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Trumio" sheetId="2" r:id="rId5"/>
    <sheet state="visible" name="DevRev" sheetId="3" r:id="rId6"/>
    <sheet state="visible" name="JLR" sheetId="4" r:id="rId7"/>
    <sheet state="visible" name="WorldQuant" sheetId="5" r:id="rId8"/>
    <sheet state="visible" name="Adobe" sheetId="6" r:id="rId9"/>
    <sheet state="visible" name="Aptos" sheetId="7" r:id="rId10"/>
    <sheet state="visible" name="Mphasis" sheetId="8" r:id="rId11"/>
    <sheet state="visible" name="Zelta" sheetId="9" r:id="rId12"/>
    <sheet state="visible" name="Solinas" sheetId="10" r:id="rId13"/>
    <sheet state="visible" name="PanchayatiRaj" sheetId="11" r:id="rId14"/>
    <sheet state="visible" name="CERT-in" sheetId="12" r:id="rId15"/>
    <sheet state="visible" name="IGDC" sheetId="13" r:id="rId16"/>
    <sheet state="visible" name="SAC" sheetId="14" r:id="rId17"/>
    <sheet state="visible" name="EC" sheetId="15" r:id="rId18"/>
    <sheet state="visible" name="Math" sheetId="16" r:id="rId19"/>
  </sheets>
  <definedNames>
    <definedName hidden="1" localSheetId="0" name="_xlnm._FilterDatabase">Overall!$A$1:$R$21</definedName>
    <definedName hidden="1" localSheetId="1" name="_xlnm._FilterDatabase">Trumio!$A$1:$J$21</definedName>
    <definedName hidden="1" localSheetId="2" name="_xlnm._FilterDatabase">DevRev!$A$1:$G$21</definedName>
    <definedName hidden="1" localSheetId="3" name="_xlnm._FilterDatabase">JLR!$A$1:$N$20</definedName>
    <definedName hidden="1" localSheetId="4" name="_xlnm._FilterDatabase">WorldQuant!$A$1:$H$21</definedName>
    <definedName hidden="1" localSheetId="5" name="_xlnm._FilterDatabase">Adobe!$A$1:$H$21</definedName>
    <definedName hidden="1" localSheetId="6" name="_xlnm._FilterDatabase">Aptos!$A$1:$M$19</definedName>
    <definedName hidden="1" localSheetId="7" name="_xlnm._FilterDatabase">Mphasis!$A$1:$H$20</definedName>
    <definedName hidden="1" localSheetId="8" name="_xlnm._FilterDatabase">Zelta!$A$1:$M$20</definedName>
    <definedName hidden="1" localSheetId="9" name="_xlnm._FilterDatabase">Solinas!$A$1:$N$21</definedName>
    <definedName hidden="1" localSheetId="10" name="_xlnm._FilterDatabase">PanchayatiRaj!$A$1:$L$16</definedName>
    <definedName hidden="1" localSheetId="11" name="_xlnm._FilterDatabase">'CERT-in'!$A$1:$H$21</definedName>
    <definedName hidden="1" localSheetId="12" name="_xlnm._FilterDatabase">IGDC!$A$1:$J$20</definedName>
    <definedName hidden="1" localSheetId="13" name="_xlnm._FilterDatabase">SAC!$R$1:$R$22</definedName>
    <definedName hidden="1" localSheetId="15" name="_xlnm._FilterDatabase">Math!$A$1:$I$20</definedName>
  </definedNames>
  <calcPr/>
</workbook>
</file>

<file path=xl/sharedStrings.xml><?xml version="1.0" encoding="utf-8"?>
<sst xmlns="http://schemas.openxmlformats.org/spreadsheetml/2006/main" count="596" uniqueCount="142">
  <si>
    <t>IIT</t>
  </si>
  <si>
    <t>Number</t>
  </si>
  <si>
    <t>Trumio</t>
  </si>
  <si>
    <t>WorldQuant</t>
  </si>
  <si>
    <t>DevRev</t>
  </si>
  <si>
    <t>JLR</t>
  </si>
  <si>
    <t>Adobe</t>
  </si>
  <si>
    <t>Aptos</t>
  </si>
  <si>
    <t>Zelta</t>
  </si>
  <si>
    <t>Mphasis</t>
  </si>
  <si>
    <t>Solinas</t>
  </si>
  <si>
    <t>MoPR</t>
  </si>
  <si>
    <t>CertIn</t>
  </si>
  <si>
    <t>IGDC</t>
  </si>
  <si>
    <t>MathBowl</t>
  </si>
  <si>
    <t>SAC</t>
  </si>
  <si>
    <t>EC</t>
  </si>
  <si>
    <t>Overall</t>
  </si>
  <si>
    <t>IIT Kharagpur</t>
  </si>
  <si>
    <t>IIT Roorkee</t>
  </si>
  <si>
    <t>IIT Bombay</t>
  </si>
  <si>
    <t>IIT Guwahati</t>
  </si>
  <si>
    <t>IIT Kanpur</t>
  </si>
  <si>
    <t>IIT Varanasi (BHU)</t>
  </si>
  <si>
    <t>IIT Indore</t>
  </si>
  <si>
    <t>IIT Patna</t>
  </si>
  <si>
    <t>IIT Madras</t>
  </si>
  <si>
    <t>IIT Bhubaneswar</t>
  </si>
  <si>
    <t>IIT Mandi</t>
  </si>
  <si>
    <t>IIT Dhanbad</t>
  </si>
  <si>
    <t>IIT Hyderabad</t>
  </si>
  <si>
    <t>IIT Ropar</t>
  </si>
  <si>
    <t>IIT Jodhpur</t>
  </si>
  <si>
    <t>IIT Tirupati</t>
  </si>
  <si>
    <t>IIT Bhilai</t>
  </si>
  <si>
    <t>IIT Palakkad</t>
  </si>
  <si>
    <t>IIT Dharwad</t>
  </si>
  <si>
    <t>IIT Jammu</t>
  </si>
  <si>
    <t>Mid Submission
Ideation (35)</t>
  </si>
  <si>
    <t>Mid Submission
Penalty</t>
  </si>
  <si>
    <t>Final Submission
Development (35)</t>
  </si>
  <si>
    <t>Final Submission
Penalty</t>
  </si>
  <si>
    <t>Presentation
Score (30)</t>
  </si>
  <si>
    <t>Presentation
Penalty</t>
  </si>
  <si>
    <t>Final Score</t>
  </si>
  <si>
    <t>Points</t>
  </si>
  <si>
    <t>Code + Report + MidTerm (90)</t>
  </si>
  <si>
    <t>Presentation (10)</t>
  </si>
  <si>
    <t>Presentation Penalty</t>
  </si>
  <si>
    <t xml:space="preserve">Final (100) </t>
  </si>
  <si>
    <t>Mid Eval Scores (20)</t>
  </si>
  <si>
    <t>Mid Submission Penalty</t>
  </si>
  <si>
    <t>Micro-architecture (20)</t>
  </si>
  <si>
    <t>Communication Technologies (20)</t>
  </si>
  <si>
    <t>Off the shelf components (10)</t>
  </si>
  <si>
    <t>Thermal Management (10)</t>
  </si>
  <si>
    <t>Concurrence with Industry trends &amp; 
Relevance to JLR (10)</t>
  </si>
  <si>
    <t>Final submission penalty</t>
  </si>
  <si>
    <t>Presentation &amp; Communication (10)</t>
  </si>
  <si>
    <t>Total Score (Out of 100)</t>
  </si>
  <si>
    <t>IIT Varanasi</t>
  </si>
  <si>
    <t>Leaderboard 
Score</t>
  </si>
  <si>
    <t>Assessment of Alphas</t>
  </si>
  <si>
    <t>Assessment of Notebook + Presentation</t>
  </si>
  <si>
    <t>Total
Score</t>
  </si>
  <si>
    <t>Presentation (15)</t>
  </si>
  <si>
    <t>Approach (35)</t>
  </si>
  <si>
    <t>Performance (50)</t>
  </si>
  <si>
    <t>Final Score(100)</t>
  </si>
  <si>
    <t>Prompt</t>
  </si>
  <si>
    <t>Aptos Blockchain 
Utilization (30)</t>
  </si>
  <si>
    <t>Technical Merit (20)</t>
  </si>
  <si>
    <t>Project 
Completeness (20)</t>
  </si>
  <si>
    <t>Future Potential (20)</t>
  </si>
  <si>
    <t>Submission
Score (90)</t>
  </si>
  <si>
    <t>Submission
Penalty</t>
  </si>
  <si>
    <t>Presentation 
Score (10)</t>
  </si>
  <si>
    <t>Total</t>
  </si>
  <si>
    <t>Zero Day Futures Contracts</t>
  </si>
  <si>
    <t>Aptos&lt;&gt;Metamask Snap</t>
  </si>
  <si>
    <t>Wordle/Qwordle On-Chain</t>
  </si>
  <si>
    <t>On-chain Radio</t>
  </si>
  <si>
    <t>Submission Score (90)</t>
  </si>
  <si>
    <t>Submission Penalty</t>
  </si>
  <si>
    <t>Presentation Score (10)</t>
  </si>
  <si>
    <t>Performance(40)</t>
  </si>
  <si>
    <t>Strategy Logic(20)</t>
  </si>
  <si>
    <t>Risk Management(20)</t>
  </si>
  <si>
    <t>Code Quality and Data Visualization(10)</t>
  </si>
  <si>
    <t>Sub</t>
  </si>
  <si>
    <t>Submission Score (95)</t>
  </si>
  <si>
    <t>Presentation(5)</t>
  </si>
  <si>
    <r>
      <rPr>
        <rFont val="Arial"/>
        <b/>
        <color theme="1"/>
      </rPr>
      <t>IIT</t>
    </r>
    <r>
      <rPr>
        <rFont val="Arial"/>
        <b/>
        <color theme="1"/>
      </rPr>
      <t xml:space="preserve"> </t>
    </r>
  </si>
  <si>
    <t>Depth</t>
  </si>
  <si>
    <t>Flex &amp; Weight</t>
  </si>
  <si>
    <t>User Ease</t>
  </si>
  <si>
    <t xml:space="preserve">Waterproof </t>
  </si>
  <si>
    <t>Portability</t>
  </si>
  <si>
    <t>Design</t>
  </si>
  <si>
    <t>Submission
Score (70)</t>
  </si>
  <si>
    <t>Relevance (5)</t>
  </si>
  <si>
    <t>User Friendliness (20)</t>
  </si>
  <si>
    <t>Design (20)</t>
  </si>
  <si>
    <t>Extent of the Objective Fulfilled (20)</t>
  </si>
  <si>
    <t>Depth of Work and Research (20)</t>
  </si>
  <si>
    <t>Clarity of Illustrations (5)</t>
  </si>
  <si>
    <t>Originality (10)</t>
  </si>
  <si>
    <t>Penalty</t>
  </si>
  <si>
    <t>Total (100)</t>
  </si>
  <si>
    <t>Paper (300)</t>
  </si>
  <si>
    <t>Paper penalty</t>
  </si>
  <si>
    <t>Presentation (100)</t>
  </si>
  <si>
    <t>Presentation penalty</t>
  </si>
  <si>
    <t>Team ID</t>
  </si>
  <si>
    <t>Innovative/ Originality (10)</t>
  </si>
  <si>
    <t>Gameplay (10)</t>
  </si>
  <si>
    <t>Completeness (5)</t>
  </si>
  <si>
    <t xml:space="preserve"> Presentation 
Score (5)</t>
  </si>
  <si>
    <t>Presentation Penalties</t>
  </si>
  <si>
    <t>Total (30)</t>
  </si>
  <si>
    <t>Cat 1</t>
  </si>
  <si>
    <t>Cat 2</t>
  </si>
  <si>
    <t>Cat 3</t>
  </si>
  <si>
    <t>Cat 4</t>
  </si>
  <si>
    <t>Cat 5</t>
  </si>
  <si>
    <t>Paticipation</t>
  </si>
  <si>
    <t>Best</t>
  </si>
  <si>
    <t>Pen.</t>
  </si>
  <si>
    <t>-</t>
  </si>
  <si>
    <t>Project 1</t>
  </si>
  <si>
    <t>Project 2</t>
  </si>
  <si>
    <t>Project 3</t>
  </si>
  <si>
    <t>Proof</t>
  </si>
  <si>
    <t>Participation</t>
  </si>
  <si>
    <t>Evaluation</t>
  </si>
  <si>
    <t>Penalties</t>
  </si>
  <si>
    <t>Q1 (10)</t>
  </si>
  <si>
    <t>Q2 (10)</t>
  </si>
  <si>
    <t>Q3 (10)</t>
  </si>
  <si>
    <t>Q4 (10)</t>
  </si>
  <si>
    <t>Q5 (10)</t>
  </si>
  <si>
    <t>Total (50)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</si>
</sst>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b/>
      <sz val="10.0"/>
      <color theme="1"/>
      <name val="Arial"/>
    </font>
    <font>
      <sz val="10.0"/>
      <color theme="1"/>
      <name val="Helvetica Neue"/>
    </font>
    <font>
      <sz val="10.0"/>
      <color theme="1"/>
      <name val="Arial"/>
    </font>
    <font>
      <sz val="10.0"/>
      <color theme="1"/>
      <name val="Arial"/>
      <scheme val="minor"/>
    </font>
    <font>
      <b/>
      <color theme="1"/>
      <name val="Arial"/>
    </font>
    <font>
      <b/>
      <color rgb="FF000000"/>
      <name val="Arial"/>
    </font>
    <font>
      <color rgb="FF000000"/>
      <name val="Arial"/>
    </font>
    <font>
      <color rgb="FF222222"/>
      <name val="Arial"/>
    </font>
    <font>
      <b/>
      <sz val="10.0"/>
      <color theme="1"/>
      <name val="Arial"/>
      <scheme val="minor"/>
    </font>
    <font>
      <b/>
      <sz val="10.0"/>
      <color theme="1"/>
      <name val="Helvetica Neue"/>
    </font>
    <font>
      <sz val="9.0"/>
      <color rgb="FF000000"/>
      <name val="&quot;Google Sans Mono&quot;"/>
    </font>
    <font>
      <b/>
      <sz val="10.0"/>
      <color rgb="FF000000"/>
      <name val="Arial"/>
      <scheme val="minor"/>
    </font>
    <font/>
    <font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D700"/>
        <bgColor rgb="FFFFD700"/>
      </patternFill>
    </fill>
    <fill>
      <patternFill patternType="solid">
        <fgColor rgb="FFC0C0C0"/>
        <bgColor rgb="FFC0C0C0"/>
      </patternFill>
    </fill>
    <fill>
      <patternFill patternType="solid">
        <fgColor rgb="FFCD7F32"/>
        <bgColor rgb="FFCD7F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 vertical="bottom"/>
    </xf>
    <xf borderId="0" fillId="3" fontId="2" numFmtId="0" xfId="0" applyAlignment="1" applyFont="1">
      <alignment horizontal="center" readingOrder="0"/>
    </xf>
    <xf borderId="0" fillId="4" fontId="3" numFmtId="0" xfId="0" applyAlignment="1" applyFill="1" applyFont="1">
      <alignment horizontal="center"/>
    </xf>
    <xf borderId="0" fillId="3" fontId="5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3" fontId="3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6" fontId="3" numFmtId="0" xfId="0" applyAlignment="1" applyFill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4" fontId="5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4" fontId="3" numFmtId="0" xfId="0" applyAlignment="1" applyFont="1">
      <alignment horizontal="center" vertical="bottom"/>
    </xf>
    <xf borderId="0" fillId="4" fontId="4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5" fontId="3" numFmtId="0" xfId="0" applyAlignment="1" applyFont="1">
      <alignment horizontal="center"/>
    </xf>
    <xf borderId="0" fillId="3" fontId="3" numFmtId="0" xfId="0" applyAlignment="1" applyFont="1">
      <alignment horizontal="center" readingOrder="0" vertical="bottom"/>
    </xf>
    <xf borderId="0" fillId="5" fontId="3" numFmtId="0" xfId="0" applyAlignment="1" applyFont="1">
      <alignment horizontal="center" vertical="bottom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5" fontId="3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shrinkToFit="0" vertical="bottom" wrapText="0"/>
    </xf>
    <xf borderId="0" fillId="4" fontId="2" numFmtId="0" xfId="0" applyAlignment="1" applyFont="1">
      <alignment horizontal="center" readingOrder="0"/>
    </xf>
    <xf borderId="0" fillId="5" fontId="5" numFmtId="0" xfId="0" applyAlignment="1" applyFont="1">
      <alignment horizontal="center" readingOrder="0" vertical="bottom"/>
    </xf>
    <xf borderId="0" fillId="5" fontId="3" numFmtId="0" xfId="0" applyAlignment="1" applyFont="1">
      <alignment horizontal="center"/>
    </xf>
    <xf borderId="0" fillId="4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6" numFmtId="2" xfId="0" applyFont="1" applyNumberForma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shrinkToFit="0" wrapText="1"/>
    </xf>
    <xf borderId="0" fillId="2" fontId="7" numFmtId="0" xfId="0" applyAlignment="1" applyFont="1">
      <alignment horizontal="center" readingOrder="0" vertical="center"/>
    </xf>
    <xf borderId="0" fillId="2" fontId="7" numFmtId="0" xfId="0" applyAlignment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2" fontId="7" numFmtId="0" xfId="0" applyAlignment="1" applyFont="1">
      <alignment horizontal="center" shrinkToFit="0" vertical="center" wrapText="1"/>
    </xf>
    <xf borderId="0" fillId="0" fontId="3" numFmtId="0" xfId="0" applyFont="1"/>
    <xf borderId="0" fillId="0" fontId="3" numFmtId="0" xfId="0" applyFont="1"/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2" fontId="12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6" fontId="13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6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0" fillId="0" fontId="2" numFmtId="0" xfId="0" applyAlignment="1" applyFont="1">
      <alignment readingOrder="0" shrinkToFit="0" vertical="center" wrapText="1"/>
    </xf>
    <xf borderId="0" fillId="6" fontId="13" numFmtId="0" xfId="0" applyAlignment="1" applyFont="1">
      <alignment readingOrder="0" shrinkToFit="0" vertical="center" wrapText="1"/>
    </xf>
    <xf borderId="0" fillId="6" fontId="4" numFmtId="0" xfId="0" applyAlignment="1" applyFont="1">
      <alignment readingOrder="0" vertical="top"/>
    </xf>
    <xf borderId="0" fillId="6" fontId="4" numFmtId="0" xfId="0" applyAlignment="1" applyFont="1">
      <alignment horizontal="right" readingOrder="0" vertical="top"/>
    </xf>
    <xf borderId="0" fillId="6" fontId="14" numFmtId="0" xfId="0" applyAlignment="1" applyFont="1">
      <alignment vertical="top"/>
    </xf>
    <xf borderId="0" fillId="6" fontId="14" numFmtId="0" xfId="0" applyAlignment="1" applyFont="1">
      <alignment vertical="top"/>
    </xf>
    <xf borderId="0" fillId="6" fontId="14" numFmtId="0" xfId="0" applyFont="1"/>
    <xf borderId="1" fillId="2" fontId="15" numFmtId="0" xfId="0" applyAlignment="1" applyBorder="1" applyFont="1">
      <alignment horizontal="center" readingOrder="0" vertical="center"/>
    </xf>
    <xf borderId="2" fillId="2" fontId="15" numFmtId="0" xfId="0" applyAlignment="1" applyBorder="1" applyFont="1">
      <alignment horizontal="center" readingOrder="0" vertical="center"/>
    </xf>
    <xf borderId="0" fillId="2" fontId="15" numFmtId="0" xfId="0" applyAlignment="1" applyFont="1">
      <alignment horizontal="center" readingOrder="0" vertical="center"/>
    </xf>
    <xf borderId="3" fillId="0" fontId="8" numFmtId="0" xfId="0" applyAlignment="1" applyBorder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4" fillId="0" fontId="8" numFmtId="0" xfId="0" applyAlignment="1" applyBorder="1" applyFont="1">
      <alignment horizontal="center" vertical="center"/>
    </xf>
    <xf borderId="5" fillId="0" fontId="16" numFmtId="0" xfId="0" applyAlignment="1" applyBorder="1" applyFont="1">
      <alignment horizontal="center" vertical="center"/>
    </xf>
    <xf borderId="5" fillId="0" fontId="10" numFmtId="0" xfId="0" applyAlignment="1" applyBorder="1" applyFont="1">
      <alignment horizontal="center" readingOrder="0" vertical="center"/>
    </xf>
    <xf borderId="5" fillId="0" fontId="10" numFmtId="0" xfId="0" applyAlignment="1" applyBorder="1" applyFont="1">
      <alignment horizontal="center" vertical="center"/>
    </xf>
    <xf borderId="0" fillId="2" fontId="11" numFmtId="0" xfId="0" applyAlignment="1" applyFont="1">
      <alignment horizontal="center" readingOrder="0" vertical="center"/>
    </xf>
    <xf borderId="0" fillId="2" fontId="11" numFmtId="0" xfId="0" applyAlignment="1" applyFont="1">
      <alignment horizontal="center" vertical="center"/>
    </xf>
    <xf borderId="0" fillId="2" fontId="11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center" wrapText="1"/>
    </xf>
    <xf borderId="0" fillId="0" fontId="17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7" numFmtId="0" xfId="0" applyAlignment="1" applyFont="1">
      <alignment horizontal="right" vertical="top"/>
    </xf>
    <xf borderId="0" fillId="2" fontId="15" numFmtId="0" xfId="0" applyAlignment="1" applyFont="1">
      <alignment horizontal="center" readingOrder="0" shrinkToFit="0" vertical="center" wrapText="1"/>
    </xf>
    <xf borderId="0" fillId="2" fontId="18" numFmtId="0" xfId="0" applyAlignment="1" applyFont="1">
      <alignment horizontal="center" readingOrder="0" vertical="center"/>
    </xf>
    <xf borderId="0" fillId="6" fontId="0" numFmtId="0" xfId="0" applyAlignment="1" applyFont="1">
      <alignment horizontal="center" readingOrder="0" vertical="center"/>
    </xf>
    <xf borderId="0" fillId="0" fontId="17" numFmtId="0" xfId="0" applyAlignment="1" applyFont="1">
      <alignment horizontal="left"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0" fontId="19" numFmtId="0" xfId="0" applyBorder="1" applyFont="1"/>
    <xf borderId="6" fillId="0" fontId="19" numFmtId="0" xfId="0" applyBorder="1" applyFont="1"/>
    <xf borderId="6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3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0" fillId="0" fontId="3" numFmtId="0" xfId="0" applyAlignment="1" applyFont="1">
      <alignment readingOrder="0" vertical="bottom"/>
    </xf>
    <xf borderId="3" fillId="7" fontId="2" numFmtId="0" xfId="0" applyAlignment="1" applyBorder="1" applyFill="1" applyFont="1">
      <alignment readingOrder="0"/>
    </xf>
    <xf borderId="0" fillId="7" fontId="2" numFmtId="0" xfId="0" applyAlignment="1" applyFont="1">
      <alignment readingOrder="0"/>
    </xf>
    <xf borderId="7" fillId="7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readingOrder="0"/>
    </xf>
    <xf borderId="3" fillId="0" fontId="2" numFmtId="0" xfId="0" applyBorder="1" applyFont="1"/>
    <xf borderId="7" fillId="0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/>
    </xf>
    <xf borderId="5" fillId="0" fontId="2" numFmtId="0" xfId="0" applyBorder="1" applyFont="1"/>
    <xf borderId="8" fillId="0" fontId="2" numFmtId="0" xfId="0" applyBorder="1" applyFont="1"/>
    <xf borderId="0" fillId="0" fontId="20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9" numFmtId="0" xfId="0" applyBorder="1" applyFont="1"/>
    <xf borderId="3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0"/>
    <col customWidth="1" min="2" max="2" width="9.75"/>
    <col customWidth="1" min="3" max="3" width="14.38"/>
    <col customWidth="1" min="4" max="4" width="18.25"/>
    <col customWidth="1" min="5" max="5" width="9.63"/>
    <col customWidth="1" min="6" max="6" width="6.63"/>
    <col customWidth="1" min="7" max="7" width="8.63"/>
    <col customWidth="1" min="8" max="8" width="8.25"/>
    <col customWidth="1" min="9" max="9" width="7.38"/>
    <col customWidth="1" min="10" max="10" width="10.13"/>
    <col customWidth="1" min="11" max="11" width="9.38"/>
    <col customWidth="1" min="12" max="12" width="8.5"/>
    <col customWidth="1" min="13" max="13" width="8.38"/>
    <col customWidth="1" min="14" max="14" width="7.63"/>
    <col customWidth="1" min="15" max="15" width="11.38"/>
    <col customWidth="1" min="16" max="16" width="7.0"/>
    <col customWidth="1" min="17" max="17" width="6.25"/>
    <col customWidth="1" min="18" max="19" width="11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</row>
    <row r="2">
      <c r="A2" s="4" t="s">
        <v>18</v>
      </c>
      <c r="B2" s="5">
        <v>13.0</v>
      </c>
      <c r="C2" s="6">
        <v>600.0</v>
      </c>
      <c r="D2" s="7">
        <v>600.0</v>
      </c>
      <c r="E2" s="8">
        <v>600.0</v>
      </c>
      <c r="F2" s="9">
        <v>532.82</v>
      </c>
      <c r="G2" s="10">
        <v>400.0</v>
      </c>
      <c r="H2" s="11">
        <v>285.25</v>
      </c>
      <c r="I2" s="12">
        <v>347.45</v>
      </c>
      <c r="J2" s="13">
        <v>391.18</v>
      </c>
      <c r="K2" s="14">
        <v>64.33</v>
      </c>
      <c r="L2" s="11">
        <v>141.14</v>
      </c>
      <c r="M2" s="15">
        <v>83.41</v>
      </c>
      <c r="N2" s="14">
        <v>25.0</v>
      </c>
      <c r="O2" s="16">
        <v>35.47</v>
      </c>
      <c r="P2" s="17">
        <v>160.0</v>
      </c>
      <c r="Q2" s="17">
        <v>131.0</v>
      </c>
      <c r="R2" s="18">
        <f t="shared" ref="R2:R21" si="1">SUM(C2:Q2)</f>
        <v>4397.05</v>
      </c>
      <c r="S2" s="19"/>
      <c r="T2" s="14"/>
      <c r="U2" s="20"/>
    </row>
    <row r="3">
      <c r="A3" s="4" t="s">
        <v>19</v>
      </c>
      <c r="B3" s="5">
        <v>72.0</v>
      </c>
      <c r="C3" s="21">
        <v>60.0</v>
      </c>
      <c r="D3" s="22">
        <v>405.07</v>
      </c>
      <c r="E3" s="23">
        <v>276.05</v>
      </c>
      <c r="F3" s="9">
        <v>520.76</v>
      </c>
      <c r="G3" s="12">
        <v>243.16</v>
      </c>
      <c r="H3" s="12">
        <v>338.47</v>
      </c>
      <c r="I3" s="10">
        <v>400.0</v>
      </c>
      <c r="J3" s="24">
        <v>79.77</v>
      </c>
      <c r="K3" s="10">
        <v>250.0</v>
      </c>
      <c r="L3" s="12">
        <v>190.91</v>
      </c>
      <c r="M3" s="15">
        <v>37.81</v>
      </c>
      <c r="N3" s="10">
        <v>250.0</v>
      </c>
      <c r="O3" s="16">
        <v>19.48</v>
      </c>
      <c r="P3" s="17">
        <v>160.0</v>
      </c>
      <c r="Q3" s="17">
        <v>77.5</v>
      </c>
      <c r="R3" s="25">
        <f t="shared" si="1"/>
        <v>3308.98</v>
      </c>
      <c r="S3" s="19"/>
      <c r="T3" s="14"/>
      <c r="U3" s="20"/>
    </row>
    <row r="4">
      <c r="A4" s="4" t="s">
        <v>20</v>
      </c>
      <c r="B4" s="5">
        <v>96.0</v>
      </c>
      <c r="C4" s="26">
        <v>418.89</v>
      </c>
      <c r="D4" s="27">
        <v>227.72</v>
      </c>
      <c r="E4" s="3">
        <v>150.5</v>
      </c>
      <c r="F4" s="28">
        <v>449.3</v>
      </c>
      <c r="G4" s="14">
        <v>55.73</v>
      </c>
      <c r="H4" s="10">
        <v>400.0</v>
      </c>
      <c r="I4" s="10">
        <v>393.03</v>
      </c>
      <c r="J4" s="24">
        <v>148.3</v>
      </c>
      <c r="K4" s="14">
        <v>98.65</v>
      </c>
      <c r="L4" s="14">
        <v>25.0</v>
      </c>
      <c r="M4" s="15">
        <v>0.0</v>
      </c>
      <c r="N4" s="14">
        <v>33.55</v>
      </c>
      <c r="O4" s="29">
        <v>150.0</v>
      </c>
      <c r="P4" s="17">
        <v>125.0</v>
      </c>
      <c r="Q4" s="17">
        <v>136.0</v>
      </c>
      <c r="R4" s="30">
        <f t="shared" si="1"/>
        <v>2811.67</v>
      </c>
      <c r="S4" s="19"/>
      <c r="T4" s="14"/>
      <c r="U4" s="20"/>
    </row>
    <row r="5">
      <c r="A5" s="4" t="s">
        <v>21</v>
      </c>
      <c r="B5" s="5">
        <v>15.0</v>
      </c>
      <c r="C5" s="26">
        <v>406.0</v>
      </c>
      <c r="D5" s="27">
        <v>131.77</v>
      </c>
      <c r="E5" s="3">
        <v>60.0</v>
      </c>
      <c r="F5" s="31">
        <v>321.1</v>
      </c>
      <c r="G5" s="14">
        <v>109.09</v>
      </c>
      <c r="H5" s="14">
        <v>97.88</v>
      </c>
      <c r="I5" s="12">
        <v>341.17</v>
      </c>
      <c r="J5" s="13">
        <v>400.0</v>
      </c>
      <c r="K5" s="12">
        <v>193.35</v>
      </c>
      <c r="L5" s="14">
        <v>115.98</v>
      </c>
      <c r="M5" s="15">
        <v>100.47</v>
      </c>
      <c r="N5" s="12">
        <v>148.56</v>
      </c>
      <c r="O5" s="16">
        <v>15.0</v>
      </c>
      <c r="P5" s="17">
        <v>150.0</v>
      </c>
      <c r="Q5" s="16">
        <v>118.0</v>
      </c>
      <c r="R5" s="17">
        <f t="shared" si="1"/>
        <v>2708.37</v>
      </c>
      <c r="S5" s="19"/>
      <c r="T5" s="14"/>
      <c r="U5" s="20"/>
    </row>
    <row r="6">
      <c r="A6" s="4" t="s">
        <v>22</v>
      </c>
      <c r="B6" s="5">
        <v>80.0</v>
      </c>
      <c r="C6" s="21">
        <v>277.3</v>
      </c>
      <c r="D6" s="27">
        <v>60.0</v>
      </c>
      <c r="E6" s="3">
        <v>237.95</v>
      </c>
      <c r="F6" s="32">
        <v>600.0</v>
      </c>
      <c r="G6" s="14">
        <v>141.78</v>
      </c>
      <c r="H6" s="14">
        <v>183.97</v>
      </c>
      <c r="I6" s="14">
        <v>220.42</v>
      </c>
      <c r="J6" s="33">
        <v>321.42</v>
      </c>
      <c r="K6" s="14">
        <v>139.52</v>
      </c>
      <c r="L6" s="14">
        <v>0.0</v>
      </c>
      <c r="M6" s="15">
        <v>25.0</v>
      </c>
      <c r="N6" s="11">
        <v>117.65</v>
      </c>
      <c r="O6" s="34">
        <v>53.26</v>
      </c>
      <c r="P6" s="17">
        <v>145.0</v>
      </c>
      <c r="Q6" s="17">
        <v>128.0</v>
      </c>
      <c r="R6" s="17">
        <f t="shared" si="1"/>
        <v>2651.27</v>
      </c>
      <c r="S6" s="19"/>
      <c r="T6" s="14"/>
      <c r="U6" s="20"/>
    </row>
    <row r="7">
      <c r="A7" s="4" t="s">
        <v>23</v>
      </c>
      <c r="B7" s="5">
        <v>18.0</v>
      </c>
      <c r="C7" s="35">
        <v>329.63</v>
      </c>
      <c r="D7" s="27">
        <v>150.35</v>
      </c>
      <c r="E7" s="3">
        <v>98.56</v>
      </c>
      <c r="F7" s="31">
        <v>60.0</v>
      </c>
      <c r="G7" s="14">
        <v>82.78</v>
      </c>
      <c r="H7" s="12">
        <v>345.65</v>
      </c>
      <c r="I7" s="14">
        <v>64.55</v>
      </c>
      <c r="J7" s="24">
        <v>92.65</v>
      </c>
      <c r="K7" s="14">
        <v>25.0</v>
      </c>
      <c r="L7" s="10">
        <v>250.0</v>
      </c>
      <c r="M7" s="15">
        <v>25.0</v>
      </c>
      <c r="N7" s="14">
        <v>25.0</v>
      </c>
      <c r="O7" s="16">
        <v>15.0</v>
      </c>
      <c r="P7" s="17">
        <v>155.0</v>
      </c>
      <c r="Q7" s="17">
        <v>122.0</v>
      </c>
      <c r="R7" s="17">
        <f t="shared" si="1"/>
        <v>1841.17</v>
      </c>
      <c r="S7" s="19"/>
      <c r="T7" s="14"/>
      <c r="U7" s="20"/>
    </row>
    <row r="8">
      <c r="A8" s="4" t="s">
        <v>24</v>
      </c>
      <c r="B8" s="5">
        <v>22.0</v>
      </c>
      <c r="C8" s="21">
        <v>0.0</v>
      </c>
      <c r="D8" s="27">
        <v>60.0</v>
      </c>
      <c r="E8" s="36">
        <v>423.36</v>
      </c>
      <c r="F8" s="31">
        <v>197.29</v>
      </c>
      <c r="G8" s="11">
        <v>213.59</v>
      </c>
      <c r="H8" s="14">
        <v>86.38</v>
      </c>
      <c r="I8" s="11">
        <v>304.23</v>
      </c>
      <c r="J8" s="24">
        <v>40.0</v>
      </c>
      <c r="K8" s="14">
        <v>25.0</v>
      </c>
      <c r="L8" s="14">
        <v>58.15</v>
      </c>
      <c r="M8" s="32">
        <v>250.0</v>
      </c>
      <c r="N8" s="14">
        <v>0.0</v>
      </c>
      <c r="O8" s="16">
        <v>0.0</v>
      </c>
      <c r="P8" s="16">
        <v>130.0</v>
      </c>
      <c r="Q8" s="17">
        <v>48.5</v>
      </c>
      <c r="R8" s="17">
        <f t="shared" si="1"/>
        <v>1836.5</v>
      </c>
      <c r="S8" s="19"/>
      <c r="T8" s="14"/>
      <c r="U8" s="20"/>
    </row>
    <row r="9">
      <c r="A9" s="4" t="s">
        <v>25</v>
      </c>
      <c r="B9" s="5">
        <v>46.0</v>
      </c>
      <c r="C9" s="21">
        <v>60.18</v>
      </c>
      <c r="D9" s="27">
        <v>191.1</v>
      </c>
      <c r="E9" s="3">
        <v>60.0</v>
      </c>
      <c r="F9" s="32">
        <v>594.58</v>
      </c>
      <c r="G9" s="14">
        <v>40.0</v>
      </c>
      <c r="H9" s="14">
        <v>58.85</v>
      </c>
      <c r="I9" s="14">
        <v>40.0</v>
      </c>
      <c r="J9" s="24">
        <v>40.0</v>
      </c>
      <c r="K9" s="14">
        <v>0.0</v>
      </c>
      <c r="L9" s="14">
        <v>25.0</v>
      </c>
      <c r="M9" s="15">
        <v>65.61</v>
      </c>
      <c r="N9" s="14">
        <v>74.92</v>
      </c>
      <c r="O9" s="16">
        <v>41.11</v>
      </c>
      <c r="P9" s="17">
        <v>160.0</v>
      </c>
      <c r="Q9" s="17">
        <v>133.0</v>
      </c>
      <c r="R9" s="17">
        <f t="shared" si="1"/>
        <v>1584.35</v>
      </c>
      <c r="S9" s="19"/>
      <c r="T9" s="14"/>
      <c r="U9" s="20"/>
    </row>
    <row r="10">
      <c r="A10" s="4" t="s">
        <v>26</v>
      </c>
      <c r="B10" s="5">
        <v>31.0</v>
      </c>
      <c r="C10" s="21">
        <v>0.0</v>
      </c>
      <c r="D10" s="37">
        <v>294.4</v>
      </c>
      <c r="E10" s="3">
        <v>150.5</v>
      </c>
      <c r="F10" s="31">
        <v>60.0</v>
      </c>
      <c r="G10" s="11">
        <v>213.59</v>
      </c>
      <c r="H10" s="14">
        <v>42.95</v>
      </c>
      <c r="I10" s="14">
        <v>108.52</v>
      </c>
      <c r="J10" s="24">
        <v>117.09</v>
      </c>
      <c r="K10" s="14">
        <v>49.48</v>
      </c>
      <c r="L10" s="14">
        <v>25.0</v>
      </c>
      <c r="M10" s="9">
        <v>148.08</v>
      </c>
      <c r="N10" s="14">
        <v>25.0</v>
      </c>
      <c r="O10" s="16">
        <v>15.05</v>
      </c>
      <c r="P10" s="17">
        <v>160.0</v>
      </c>
      <c r="Q10" s="17">
        <v>134.0</v>
      </c>
      <c r="R10" s="17">
        <f t="shared" si="1"/>
        <v>1543.66</v>
      </c>
      <c r="S10" s="19"/>
      <c r="T10" s="14"/>
      <c r="U10" s="20"/>
    </row>
    <row r="11">
      <c r="A11" s="4" t="s">
        <v>27</v>
      </c>
      <c r="B11" s="5">
        <v>65.0</v>
      </c>
      <c r="C11" s="21">
        <v>177.95</v>
      </c>
      <c r="D11" s="27">
        <v>60.0</v>
      </c>
      <c r="E11" s="3">
        <v>237.95</v>
      </c>
      <c r="F11" s="31">
        <v>60.0</v>
      </c>
      <c r="G11" s="14">
        <v>65.28</v>
      </c>
      <c r="H11" s="14">
        <v>0.0</v>
      </c>
      <c r="I11" s="14">
        <v>40.0</v>
      </c>
      <c r="J11" s="24">
        <v>193.27</v>
      </c>
      <c r="K11" s="14">
        <v>78.4</v>
      </c>
      <c r="L11" s="3">
        <v>0.0</v>
      </c>
      <c r="M11" s="15">
        <v>0.0</v>
      </c>
      <c r="N11" s="14">
        <v>74.92</v>
      </c>
      <c r="O11" s="16">
        <v>0.0</v>
      </c>
      <c r="P11" s="17">
        <v>150.0</v>
      </c>
      <c r="Q11" s="17">
        <v>113.0</v>
      </c>
      <c r="R11" s="17">
        <f t="shared" si="1"/>
        <v>1250.77</v>
      </c>
      <c r="S11" s="19"/>
      <c r="T11" s="14"/>
      <c r="U11" s="20"/>
    </row>
    <row r="12">
      <c r="A12" s="4" t="s">
        <v>28</v>
      </c>
      <c r="B12" s="5">
        <v>59.0</v>
      </c>
      <c r="C12" s="21">
        <v>0.0</v>
      </c>
      <c r="D12" s="27">
        <v>0.0</v>
      </c>
      <c r="E12" s="3">
        <v>150.5</v>
      </c>
      <c r="F12" s="31">
        <v>0.0</v>
      </c>
      <c r="G12" s="14">
        <v>174.88</v>
      </c>
      <c r="H12" s="14">
        <v>221.85</v>
      </c>
      <c r="I12" s="14">
        <v>0.0</v>
      </c>
      <c r="J12" s="38">
        <v>246.4</v>
      </c>
      <c r="K12" s="14">
        <v>31.0</v>
      </c>
      <c r="L12" s="14">
        <v>32.21</v>
      </c>
      <c r="M12" s="15">
        <v>25.0</v>
      </c>
      <c r="N12" s="14">
        <v>74.92</v>
      </c>
      <c r="O12" s="16">
        <v>0.0</v>
      </c>
      <c r="P12" s="17">
        <v>120.0</v>
      </c>
      <c r="Q12" s="17">
        <v>107.0</v>
      </c>
      <c r="R12" s="17">
        <f t="shared" si="1"/>
        <v>1183.76</v>
      </c>
      <c r="S12" s="19"/>
      <c r="T12" s="14"/>
      <c r="U12" s="20"/>
    </row>
    <row r="13">
      <c r="A13" s="4" t="s">
        <v>29</v>
      </c>
      <c r="B13" s="5">
        <v>83.0</v>
      </c>
      <c r="C13" s="21">
        <v>60.0</v>
      </c>
      <c r="D13" s="27">
        <v>60.0</v>
      </c>
      <c r="E13" s="3">
        <v>60.0</v>
      </c>
      <c r="F13" s="31">
        <v>96.9</v>
      </c>
      <c r="G13" s="14">
        <v>125.04</v>
      </c>
      <c r="H13" s="3">
        <v>0.0</v>
      </c>
      <c r="I13" s="14">
        <v>40.0</v>
      </c>
      <c r="J13" s="24">
        <v>40.0</v>
      </c>
      <c r="K13" s="11">
        <v>164.52</v>
      </c>
      <c r="L13" s="14">
        <v>32.21</v>
      </c>
      <c r="M13" s="15">
        <v>25.0</v>
      </c>
      <c r="N13" s="14">
        <v>25.0</v>
      </c>
      <c r="O13" s="16">
        <v>0.0</v>
      </c>
      <c r="P13" s="17">
        <v>150.0</v>
      </c>
      <c r="Q13" s="17">
        <v>113.0</v>
      </c>
      <c r="R13" s="17">
        <f t="shared" si="1"/>
        <v>991.67</v>
      </c>
      <c r="S13" s="19"/>
      <c r="T13" s="14"/>
      <c r="U13" s="20"/>
    </row>
    <row r="14">
      <c r="A14" s="4" t="s">
        <v>30</v>
      </c>
      <c r="B14" s="5">
        <v>35.0</v>
      </c>
      <c r="C14" s="21">
        <v>60.0</v>
      </c>
      <c r="D14" s="27">
        <v>60.0</v>
      </c>
      <c r="E14" s="3">
        <v>0.0</v>
      </c>
      <c r="F14" s="31">
        <v>60.0</v>
      </c>
      <c r="G14" s="14">
        <v>0.0</v>
      </c>
      <c r="H14" s="14">
        <v>151.45</v>
      </c>
      <c r="I14" s="14">
        <v>82.84</v>
      </c>
      <c r="J14" s="31">
        <v>42.49</v>
      </c>
      <c r="K14" s="14">
        <v>0.0</v>
      </c>
      <c r="L14" s="14">
        <v>94.44</v>
      </c>
      <c r="M14" s="15">
        <v>0.0</v>
      </c>
      <c r="N14" s="14">
        <v>25.0</v>
      </c>
      <c r="O14" s="39">
        <v>69.71</v>
      </c>
      <c r="P14" s="17">
        <v>120.0</v>
      </c>
      <c r="Q14" s="17">
        <v>36.0</v>
      </c>
      <c r="R14" s="17">
        <f t="shared" si="1"/>
        <v>801.93</v>
      </c>
      <c r="S14" s="19"/>
      <c r="T14" s="14"/>
      <c r="U14" s="20"/>
    </row>
    <row r="15">
      <c r="A15" s="4" t="s">
        <v>31</v>
      </c>
      <c r="B15" s="5">
        <v>11.0</v>
      </c>
      <c r="C15" s="21">
        <v>113.17</v>
      </c>
      <c r="D15" s="27">
        <v>0.0</v>
      </c>
      <c r="E15" s="3">
        <v>0.0</v>
      </c>
      <c r="F15" s="31">
        <v>227.12</v>
      </c>
      <c r="G15" s="14">
        <v>94.04</v>
      </c>
      <c r="H15" s="14">
        <v>0.0</v>
      </c>
      <c r="I15" s="14">
        <v>40.0</v>
      </c>
      <c r="J15" s="3">
        <v>0.0</v>
      </c>
      <c r="K15" s="14">
        <v>25.85</v>
      </c>
      <c r="L15" s="3">
        <v>0.0</v>
      </c>
      <c r="M15" s="15">
        <v>25.0</v>
      </c>
      <c r="N15" s="14">
        <v>27.49</v>
      </c>
      <c r="O15" s="16">
        <v>0.0</v>
      </c>
      <c r="P15" s="17">
        <v>120.0</v>
      </c>
      <c r="Q15" s="17">
        <v>107.0</v>
      </c>
      <c r="R15" s="17">
        <f t="shared" si="1"/>
        <v>779.67</v>
      </c>
    </row>
    <row r="16">
      <c r="A16" s="4" t="s">
        <v>32</v>
      </c>
      <c r="B16" s="5">
        <v>40.0</v>
      </c>
      <c r="C16" s="21">
        <v>75.12</v>
      </c>
      <c r="D16" s="27">
        <v>60.0</v>
      </c>
      <c r="E16" s="3">
        <v>0.0</v>
      </c>
      <c r="F16" s="31">
        <v>269.74</v>
      </c>
      <c r="G16" s="14">
        <v>40.0</v>
      </c>
      <c r="H16" s="31">
        <v>0.0</v>
      </c>
      <c r="I16" s="14">
        <v>0.0</v>
      </c>
      <c r="J16" s="24">
        <v>40.0</v>
      </c>
      <c r="K16" s="14">
        <v>25.85</v>
      </c>
      <c r="L16" s="14">
        <v>0.0</v>
      </c>
      <c r="M16" s="15">
        <v>37.81</v>
      </c>
      <c r="N16" s="14">
        <v>0.0</v>
      </c>
      <c r="O16" s="16">
        <v>0.0</v>
      </c>
      <c r="P16" s="17">
        <v>30.0</v>
      </c>
      <c r="Q16" s="17">
        <v>46.0</v>
      </c>
      <c r="R16" s="17">
        <f t="shared" si="1"/>
        <v>624.52</v>
      </c>
      <c r="U16" s="20"/>
    </row>
    <row r="17">
      <c r="A17" s="4" t="s">
        <v>33</v>
      </c>
      <c r="B17" s="5">
        <v>99.0</v>
      </c>
      <c r="C17" s="21">
        <v>0.0</v>
      </c>
      <c r="D17" s="40">
        <v>0.0</v>
      </c>
      <c r="E17" s="3">
        <v>81.17</v>
      </c>
      <c r="F17" s="31">
        <v>60.0</v>
      </c>
      <c r="G17" s="14">
        <v>40.0</v>
      </c>
      <c r="H17" s="14">
        <v>151.45</v>
      </c>
      <c r="I17" s="14">
        <v>132.02</v>
      </c>
      <c r="J17" s="24">
        <v>0.0</v>
      </c>
      <c r="K17" s="14">
        <v>0.0</v>
      </c>
      <c r="L17" s="31">
        <v>0.0</v>
      </c>
      <c r="M17" s="28">
        <v>124.62</v>
      </c>
      <c r="N17" s="14">
        <v>0.0</v>
      </c>
      <c r="O17" s="16">
        <v>0.0</v>
      </c>
      <c r="P17" s="16">
        <v>0.0</v>
      </c>
      <c r="Q17" s="17">
        <v>0.0</v>
      </c>
      <c r="R17" s="17">
        <f t="shared" si="1"/>
        <v>589.26</v>
      </c>
      <c r="S17" s="19"/>
      <c r="T17" s="14"/>
      <c r="U17" s="20"/>
    </row>
    <row r="18">
      <c r="A18" s="4" t="s">
        <v>34</v>
      </c>
      <c r="B18" s="5">
        <v>52.0</v>
      </c>
      <c r="C18" s="21">
        <v>60.0</v>
      </c>
      <c r="D18" s="27">
        <v>0.0</v>
      </c>
      <c r="E18" s="3">
        <v>0.0</v>
      </c>
      <c r="F18" s="31">
        <v>0.0</v>
      </c>
      <c r="G18" s="14">
        <v>0.0</v>
      </c>
      <c r="H18" s="14">
        <v>86.38</v>
      </c>
      <c r="I18" s="14">
        <v>40.0</v>
      </c>
      <c r="J18" s="24">
        <v>40.0</v>
      </c>
      <c r="K18" s="14">
        <v>25.0</v>
      </c>
      <c r="L18" s="14">
        <v>0.0</v>
      </c>
      <c r="M18" s="15">
        <v>0.0</v>
      </c>
      <c r="N18" s="14">
        <v>0.0</v>
      </c>
      <c r="O18" s="16">
        <v>15.0</v>
      </c>
      <c r="P18" s="16">
        <v>125.0</v>
      </c>
      <c r="Q18" s="17">
        <v>104.0</v>
      </c>
      <c r="R18" s="17">
        <f t="shared" si="1"/>
        <v>495.38</v>
      </c>
      <c r="S18" s="19"/>
      <c r="T18" s="14"/>
      <c r="U18" s="20"/>
    </row>
    <row r="19">
      <c r="A19" s="4" t="s">
        <v>35</v>
      </c>
      <c r="B19" s="5">
        <v>79.0</v>
      </c>
      <c r="C19" s="21">
        <v>0.0</v>
      </c>
      <c r="D19" s="27">
        <v>0.0</v>
      </c>
      <c r="E19" s="3">
        <v>237.95</v>
      </c>
      <c r="F19" s="3">
        <v>0.0</v>
      </c>
      <c r="G19" s="14">
        <v>40.0</v>
      </c>
      <c r="H19" s="14">
        <v>0.0</v>
      </c>
      <c r="I19" s="14">
        <v>0.0</v>
      </c>
      <c r="J19" s="24">
        <v>0.0</v>
      </c>
      <c r="K19" s="14">
        <v>0.0</v>
      </c>
      <c r="L19" s="3">
        <v>0.0</v>
      </c>
      <c r="M19" s="15">
        <v>0.0</v>
      </c>
      <c r="N19" s="14">
        <v>25.0</v>
      </c>
      <c r="O19" s="16">
        <v>15.0</v>
      </c>
      <c r="P19" s="17">
        <v>67.5</v>
      </c>
      <c r="Q19" s="17">
        <v>87.5</v>
      </c>
      <c r="R19" s="17">
        <f t="shared" si="1"/>
        <v>472.95</v>
      </c>
      <c r="S19" s="19"/>
      <c r="T19" s="14"/>
      <c r="U19" s="20"/>
    </row>
    <row r="20">
      <c r="A20" s="4" t="s">
        <v>36</v>
      </c>
      <c r="B20" s="5">
        <v>41.0</v>
      </c>
      <c r="C20" s="21">
        <v>89.47</v>
      </c>
      <c r="D20" s="27">
        <v>0.0</v>
      </c>
      <c r="E20" s="3">
        <v>60.0</v>
      </c>
      <c r="F20" s="31">
        <v>138.8</v>
      </c>
      <c r="G20" s="14">
        <v>0.0</v>
      </c>
      <c r="H20" s="3">
        <v>0.0</v>
      </c>
      <c r="I20" s="3">
        <v>0.0</v>
      </c>
      <c r="J20" s="24">
        <v>0.0</v>
      </c>
      <c r="K20" s="14">
        <v>25.0</v>
      </c>
      <c r="L20" s="3">
        <v>0.0</v>
      </c>
      <c r="M20" s="15">
        <v>25.0</v>
      </c>
      <c r="N20" s="14">
        <v>0.0</v>
      </c>
      <c r="O20" s="16">
        <v>15.0</v>
      </c>
      <c r="P20" s="17">
        <v>15.0</v>
      </c>
      <c r="Q20" s="17">
        <v>0.0</v>
      </c>
      <c r="R20" s="17">
        <f t="shared" si="1"/>
        <v>368.27</v>
      </c>
      <c r="S20" s="19"/>
      <c r="T20" s="14"/>
      <c r="U20" s="20"/>
    </row>
    <row r="21">
      <c r="A21" s="4" t="s">
        <v>37</v>
      </c>
      <c r="B21" s="5">
        <v>69.0</v>
      </c>
      <c r="C21" s="21">
        <v>60.0</v>
      </c>
      <c r="D21" s="40">
        <v>0.0</v>
      </c>
      <c r="E21" s="3">
        <v>0.0</v>
      </c>
      <c r="F21" s="31">
        <v>0.0</v>
      </c>
      <c r="G21" s="14">
        <v>0.0</v>
      </c>
      <c r="H21" s="14">
        <v>40.0</v>
      </c>
      <c r="I21" s="14">
        <v>40.0</v>
      </c>
      <c r="J21" s="24">
        <v>0.0</v>
      </c>
      <c r="K21" s="14">
        <v>42.01</v>
      </c>
      <c r="L21" s="3">
        <v>0.0</v>
      </c>
      <c r="M21" s="15">
        <v>44.85</v>
      </c>
      <c r="N21" s="3">
        <v>0.0</v>
      </c>
      <c r="O21" s="3">
        <v>0.0</v>
      </c>
      <c r="P21" s="17">
        <v>30.0</v>
      </c>
      <c r="Q21" s="17">
        <v>0.0</v>
      </c>
      <c r="R21" s="17">
        <f t="shared" si="1"/>
        <v>256.86</v>
      </c>
      <c r="S21" s="19"/>
      <c r="T21" s="14"/>
      <c r="U21" s="3"/>
    </row>
    <row r="25">
      <c r="G25" s="41"/>
    </row>
  </sheetData>
  <autoFilter ref="$A$1:$R$21">
    <sortState ref="A1:R21">
      <sortCondition descending="1" ref="R1:R21"/>
      <sortCondition descending="1" ref="N1:N21"/>
      <sortCondition descending="1" ref="O1:O21"/>
      <sortCondition ref="B1:B21"/>
      <sortCondition descending="1" ref="J1:J21"/>
      <sortCondition descending="1" ref="Q1:Q21"/>
      <sortCondition descending="1" ref="P1:P21"/>
      <sortCondition descending="1" ref="C1:C21"/>
      <sortCondition descending="1" ref="D1:D21"/>
      <sortCondition descending="1" ref="E1:E21"/>
      <sortCondition descending="1" ref="F1:F21"/>
      <sortCondition descending="1" ref="G1:G21"/>
      <sortCondition descending="1" ref="H1:H21"/>
      <sortCondition descending="1" ref="I1:I21"/>
      <sortCondition descending="1" ref="K1:K21"/>
      <sortCondition descending="1" ref="L1:L21"/>
      <sortCondition descending="1" ref="M1:M21"/>
    </sortState>
  </autoFil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3.63"/>
    <col customWidth="1" min="2" max="2" width="9.75"/>
    <col customWidth="1" min="3" max="3" width="8.25"/>
    <col customWidth="1" min="4" max="4" width="14.5"/>
    <col customWidth="1" min="5" max="5" width="11.5"/>
    <col customWidth="1" min="6" max="6" width="12.75"/>
    <col customWidth="1" min="7" max="7" width="11.63"/>
    <col customWidth="1" min="8" max="8" width="9.0"/>
    <col customWidth="1" min="9" max="10" width="13.0"/>
    <col customWidth="1" min="11" max="12" width="13.63"/>
    <col customWidth="1" min="13" max="13" width="7.38"/>
    <col customWidth="1" min="14" max="14" width="8.63"/>
  </cols>
  <sheetData>
    <row r="1">
      <c r="A1" s="1" t="s">
        <v>92</v>
      </c>
      <c r="B1" s="1" t="s">
        <v>1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75</v>
      </c>
      <c r="K1" s="45" t="s">
        <v>42</v>
      </c>
      <c r="L1" s="1" t="s">
        <v>43</v>
      </c>
      <c r="M1" s="1" t="s">
        <v>77</v>
      </c>
      <c r="N1" s="1" t="s">
        <v>45</v>
      </c>
    </row>
    <row r="2">
      <c r="A2" s="55" t="s">
        <v>19</v>
      </c>
      <c r="B2" s="43">
        <v>72.0</v>
      </c>
      <c r="C2" s="42">
        <v>7.0</v>
      </c>
      <c r="D2" s="42">
        <v>7.0</v>
      </c>
      <c r="E2" s="42">
        <v>7.0</v>
      </c>
      <c r="F2" s="42">
        <v>7.0</v>
      </c>
      <c r="G2" s="42">
        <v>7.0</v>
      </c>
      <c r="H2" s="42">
        <v>14.0</v>
      </c>
      <c r="I2" s="42">
        <f t="shared" ref="I2:I21" si="1">sum(C2:H2)</f>
        <v>49</v>
      </c>
      <c r="K2" s="52">
        <v>21.0</v>
      </c>
      <c r="M2" s="93">
        <f>K2+sum(C2:H2)</f>
        <v>70</v>
      </c>
      <c r="N2" s="21">
        <v>250.0</v>
      </c>
    </row>
    <row r="3">
      <c r="A3" s="55" t="s">
        <v>21</v>
      </c>
      <c r="B3" s="43">
        <v>15.0</v>
      </c>
      <c r="C3" s="42">
        <v>4.8999999999999995</v>
      </c>
      <c r="D3" s="42">
        <v>7.0</v>
      </c>
      <c r="E3" s="42">
        <v>7.0</v>
      </c>
      <c r="F3" s="42">
        <v>4.8999999999999995</v>
      </c>
      <c r="G3" s="42">
        <v>7.0</v>
      </c>
      <c r="H3" s="42">
        <v>14.0</v>
      </c>
      <c r="I3" s="42">
        <f t="shared" si="1"/>
        <v>44.8</v>
      </c>
      <c r="K3" s="52">
        <v>19.2</v>
      </c>
      <c r="M3" s="93">
        <f t="shared" ref="M3:M13" si="2">K3+sum(C3:H3)-L3</f>
        <v>64</v>
      </c>
      <c r="N3" s="21">
        <v>193.35</v>
      </c>
    </row>
    <row r="4">
      <c r="A4" s="55" t="s">
        <v>29</v>
      </c>
      <c r="B4" s="43">
        <v>83.0</v>
      </c>
      <c r="C4" s="42">
        <v>7.0</v>
      </c>
      <c r="D4" s="42">
        <v>7.0</v>
      </c>
      <c r="E4" s="42">
        <v>7.0</v>
      </c>
      <c r="F4" s="42">
        <v>4.8999999999999995</v>
      </c>
      <c r="G4" s="42">
        <v>7.0</v>
      </c>
      <c r="H4" s="42">
        <v>10.5</v>
      </c>
      <c r="I4" s="42">
        <f t="shared" si="1"/>
        <v>43.4</v>
      </c>
      <c r="K4" s="52">
        <v>18.599999999999998</v>
      </c>
      <c r="M4" s="93">
        <f t="shared" si="2"/>
        <v>62</v>
      </c>
      <c r="N4" s="21">
        <v>164.52</v>
      </c>
    </row>
    <row r="5">
      <c r="A5" s="55" t="s">
        <v>22</v>
      </c>
      <c r="B5" s="43">
        <v>80.0</v>
      </c>
      <c r="C5" s="42">
        <v>7.0</v>
      </c>
      <c r="D5" s="42">
        <v>7.0</v>
      </c>
      <c r="E5" s="42">
        <v>7.0</v>
      </c>
      <c r="F5" s="42">
        <v>3.5</v>
      </c>
      <c r="G5" s="42">
        <v>3.5</v>
      </c>
      <c r="H5" s="42">
        <v>14.0</v>
      </c>
      <c r="I5" s="42">
        <f t="shared" si="1"/>
        <v>42</v>
      </c>
      <c r="K5" s="52">
        <v>18.0</v>
      </c>
      <c r="M5" s="93">
        <f t="shared" si="2"/>
        <v>60</v>
      </c>
      <c r="N5" s="21">
        <v>139.52</v>
      </c>
    </row>
    <row r="6">
      <c r="A6" s="55" t="s">
        <v>20</v>
      </c>
      <c r="B6" s="43">
        <v>96.0</v>
      </c>
      <c r="C6" s="42">
        <v>10.5</v>
      </c>
      <c r="D6" s="42">
        <v>4.8999999999999995</v>
      </c>
      <c r="E6" s="42">
        <v>4.8999999999999995</v>
      </c>
      <c r="F6" s="42">
        <v>4.8999999999999995</v>
      </c>
      <c r="G6" s="42">
        <v>4.8999999999999995</v>
      </c>
      <c r="H6" s="42">
        <v>7.0</v>
      </c>
      <c r="I6" s="42">
        <f t="shared" si="1"/>
        <v>37.1</v>
      </c>
      <c r="K6" s="52">
        <v>15.899999999999999</v>
      </c>
      <c r="M6" s="93">
        <f t="shared" si="2"/>
        <v>53</v>
      </c>
      <c r="N6" s="21">
        <v>98.65</v>
      </c>
    </row>
    <row r="7">
      <c r="A7" s="55" t="s">
        <v>27</v>
      </c>
      <c r="B7" s="43">
        <v>65.0</v>
      </c>
      <c r="C7" s="42">
        <v>3.5</v>
      </c>
      <c r="D7" s="42">
        <v>3.5</v>
      </c>
      <c r="E7" s="42">
        <v>3.5</v>
      </c>
      <c r="F7" s="42">
        <v>7.0</v>
      </c>
      <c r="G7" s="42">
        <v>3.5</v>
      </c>
      <c r="H7" s="42">
        <v>14.0</v>
      </c>
      <c r="I7" s="42">
        <f t="shared" si="1"/>
        <v>35</v>
      </c>
      <c r="K7" s="52">
        <v>15.0</v>
      </c>
      <c r="M7" s="93">
        <f t="shared" si="2"/>
        <v>50</v>
      </c>
      <c r="N7" s="21">
        <v>78.4</v>
      </c>
    </row>
    <row r="8">
      <c r="A8" s="55" t="s">
        <v>18</v>
      </c>
      <c r="B8" s="43">
        <v>13.0</v>
      </c>
      <c r="C8" s="42">
        <v>2.0999999999999996</v>
      </c>
      <c r="D8" s="42">
        <v>3.5</v>
      </c>
      <c r="E8" s="42">
        <v>3.5</v>
      </c>
      <c r="F8" s="42">
        <v>3.5</v>
      </c>
      <c r="G8" s="42">
        <v>3.5</v>
      </c>
      <c r="H8" s="42">
        <v>17.5</v>
      </c>
      <c r="I8" s="42">
        <f t="shared" si="1"/>
        <v>33.6</v>
      </c>
      <c r="K8" s="52">
        <v>14.399999999999999</v>
      </c>
      <c r="M8" s="93">
        <f t="shared" si="2"/>
        <v>48</v>
      </c>
      <c r="N8" s="21">
        <v>64.33</v>
      </c>
    </row>
    <row r="9">
      <c r="A9" s="55" t="s">
        <v>26</v>
      </c>
      <c r="B9" s="43">
        <v>31.0</v>
      </c>
      <c r="C9" s="42">
        <v>4.8999999999999995</v>
      </c>
      <c r="D9" s="42">
        <v>4.8999999999999995</v>
      </c>
      <c r="E9" s="42">
        <v>4.8999999999999995</v>
      </c>
      <c r="F9" s="42">
        <v>4.8999999999999995</v>
      </c>
      <c r="G9" s="42">
        <v>4.8999999999999995</v>
      </c>
      <c r="H9" s="42">
        <v>7.0</v>
      </c>
      <c r="I9" s="42">
        <f t="shared" si="1"/>
        <v>31.5</v>
      </c>
      <c r="K9" s="52">
        <v>13.5</v>
      </c>
      <c r="M9" s="93">
        <f t="shared" si="2"/>
        <v>45</v>
      </c>
      <c r="N9" s="21">
        <v>49.48</v>
      </c>
    </row>
    <row r="10">
      <c r="A10" s="55" t="s">
        <v>37</v>
      </c>
      <c r="B10" s="43">
        <v>69.0</v>
      </c>
      <c r="C10" s="42">
        <v>4.8999999999999995</v>
      </c>
      <c r="D10" s="42">
        <v>4.8999999999999995</v>
      </c>
      <c r="E10" s="42">
        <v>4.8999999999999995</v>
      </c>
      <c r="F10" s="42">
        <v>4.8999999999999995</v>
      </c>
      <c r="G10" s="42">
        <v>4.199999999999999</v>
      </c>
      <c r="H10" s="42">
        <v>7.0</v>
      </c>
      <c r="I10" s="42">
        <f t="shared" si="1"/>
        <v>30.8</v>
      </c>
      <c r="K10" s="52">
        <v>13.2</v>
      </c>
      <c r="M10" s="93">
        <f t="shared" si="2"/>
        <v>44</v>
      </c>
      <c r="N10" s="21">
        <v>42.01</v>
      </c>
    </row>
    <row r="11">
      <c r="A11" s="55" t="s">
        <v>28</v>
      </c>
      <c r="B11" s="43">
        <v>59.0</v>
      </c>
      <c r="C11" s="42">
        <v>4.8999999999999995</v>
      </c>
      <c r="D11" s="42">
        <v>3.5</v>
      </c>
      <c r="E11" s="42">
        <v>3.5</v>
      </c>
      <c r="F11" s="42">
        <v>4.8999999999999995</v>
      </c>
      <c r="G11" s="42">
        <v>4.8999999999999995</v>
      </c>
      <c r="H11" s="42">
        <v>7.0</v>
      </c>
      <c r="I11" s="42">
        <f t="shared" si="1"/>
        <v>28.7</v>
      </c>
      <c r="K11" s="52">
        <v>12.299999999999999</v>
      </c>
      <c r="M11" s="93">
        <f t="shared" si="2"/>
        <v>41</v>
      </c>
      <c r="N11" s="21">
        <v>31.0</v>
      </c>
    </row>
    <row r="12">
      <c r="A12" s="55" t="s">
        <v>31</v>
      </c>
      <c r="B12" s="43">
        <v>11.0</v>
      </c>
      <c r="C12" s="42">
        <v>3.5</v>
      </c>
      <c r="D12" s="42">
        <v>3.5</v>
      </c>
      <c r="E12" s="42">
        <v>3.5</v>
      </c>
      <c r="F12" s="42">
        <v>7.0</v>
      </c>
      <c r="G12" s="42">
        <v>7.0</v>
      </c>
      <c r="H12" s="42">
        <v>3.5</v>
      </c>
      <c r="I12" s="42">
        <f t="shared" si="1"/>
        <v>28</v>
      </c>
      <c r="K12" s="52">
        <v>12.0</v>
      </c>
      <c r="M12" s="93">
        <f t="shared" si="2"/>
        <v>40</v>
      </c>
      <c r="N12" s="21">
        <v>25.85</v>
      </c>
    </row>
    <row r="13">
      <c r="A13" s="55" t="s">
        <v>32</v>
      </c>
      <c r="B13" s="43">
        <v>40.0</v>
      </c>
      <c r="C13" s="42">
        <v>3.5</v>
      </c>
      <c r="D13" s="42">
        <v>3.5</v>
      </c>
      <c r="E13" s="42">
        <v>3.5</v>
      </c>
      <c r="F13" s="42">
        <v>3.5</v>
      </c>
      <c r="G13" s="42">
        <v>7.0</v>
      </c>
      <c r="H13" s="42">
        <v>7.0</v>
      </c>
      <c r="I13" s="42">
        <f t="shared" si="1"/>
        <v>28</v>
      </c>
      <c r="K13" s="52">
        <v>12.0</v>
      </c>
      <c r="M13" s="93">
        <f t="shared" si="2"/>
        <v>40</v>
      </c>
      <c r="N13" s="21">
        <v>25.85</v>
      </c>
    </row>
    <row r="14">
      <c r="A14" s="55" t="s">
        <v>23</v>
      </c>
      <c r="B14" s="43">
        <v>18.0</v>
      </c>
      <c r="C14" s="42">
        <v>4.8999999999999995</v>
      </c>
      <c r="D14" s="42">
        <v>3.5</v>
      </c>
      <c r="E14" s="42">
        <v>3.5</v>
      </c>
      <c r="F14" s="42">
        <v>4.8999999999999995</v>
      </c>
      <c r="G14" s="42">
        <v>3.5</v>
      </c>
      <c r="H14" s="42">
        <v>3.5</v>
      </c>
      <c r="I14" s="42">
        <f t="shared" si="1"/>
        <v>23.8</v>
      </c>
      <c r="K14" s="52">
        <v>10.2</v>
      </c>
      <c r="M14" s="93">
        <f t="shared" ref="M14:M21" si="3">K14+sum(C14:H14)-L14-J14</f>
        <v>34</v>
      </c>
      <c r="N14" s="21">
        <v>25.0</v>
      </c>
    </row>
    <row r="15">
      <c r="A15" s="55" t="s">
        <v>24</v>
      </c>
      <c r="B15" s="43">
        <v>22.0</v>
      </c>
      <c r="C15" s="42">
        <v>3.5</v>
      </c>
      <c r="D15" s="42">
        <v>4.8999999999999995</v>
      </c>
      <c r="E15" s="42">
        <v>4.8999999999999995</v>
      </c>
      <c r="F15" s="42">
        <v>3.5</v>
      </c>
      <c r="G15" s="42">
        <v>3.5</v>
      </c>
      <c r="H15" s="42">
        <v>7.0</v>
      </c>
      <c r="I15" s="42">
        <f t="shared" si="1"/>
        <v>27.3</v>
      </c>
      <c r="K15" s="52">
        <v>11.7</v>
      </c>
      <c r="M15" s="93">
        <f t="shared" si="3"/>
        <v>39</v>
      </c>
      <c r="N15" s="21">
        <v>25.0</v>
      </c>
    </row>
    <row r="16">
      <c r="A16" s="55" t="s">
        <v>36</v>
      </c>
      <c r="B16" s="43">
        <v>41.0</v>
      </c>
      <c r="C16" s="42">
        <v>2.0999999999999996</v>
      </c>
      <c r="D16" s="42">
        <v>3.5</v>
      </c>
      <c r="E16" s="42">
        <v>3.5</v>
      </c>
      <c r="F16" s="42">
        <v>3.5</v>
      </c>
      <c r="G16" s="42">
        <v>3.5</v>
      </c>
      <c r="H16" s="42">
        <v>3.5</v>
      </c>
      <c r="I16" s="42">
        <f t="shared" si="1"/>
        <v>19.6</v>
      </c>
      <c r="K16" s="52">
        <v>8.4</v>
      </c>
      <c r="M16" s="93">
        <f t="shared" si="3"/>
        <v>28</v>
      </c>
      <c r="N16" s="21">
        <v>25.0</v>
      </c>
    </row>
    <row r="17">
      <c r="A17" s="55" t="s">
        <v>34</v>
      </c>
      <c r="B17" s="43">
        <v>52.0</v>
      </c>
      <c r="C17" s="42">
        <v>3.5</v>
      </c>
      <c r="D17" s="42">
        <v>3.5</v>
      </c>
      <c r="E17" s="42">
        <v>3.5</v>
      </c>
      <c r="F17" s="42">
        <v>3.5</v>
      </c>
      <c r="G17" s="42">
        <v>3.5</v>
      </c>
      <c r="H17" s="42">
        <v>3.5</v>
      </c>
      <c r="I17" s="42">
        <f t="shared" si="1"/>
        <v>21</v>
      </c>
      <c r="K17" s="52">
        <v>9.0</v>
      </c>
      <c r="M17" s="93">
        <f t="shared" si="3"/>
        <v>30</v>
      </c>
      <c r="N17" s="21">
        <v>25.0</v>
      </c>
    </row>
    <row r="18">
      <c r="A18" s="77" t="s">
        <v>30</v>
      </c>
      <c r="B18" s="43">
        <v>35.0</v>
      </c>
      <c r="C18" s="42">
        <v>1.4</v>
      </c>
      <c r="D18" s="42">
        <v>1.4</v>
      </c>
      <c r="E18" s="42">
        <v>1.4</v>
      </c>
      <c r="F18" s="42">
        <v>3.5</v>
      </c>
      <c r="G18" s="42">
        <v>1.4</v>
      </c>
      <c r="H18" s="42">
        <v>7.0</v>
      </c>
      <c r="I18" s="42">
        <f t="shared" si="1"/>
        <v>16.1</v>
      </c>
      <c r="K18" s="52">
        <v>6.8999999999999995</v>
      </c>
      <c r="M18" s="93">
        <f t="shared" si="3"/>
        <v>23</v>
      </c>
      <c r="N18" s="21">
        <v>0.0</v>
      </c>
    </row>
    <row r="19">
      <c r="A19" s="55" t="s">
        <v>25</v>
      </c>
      <c r="B19" s="43">
        <v>46.0</v>
      </c>
      <c r="C19" s="42">
        <v>3.5</v>
      </c>
      <c r="D19" s="42">
        <v>1.4</v>
      </c>
      <c r="E19" s="42">
        <v>1.4</v>
      </c>
      <c r="F19" s="42">
        <v>4.8999999999999995</v>
      </c>
      <c r="G19" s="42">
        <v>4.8999999999999995</v>
      </c>
      <c r="H19" s="42">
        <v>7.0</v>
      </c>
      <c r="I19" s="42">
        <f t="shared" si="1"/>
        <v>23.1</v>
      </c>
      <c r="K19" s="52">
        <v>9.9</v>
      </c>
      <c r="L19" s="3">
        <v>12.0</v>
      </c>
      <c r="M19" s="93">
        <f t="shared" si="3"/>
        <v>21</v>
      </c>
      <c r="N19" s="21">
        <v>0.0</v>
      </c>
    </row>
    <row r="20">
      <c r="A20" s="55" t="s">
        <v>35</v>
      </c>
      <c r="B20" s="43">
        <v>79.0</v>
      </c>
      <c r="C20" s="42">
        <v>3.5</v>
      </c>
      <c r="D20" s="42">
        <v>1.4</v>
      </c>
      <c r="E20" s="42">
        <v>1.4</v>
      </c>
      <c r="F20" s="42">
        <v>3.5</v>
      </c>
      <c r="G20" s="42">
        <v>3.5</v>
      </c>
      <c r="H20" s="42">
        <v>7.0</v>
      </c>
      <c r="I20" s="42">
        <f t="shared" si="1"/>
        <v>20.3</v>
      </c>
      <c r="J20" s="94">
        <v>17.5</v>
      </c>
      <c r="K20" s="52">
        <v>8.7</v>
      </c>
      <c r="M20" s="93">
        <f t="shared" si="3"/>
        <v>11.5</v>
      </c>
      <c r="N20" s="21">
        <v>0.0</v>
      </c>
    </row>
    <row r="21">
      <c r="A21" s="55" t="s">
        <v>33</v>
      </c>
      <c r="B21" s="43">
        <v>99.0</v>
      </c>
      <c r="C21" s="42">
        <v>7.0</v>
      </c>
      <c r="D21" s="42">
        <v>3.5</v>
      </c>
      <c r="E21" s="42">
        <v>3.5</v>
      </c>
      <c r="F21" s="42">
        <v>7.0</v>
      </c>
      <c r="G21" s="42">
        <v>7.0</v>
      </c>
      <c r="H21" s="42">
        <v>17.5</v>
      </c>
      <c r="I21" s="42">
        <f t="shared" si="1"/>
        <v>45.5</v>
      </c>
      <c r="J21" s="94">
        <v>17.5</v>
      </c>
      <c r="K21" s="52">
        <v>19.5</v>
      </c>
      <c r="L21" s="3">
        <f>25.5+15</f>
        <v>40.5</v>
      </c>
      <c r="M21" s="93">
        <f t="shared" si="3"/>
        <v>7</v>
      </c>
      <c r="N21" s="21">
        <v>0.0</v>
      </c>
    </row>
    <row r="41">
      <c r="K41" s="95"/>
    </row>
  </sheetData>
  <autoFilter ref="$A$1:$N$21">
    <sortState ref="A1:N21">
      <sortCondition descending="1" ref="N1:N21"/>
      <sortCondition ref="B1:B21"/>
      <sortCondition ref="A1:A21"/>
      <sortCondition descending="1" ref="M1:M21"/>
    </sortState>
  </autoFil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1.5"/>
    <col customWidth="1" min="2" max="2" width="12.75"/>
    <col customWidth="1" min="3" max="3" width="15.5"/>
    <col customWidth="1" min="4" max="4" width="18.0"/>
    <col customWidth="1" min="5" max="5" width="14.13"/>
    <col customWidth="1" min="6" max="6" width="16.63"/>
    <col customWidth="1" min="7" max="7" width="15.38"/>
    <col customWidth="1" min="8" max="8" width="15.88"/>
    <col customWidth="1" min="9" max="10" width="12.63"/>
    <col customWidth="1" min="11" max="12" width="14.5"/>
    <col customWidth="1" min="13" max="29" width="20.25"/>
  </cols>
  <sheetData>
    <row r="1">
      <c r="A1" s="96" t="s">
        <v>0</v>
      </c>
      <c r="B1" s="96" t="s">
        <v>1</v>
      </c>
      <c r="C1" s="96" t="s">
        <v>100</v>
      </c>
      <c r="D1" s="96" t="s">
        <v>101</v>
      </c>
      <c r="E1" s="96" t="s">
        <v>102</v>
      </c>
      <c r="F1" s="96" t="s">
        <v>103</v>
      </c>
      <c r="G1" s="96" t="s">
        <v>104</v>
      </c>
      <c r="H1" s="96" t="s">
        <v>105</v>
      </c>
      <c r="I1" s="96" t="s">
        <v>106</v>
      </c>
      <c r="J1" s="96" t="s">
        <v>107</v>
      </c>
      <c r="K1" s="96" t="s">
        <v>108</v>
      </c>
      <c r="L1" s="96" t="s">
        <v>45</v>
      </c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>
      <c r="A2" s="55" t="s">
        <v>60</v>
      </c>
      <c r="B2" s="77">
        <v>18.0</v>
      </c>
      <c r="C2" s="77">
        <v>4.0</v>
      </c>
      <c r="D2" s="77">
        <v>12.0</v>
      </c>
      <c r="E2" s="77">
        <v>15.0</v>
      </c>
      <c r="F2" s="77">
        <v>15.0</v>
      </c>
      <c r="G2" s="77">
        <v>17.0</v>
      </c>
      <c r="H2" s="77">
        <v>3.0</v>
      </c>
      <c r="I2" s="77">
        <v>9.0</v>
      </c>
      <c r="J2" s="77"/>
      <c r="K2" s="77">
        <f t="shared" ref="K2:K16" si="1">sum(C2:I2)-J2</f>
        <v>75</v>
      </c>
      <c r="L2" s="21">
        <v>250.0</v>
      </c>
      <c r="M2" s="31"/>
    </row>
    <row r="3">
      <c r="A3" s="55" t="s">
        <v>19</v>
      </c>
      <c r="B3" s="77">
        <v>72.0</v>
      </c>
      <c r="C3" s="77">
        <v>4.0</v>
      </c>
      <c r="D3" s="77">
        <v>10.0</v>
      </c>
      <c r="E3" s="77">
        <v>14.0</v>
      </c>
      <c r="F3" s="77">
        <v>15.0</v>
      </c>
      <c r="G3" s="77">
        <v>16.0</v>
      </c>
      <c r="H3" s="77">
        <v>2.0</v>
      </c>
      <c r="I3" s="77">
        <v>9.0</v>
      </c>
      <c r="J3" s="77"/>
      <c r="K3" s="77">
        <f t="shared" si="1"/>
        <v>70</v>
      </c>
      <c r="L3" s="21">
        <v>190.91</v>
      </c>
      <c r="M3" s="31"/>
    </row>
    <row r="4">
      <c r="A4" s="55" t="s">
        <v>18</v>
      </c>
      <c r="B4" s="77">
        <v>13.0</v>
      </c>
      <c r="C4" s="77">
        <v>3.0</v>
      </c>
      <c r="D4" s="77">
        <v>9.0</v>
      </c>
      <c r="E4" s="77">
        <v>12.0</v>
      </c>
      <c r="F4" s="77">
        <v>15.0</v>
      </c>
      <c r="G4" s="77">
        <v>15.0</v>
      </c>
      <c r="H4" s="77">
        <v>2.0</v>
      </c>
      <c r="I4" s="77">
        <v>9.0</v>
      </c>
      <c r="J4" s="77"/>
      <c r="K4" s="77">
        <f t="shared" si="1"/>
        <v>65</v>
      </c>
      <c r="L4" s="21">
        <v>141.14</v>
      </c>
      <c r="M4" s="31"/>
      <c r="N4" s="31"/>
    </row>
    <row r="5">
      <c r="A5" s="55" t="s">
        <v>21</v>
      </c>
      <c r="B5" s="77">
        <v>15.0</v>
      </c>
      <c r="C5" s="77">
        <v>3.0</v>
      </c>
      <c r="D5" s="77">
        <v>10.0</v>
      </c>
      <c r="E5" s="77">
        <v>13.0</v>
      </c>
      <c r="F5" s="77">
        <v>14.0</v>
      </c>
      <c r="G5" s="77">
        <v>12.0</v>
      </c>
      <c r="H5" s="77">
        <v>3.0</v>
      </c>
      <c r="I5" s="77">
        <v>8.0</v>
      </c>
      <c r="J5" s="77"/>
      <c r="K5" s="77">
        <f t="shared" si="1"/>
        <v>63</v>
      </c>
      <c r="L5" s="21">
        <v>115.98</v>
      </c>
      <c r="M5" s="31"/>
    </row>
    <row r="6">
      <c r="A6" s="55" t="s">
        <v>30</v>
      </c>
      <c r="B6" s="77">
        <v>35.0</v>
      </c>
      <c r="C6" s="77">
        <v>3.0</v>
      </c>
      <c r="D6" s="77">
        <v>9.0</v>
      </c>
      <c r="E6" s="77">
        <v>9.0</v>
      </c>
      <c r="F6" s="77">
        <v>15.0</v>
      </c>
      <c r="G6" s="77">
        <v>14.0</v>
      </c>
      <c r="H6" s="77">
        <v>2.0</v>
      </c>
      <c r="I6" s="77">
        <v>9.0</v>
      </c>
      <c r="J6" s="77"/>
      <c r="K6" s="77">
        <f t="shared" si="1"/>
        <v>61</v>
      </c>
      <c r="L6" s="21">
        <v>94.44</v>
      </c>
      <c r="M6" s="31"/>
    </row>
    <row r="7">
      <c r="A7" s="55" t="s">
        <v>24</v>
      </c>
      <c r="B7" s="77">
        <v>22.0</v>
      </c>
      <c r="C7" s="77">
        <v>1.0</v>
      </c>
      <c r="D7" s="77">
        <v>10.0</v>
      </c>
      <c r="E7" s="77">
        <v>10.0</v>
      </c>
      <c r="F7" s="77">
        <v>13.0</v>
      </c>
      <c r="G7" s="77">
        <v>12.0</v>
      </c>
      <c r="H7" s="77">
        <v>1.0</v>
      </c>
      <c r="I7" s="77">
        <v>8.0</v>
      </c>
      <c r="J7" s="77"/>
      <c r="K7" s="77">
        <f t="shared" si="1"/>
        <v>55</v>
      </c>
      <c r="L7" s="21">
        <v>58.15</v>
      </c>
      <c r="M7" s="31"/>
    </row>
    <row r="8">
      <c r="A8" s="55" t="s">
        <v>28</v>
      </c>
      <c r="B8" s="77">
        <v>59.0</v>
      </c>
      <c r="C8" s="77">
        <v>2.0</v>
      </c>
      <c r="D8" s="77">
        <v>10.0</v>
      </c>
      <c r="E8" s="77">
        <v>0.0</v>
      </c>
      <c r="F8" s="77">
        <v>12.0</v>
      </c>
      <c r="G8" s="77">
        <v>15.0</v>
      </c>
      <c r="H8" s="77">
        <v>2.0</v>
      </c>
      <c r="I8" s="77">
        <v>9.0</v>
      </c>
      <c r="J8" s="77"/>
      <c r="K8" s="77">
        <f t="shared" si="1"/>
        <v>50</v>
      </c>
      <c r="L8" s="21">
        <v>32.21</v>
      </c>
      <c r="M8" s="31"/>
    </row>
    <row r="9">
      <c r="A9" s="55" t="s">
        <v>29</v>
      </c>
      <c r="B9" s="77">
        <v>83.0</v>
      </c>
      <c r="C9" s="77">
        <v>2.0</v>
      </c>
      <c r="D9" s="77">
        <v>8.0</v>
      </c>
      <c r="E9" s="77">
        <v>2.0</v>
      </c>
      <c r="F9" s="77">
        <v>13.0</v>
      </c>
      <c r="G9" s="77">
        <v>15.0</v>
      </c>
      <c r="H9" s="77">
        <v>2.0</v>
      </c>
      <c r="I9" s="77">
        <v>8.0</v>
      </c>
      <c r="J9" s="77"/>
      <c r="K9" s="77">
        <f t="shared" si="1"/>
        <v>50</v>
      </c>
      <c r="L9" s="21">
        <v>32.21</v>
      </c>
      <c r="M9" s="31"/>
    </row>
    <row r="10">
      <c r="A10" s="55" t="s">
        <v>26</v>
      </c>
      <c r="B10" s="77">
        <v>31.0</v>
      </c>
      <c r="C10" s="77">
        <v>1.0</v>
      </c>
      <c r="D10" s="77">
        <v>7.0</v>
      </c>
      <c r="E10" s="77">
        <v>7.0</v>
      </c>
      <c r="F10" s="77">
        <v>14.0</v>
      </c>
      <c r="G10" s="77">
        <v>10.0</v>
      </c>
      <c r="H10" s="77">
        <v>1.0</v>
      </c>
      <c r="I10" s="77">
        <v>5.0</v>
      </c>
      <c r="J10" s="77"/>
      <c r="K10" s="77">
        <f t="shared" si="1"/>
        <v>45</v>
      </c>
      <c r="L10" s="21">
        <v>25.0</v>
      </c>
      <c r="M10" s="31"/>
    </row>
    <row r="11">
      <c r="A11" s="55" t="s">
        <v>25</v>
      </c>
      <c r="B11" s="77">
        <v>46.0</v>
      </c>
      <c r="C11" s="77">
        <v>3.0</v>
      </c>
      <c r="D11" s="77">
        <v>8.0</v>
      </c>
      <c r="E11" s="77">
        <v>0.0</v>
      </c>
      <c r="F11" s="77">
        <v>12.0</v>
      </c>
      <c r="G11" s="77">
        <v>10.0</v>
      </c>
      <c r="H11" s="77">
        <v>2.0</v>
      </c>
      <c r="I11" s="77">
        <v>8.0</v>
      </c>
      <c r="J11" s="77"/>
      <c r="K11" s="77">
        <f t="shared" si="1"/>
        <v>43</v>
      </c>
      <c r="L11" s="21">
        <v>25.0</v>
      </c>
      <c r="M11" s="31"/>
    </row>
    <row r="12">
      <c r="A12" s="55" t="s">
        <v>20</v>
      </c>
      <c r="B12" s="77">
        <v>96.0</v>
      </c>
      <c r="C12" s="77">
        <v>1.0</v>
      </c>
      <c r="D12" s="77">
        <v>12.0</v>
      </c>
      <c r="E12" s="77">
        <v>0.0</v>
      </c>
      <c r="F12" s="77">
        <v>14.0</v>
      </c>
      <c r="G12" s="77">
        <v>10.0</v>
      </c>
      <c r="H12" s="77">
        <v>1.0</v>
      </c>
      <c r="I12" s="77">
        <v>8.0</v>
      </c>
      <c r="J12" s="77"/>
      <c r="K12" s="77">
        <f t="shared" si="1"/>
        <v>46</v>
      </c>
      <c r="L12" s="21">
        <v>25.0</v>
      </c>
      <c r="M12" s="31"/>
    </row>
    <row r="13">
      <c r="A13" s="55" t="s">
        <v>32</v>
      </c>
      <c r="B13" s="77">
        <v>40.0</v>
      </c>
      <c r="C13" s="77">
        <v>2.0</v>
      </c>
      <c r="D13" s="77">
        <v>11.0</v>
      </c>
      <c r="E13" s="77">
        <v>2.0</v>
      </c>
      <c r="F13" s="77">
        <v>14.0</v>
      </c>
      <c r="G13" s="77">
        <v>12.0</v>
      </c>
      <c r="H13" s="77">
        <v>3.0</v>
      </c>
      <c r="I13" s="77">
        <v>5.0</v>
      </c>
      <c r="J13" s="77">
        <v>25.0</v>
      </c>
      <c r="K13" s="77">
        <f t="shared" si="1"/>
        <v>24</v>
      </c>
      <c r="L13" s="21">
        <v>0.0</v>
      </c>
      <c r="M13" s="31"/>
    </row>
    <row r="14">
      <c r="A14" s="55" t="s">
        <v>34</v>
      </c>
      <c r="B14" s="77">
        <v>52.0</v>
      </c>
      <c r="C14" s="77">
        <v>2.0</v>
      </c>
      <c r="D14" s="77">
        <v>3.0</v>
      </c>
      <c r="E14" s="77">
        <v>2.0</v>
      </c>
      <c r="F14" s="77">
        <v>12.0</v>
      </c>
      <c r="G14" s="77">
        <v>11.0</v>
      </c>
      <c r="H14" s="77">
        <v>2.0</v>
      </c>
      <c r="I14" s="77">
        <v>6.0</v>
      </c>
      <c r="J14" s="77"/>
      <c r="K14" s="77">
        <f t="shared" si="1"/>
        <v>38</v>
      </c>
      <c r="L14" s="21">
        <v>0.0</v>
      </c>
      <c r="M14" s="31"/>
    </row>
    <row r="15">
      <c r="A15" s="55" t="s">
        <v>22</v>
      </c>
      <c r="B15" s="77">
        <v>80.0</v>
      </c>
      <c r="C15" s="77">
        <v>2.0</v>
      </c>
      <c r="D15" s="77">
        <v>2.0</v>
      </c>
      <c r="E15" s="77">
        <v>5.0</v>
      </c>
      <c r="F15" s="77">
        <v>12.0</v>
      </c>
      <c r="G15" s="77">
        <v>10.0</v>
      </c>
      <c r="H15" s="77">
        <v>2.0</v>
      </c>
      <c r="I15" s="77">
        <v>7.0</v>
      </c>
      <c r="J15" s="77"/>
      <c r="K15" s="77">
        <f t="shared" si="1"/>
        <v>40</v>
      </c>
      <c r="L15" s="21">
        <v>0.0</v>
      </c>
      <c r="M15" s="31"/>
    </row>
    <row r="16">
      <c r="A16" s="55" t="s">
        <v>33</v>
      </c>
      <c r="B16" s="77">
        <v>99.0</v>
      </c>
      <c r="C16" s="77">
        <v>2.0</v>
      </c>
      <c r="D16" s="77">
        <v>2.0</v>
      </c>
      <c r="E16" s="77">
        <v>2.0</v>
      </c>
      <c r="F16" s="77">
        <v>13.0</v>
      </c>
      <c r="G16" s="77">
        <v>15.0</v>
      </c>
      <c r="H16" s="77">
        <v>2.0</v>
      </c>
      <c r="I16" s="77">
        <v>9.0</v>
      </c>
      <c r="J16" s="77">
        <f>50+25</f>
        <v>75</v>
      </c>
      <c r="K16" s="77">
        <f t="shared" si="1"/>
        <v>-30</v>
      </c>
      <c r="L16" s="77">
        <v>0.0</v>
      </c>
      <c r="M16" s="31"/>
    </row>
    <row r="17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</row>
  </sheetData>
  <autoFilter ref="$A$1:$L$16">
    <sortState ref="A1:L16">
      <sortCondition ref="B1:B16"/>
      <sortCondition descending="1" ref="L1:L16"/>
      <sortCondition descending="1" ref="K1:K16"/>
    </sortState>
  </autoFil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4" max="4" width="14.38"/>
    <col customWidth="1" min="5" max="5" width="18.0"/>
    <col customWidth="1" min="6" max="6" width="20.25"/>
  </cols>
  <sheetData>
    <row r="1">
      <c r="A1" s="97" t="s">
        <v>0</v>
      </c>
      <c r="B1" s="97" t="s">
        <v>1</v>
      </c>
      <c r="C1" s="97" t="s">
        <v>109</v>
      </c>
      <c r="D1" s="97" t="s">
        <v>110</v>
      </c>
      <c r="E1" s="97" t="s">
        <v>111</v>
      </c>
      <c r="F1" s="97" t="s">
        <v>112</v>
      </c>
      <c r="G1" s="97" t="s">
        <v>44</v>
      </c>
      <c r="H1" s="97" t="s">
        <v>45</v>
      </c>
    </row>
    <row r="2">
      <c r="A2" s="55" t="s">
        <v>24</v>
      </c>
      <c r="B2" s="98">
        <v>22.0</v>
      </c>
      <c r="C2" s="98">
        <v>205.0</v>
      </c>
      <c r="D2" s="98"/>
      <c r="E2" s="98">
        <v>75.0</v>
      </c>
      <c r="F2" s="98"/>
      <c r="G2" s="98">
        <f t="shared" ref="G2:G21" si="1">C2+E2-D2-F2</f>
        <v>280</v>
      </c>
      <c r="H2" s="98">
        <v>250.0</v>
      </c>
    </row>
    <row r="3">
      <c r="A3" s="55" t="s">
        <v>26</v>
      </c>
      <c r="B3" s="98">
        <v>31.0</v>
      </c>
      <c r="C3" s="98">
        <v>189.0</v>
      </c>
      <c r="D3" s="98"/>
      <c r="E3" s="98">
        <v>75.0</v>
      </c>
      <c r="F3" s="98"/>
      <c r="G3" s="98">
        <f t="shared" si="1"/>
        <v>264</v>
      </c>
      <c r="H3" s="98">
        <v>148.08</v>
      </c>
    </row>
    <row r="4">
      <c r="A4" s="55" t="s">
        <v>33</v>
      </c>
      <c r="B4" s="98">
        <v>99.0</v>
      </c>
      <c r="C4" s="98">
        <v>192.0</v>
      </c>
      <c r="D4" s="98"/>
      <c r="E4" s="98">
        <v>70.0</v>
      </c>
      <c r="F4" s="98"/>
      <c r="G4" s="98">
        <f t="shared" si="1"/>
        <v>262</v>
      </c>
      <c r="H4" s="98">
        <v>124.62</v>
      </c>
    </row>
    <row r="5">
      <c r="A5" s="55" t="s">
        <v>21</v>
      </c>
      <c r="B5" s="98">
        <v>15.0</v>
      </c>
      <c r="C5" s="98">
        <v>189.0</v>
      </c>
      <c r="D5" s="98"/>
      <c r="E5" s="98">
        <v>70.0</v>
      </c>
      <c r="F5" s="98"/>
      <c r="G5" s="98">
        <f t="shared" si="1"/>
        <v>259</v>
      </c>
      <c r="H5" s="98">
        <v>100.47</v>
      </c>
    </row>
    <row r="6">
      <c r="A6" s="55" t="s">
        <v>18</v>
      </c>
      <c r="B6" s="98">
        <v>13.0</v>
      </c>
      <c r="C6" s="98">
        <v>187.0</v>
      </c>
      <c r="D6" s="98"/>
      <c r="E6" s="98">
        <v>70.0</v>
      </c>
      <c r="F6" s="98"/>
      <c r="G6" s="98">
        <f t="shared" si="1"/>
        <v>257</v>
      </c>
      <c r="H6" s="98">
        <v>83.41</v>
      </c>
    </row>
    <row r="7">
      <c r="A7" s="55" t="s">
        <v>25</v>
      </c>
      <c r="B7" s="98">
        <v>46.0</v>
      </c>
      <c r="C7" s="98">
        <v>189.0</v>
      </c>
      <c r="D7" s="98"/>
      <c r="E7" s="98">
        <v>65.0</v>
      </c>
      <c r="F7" s="98"/>
      <c r="G7" s="98">
        <f t="shared" si="1"/>
        <v>254</v>
      </c>
      <c r="H7" s="98">
        <v>65.61</v>
      </c>
    </row>
    <row r="8">
      <c r="A8" s="55" t="s">
        <v>37</v>
      </c>
      <c r="B8" s="98">
        <v>69.0</v>
      </c>
      <c r="C8" s="98">
        <v>189.0</v>
      </c>
      <c r="D8" s="98"/>
      <c r="E8" s="98">
        <v>60.0</v>
      </c>
      <c r="F8" s="98"/>
      <c r="G8" s="98">
        <f t="shared" si="1"/>
        <v>249</v>
      </c>
      <c r="H8" s="98">
        <v>44.85</v>
      </c>
    </row>
    <row r="9">
      <c r="A9" s="55" t="s">
        <v>32</v>
      </c>
      <c r="B9" s="98">
        <v>40.0</v>
      </c>
      <c r="C9" s="98">
        <v>188.0</v>
      </c>
      <c r="D9" s="98"/>
      <c r="E9" s="98">
        <v>70.0</v>
      </c>
      <c r="F9" s="98">
        <v>10.0</v>
      </c>
      <c r="G9" s="98">
        <f t="shared" si="1"/>
        <v>248</v>
      </c>
      <c r="H9" s="98">
        <v>37.81</v>
      </c>
    </row>
    <row r="10">
      <c r="A10" s="55" t="s">
        <v>19</v>
      </c>
      <c r="B10" s="98">
        <v>72.0</v>
      </c>
      <c r="C10" s="98">
        <v>183.0</v>
      </c>
      <c r="D10" s="98"/>
      <c r="E10" s="98">
        <v>65.0</v>
      </c>
      <c r="F10" s="98"/>
      <c r="G10" s="98">
        <f t="shared" si="1"/>
        <v>248</v>
      </c>
      <c r="H10" s="98">
        <v>37.81</v>
      </c>
    </row>
    <row r="11">
      <c r="A11" s="55" t="s">
        <v>31</v>
      </c>
      <c r="B11" s="98">
        <v>11.0</v>
      </c>
      <c r="C11" s="98">
        <v>188.0</v>
      </c>
      <c r="D11" s="98"/>
      <c r="E11" s="98">
        <v>55.0</v>
      </c>
      <c r="F11" s="98"/>
      <c r="G11" s="98">
        <f t="shared" si="1"/>
        <v>243</v>
      </c>
      <c r="H11" s="98">
        <v>25.0</v>
      </c>
    </row>
    <row r="12">
      <c r="A12" s="55" t="s">
        <v>60</v>
      </c>
      <c r="B12" s="98">
        <v>18.0</v>
      </c>
      <c r="C12" s="98">
        <v>178.0</v>
      </c>
      <c r="D12" s="98"/>
      <c r="E12" s="98">
        <v>60.0</v>
      </c>
      <c r="F12" s="98"/>
      <c r="G12" s="98">
        <f t="shared" si="1"/>
        <v>238</v>
      </c>
      <c r="H12" s="98">
        <v>25.0</v>
      </c>
    </row>
    <row r="13">
      <c r="A13" s="55" t="s">
        <v>36</v>
      </c>
      <c r="B13" s="98">
        <v>41.0</v>
      </c>
      <c r="C13" s="98">
        <v>180.0</v>
      </c>
      <c r="D13" s="98"/>
      <c r="E13" s="98">
        <v>65.0</v>
      </c>
      <c r="F13" s="98"/>
      <c r="G13" s="98">
        <f t="shared" si="1"/>
        <v>245</v>
      </c>
      <c r="H13" s="98">
        <v>25.0</v>
      </c>
    </row>
    <row r="14">
      <c r="A14" s="55" t="s">
        <v>28</v>
      </c>
      <c r="B14" s="98">
        <v>59.0</v>
      </c>
      <c r="C14" s="98">
        <v>178.0</v>
      </c>
      <c r="D14" s="98"/>
      <c r="E14" s="98">
        <v>60.0</v>
      </c>
      <c r="F14" s="98"/>
      <c r="G14" s="98">
        <f t="shared" si="1"/>
        <v>238</v>
      </c>
      <c r="H14" s="98">
        <v>25.0</v>
      </c>
    </row>
    <row r="15">
      <c r="A15" s="55" t="s">
        <v>22</v>
      </c>
      <c r="B15" s="98">
        <v>80.0</v>
      </c>
      <c r="C15" s="98">
        <v>183.0</v>
      </c>
      <c r="D15" s="98"/>
      <c r="E15" s="98">
        <v>55.0</v>
      </c>
      <c r="F15" s="98"/>
      <c r="G15" s="98">
        <f t="shared" si="1"/>
        <v>238</v>
      </c>
      <c r="H15" s="98">
        <v>25.0</v>
      </c>
    </row>
    <row r="16">
      <c r="A16" s="55" t="s">
        <v>29</v>
      </c>
      <c r="B16" s="98">
        <v>83.0</v>
      </c>
      <c r="C16" s="98">
        <v>183.0</v>
      </c>
      <c r="D16" s="98"/>
      <c r="E16" s="98">
        <v>60.0</v>
      </c>
      <c r="F16" s="98"/>
      <c r="G16" s="98">
        <f t="shared" si="1"/>
        <v>243</v>
      </c>
      <c r="H16" s="98">
        <v>25.0</v>
      </c>
    </row>
    <row r="17">
      <c r="A17" s="55" t="s">
        <v>30</v>
      </c>
      <c r="B17" s="98">
        <v>35.0</v>
      </c>
      <c r="C17" s="98">
        <v>173.0</v>
      </c>
      <c r="D17" s="98"/>
      <c r="E17" s="98">
        <v>50.0</v>
      </c>
      <c r="F17" s="98"/>
      <c r="G17" s="98">
        <f t="shared" si="1"/>
        <v>223</v>
      </c>
      <c r="H17" s="98">
        <v>0.0</v>
      </c>
    </row>
    <row r="18">
      <c r="A18" s="55" t="s">
        <v>34</v>
      </c>
      <c r="B18" s="98">
        <v>52.0</v>
      </c>
      <c r="C18" s="98">
        <v>173.0</v>
      </c>
      <c r="D18" s="98"/>
      <c r="E18" s="98">
        <v>60.0</v>
      </c>
      <c r="F18" s="98"/>
      <c r="G18" s="98">
        <f t="shared" si="1"/>
        <v>233</v>
      </c>
      <c r="H18" s="98">
        <v>0.0</v>
      </c>
    </row>
    <row r="19">
      <c r="A19" s="55" t="s">
        <v>27</v>
      </c>
      <c r="B19" s="98">
        <v>65.0</v>
      </c>
      <c r="C19" s="98">
        <v>163.0</v>
      </c>
      <c r="D19" s="98"/>
      <c r="E19" s="98">
        <v>60.0</v>
      </c>
      <c r="F19" s="98"/>
      <c r="G19" s="98">
        <f t="shared" si="1"/>
        <v>223</v>
      </c>
      <c r="H19" s="98">
        <v>0.0</v>
      </c>
    </row>
    <row r="20">
      <c r="A20" s="55" t="s">
        <v>35</v>
      </c>
      <c r="B20" s="98">
        <v>79.0</v>
      </c>
      <c r="C20" s="98">
        <v>167.0</v>
      </c>
      <c r="D20" s="98"/>
      <c r="E20" s="98">
        <v>55.0</v>
      </c>
      <c r="F20" s="98"/>
      <c r="G20" s="98">
        <f t="shared" si="1"/>
        <v>222</v>
      </c>
      <c r="H20" s="98">
        <v>0.0</v>
      </c>
    </row>
    <row r="21">
      <c r="A21" s="55" t="s">
        <v>20</v>
      </c>
      <c r="B21" s="98">
        <v>96.0</v>
      </c>
      <c r="C21" s="98">
        <v>171.0</v>
      </c>
      <c r="D21" s="98"/>
      <c r="E21" s="98">
        <v>60.0</v>
      </c>
      <c r="F21" s="98"/>
      <c r="G21" s="98">
        <f t="shared" si="1"/>
        <v>231</v>
      </c>
      <c r="H21" s="98">
        <v>0.0</v>
      </c>
    </row>
  </sheetData>
  <autoFilter ref="$A$1:$H$21">
    <sortState ref="A1:H21">
      <sortCondition descending="1" ref="H1:H21"/>
      <sortCondition ref="B1:B21"/>
      <sortCondition descending="1" ref="G1:G21"/>
    </sortState>
  </autoFil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4.0"/>
    <col customWidth="1" min="5" max="5" width="17.25"/>
    <col customWidth="1" min="6" max="7" width="15.38"/>
    <col customWidth="1" min="8" max="8" width="14.5"/>
  </cols>
  <sheetData>
    <row r="1">
      <c r="A1" s="85" t="s">
        <v>0</v>
      </c>
      <c r="B1" s="85" t="s">
        <v>113</v>
      </c>
      <c r="C1" s="85" t="s">
        <v>114</v>
      </c>
      <c r="D1" s="85" t="s">
        <v>115</v>
      </c>
      <c r="E1" s="85" t="s">
        <v>116</v>
      </c>
      <c r="F1" s="84" t="s">
        <v>75</v>
      </c>
      <c r="G1" s="84" t="s">
        <v>117</v>
      </c>
      <c r="H1" s="84" t="s">
        <v>118</v>
      </c>
      <c r="I1" s="85" t="s">
        <v>119</v>
      </c>
      <c r="J1" s="84" t="s">
        <v>45</v>
      </c>
    </row>
    <row r="2">
      <c r="A2" s="91" t="s">
        <v>19</v>
      </c>
      <c r="B2" s="91">
        <v>72.0</v>
      </c>
      <c r="C2" s="94">
        <v>9.5</v>
      </c>
      <c r="D2" s="94">
        <v>8.25</v>
      </c>
      <c r="E2" s="94">
        <v>4.75</v>
      </c>
      <c r="F2" s="88"/>
      <c r="G2" s="94">
        <v>5.0</v>
      </c>
      <c r="H2" s="91"/>
      <c r="I2" s="91">
        <f t="shared" ref="I2:I20" si="1">C2+D2+E2+G2-F2-H2</f>
        <v>27.5</v>
      </c>
      <c r="J2" s="21">
        <v>250.0</v>
      </c>
      <c r="K2" s="99"/>
    </row>
    <row r="3">
      <c r="A3" s="91" t="s">
        <v>21</v>
      </c>
      <c r="B3" s="91">
        <v>15.0</v>
      </c>
      <c r="C3" s="94">
        <v>8.0</v>
      </c>
      <c r="D3" s="94">
        <v>7.0</v>
      </c>
      <c r="E3" s="94">
        <v>4.25</v>
      </c>
      <c r="F3" s="91"/>
      <c r="G3" s="94">
        <v>4.5</v>
      </c>
      <c r="H3" s="91"/>
      <c r="I3" s="91">
        <f t="shared" si="1"/>
        <v>23.75</v>
      </c>
      <c r="J3" s="21">
        <v>148.56</v>
      </c>
      <c r="K3" s="99"/>
    </row>
    <row r="4">
      <c r="A4" s="91" t="s">
        <v>22</v>
      </c>
      <c r="B4" s="91">
        <v>80.0</v>
      </c>
      <c r="C4" s="94">
        <v>7.0</v>
      </c>
      <c r="D4" s="94">
        <v>7.25</v>
      </c>
      <c r="E4" s="94">
        <v>4.125</v>
      </c>
      <c r="F4" s="91"/>
      <c r="G4" s="94">
        <v>4.5</v>
      </c>
      <c r="H4" s="91"/>
      <c r="I4" s="91">
        <f t="shared" si="1"/>
        <v>22.875</v>
      </c>
      <c r="J4" s="21">
        <v>117.65</v>
      </c>
      <c r="K4" s="99"/>
    </row>
    <row r="5">
      <c r="A5" s="91" t="s">
        <v>25</v>
      </c>
      <c r="B5" s="91">
        <v>46.0</v>
      </c>
      <c r="C5" s="94">
        <v>6.5</v>
      </c>
      <c r="D5" s="94">
        <v>7.25</v>
      </c>
      <c r="E5" s="94">
        <v>4.25</v>
      </c>
      <c r="F5" s="91"/>
      <c r="G5" s="94">
        <v>3.0</v>
      </c>
      <c r="H5" s="91"/>
      <c r="I5" s="91">
        <f t="shared" si="1"/>
        <v>21</v>
      </c>
      <c r="J5" s="21">
        <v>74.92</v>
      </c>
      <c r="K5" s="99"/>
    </row>
    <row r="6">
      <c r="A6" s="91" t="s">
        <v>28</v>
      </c>
      <c r="B6" s="91">
        <v>59.0</v>
      </c>
      <c r="C6" s="94">
        <v>6.25</v>
      </c>
      <c r="D6" s="94">
        <v>6.25</v>
      </c>
      <c r="E6" s="94">
        <v>4.0</v>
      </c>
      <c r="F6" s="91"/>
      <c r="G6" s="94">
        <v>4.5</v>
      </c>
      <c r="H6" s="91"/>
      <c r="I6" s="91">
        <f t="shared" si="1"/>
        <v>21</v>
      </c>
      <c r="J6" s="21">
        <v>74.92</v>
      </c>
      <c r="K6" s="99"/>
    </row>
    <row r="7">
      <c r="A7" s="91" t="s">
        <v>27</v>
      </c>
      <c r="B7" s="91">
        <v>65.0</v>
      </c>
      <c r="C7" s="94">
        <v>6.5</v>
      </c>
      <c r="D7" s="94">
        <v>6.75</v>
      </c>
      <c r="E7" s="94">
        <v>3.25</v>
      </c>
      <c r="F7" s="91"/>
      <c r="G7" s="94">
        <v>4.5</v>
      </c>
      <c r="H7" s="91"/>
      <c r="I7" s="91">
        <f t="shared" si="1"/>
        <v>21</v>
      </c>
      <c r="J7" s="21">
        <v>74.92</v>
      </c>
      <c r="K7" s="99"/>
    </row>
    <row r="8">
      <c r="A8" s="91" t="s">
        <v>20</v>
      </c>
      <c r="B8" s="91">
        <v>96.0</v>
      </c>
      <c r="C8" s="94">
        <v>5.75</v>
      </c>
      <c r="D8" s="94">
        <v>5.75</v>
      </c>
      <c r="E8" s="94">
        <v>3.75</v>
      </c>
      <c r="F8" s="91"/>
      <c r="G8" s="94">
        <v>4.0</v>
      </c>
      <c r="H8" s="91"/>
      <c r="I8" s="91">
        <f t="shared" si="1"/>
        <v>19.25</v>
      </c>
      <c r="J8" s="21">
        <v>33.55</v>
      </c>
      <c r="K8" s="99"/>
    </row>
    <row r="9">
      <c r="A9" s="91" t="s">
        <v>31</v>
      </c>
      <c r="B9" s="91">
        <v>11.0</v>
      </c>
      <c r="C9" s="94">
        <v>5.75</v>
      </c>
      <c r="D9" s="94">
        <v>5.5</v>
      </c>
      <c r="E9" s="94">
        <v>3.75</v>
      </c>
      <c r="F9" s="91"/>
      <c r="G9" s="94">
        <v>4.0</v>
      </c>
      <c r="H9" s="91"/>
      <c r="I9" s="91">
        <f t="shared" si="1"/>
        <v>19</v>
      </c>
      <c r="J9" s="21">
        <v>27.49</v>
      </c>
      <c r="K9" s="99"/>
    </row>
    <row r="10">
      <c r="A10" s="91" t="s">
        <v>60</v>
      </c>
      <c r="B10" s="91">
        <v>18.0</v>
      </c>
      <c r="C10" s="94">
        <v>5.25</v>
      </c>
      <c r="D10" s="94">
        <v>6.5</v>
      </c>
      <c r="E10" s="94">
        <v>3.75</v>
      </c>
      <c r="F10" s="91"/>
      <c r="G10" s="94">
        <v>3.0</v>
      </c>
      <c r="H10" s="91"/>
      <c r="I10" s="91">
        <f t="shared" si="1"/>
        <v>18.5</v>
      </c>
      <c r="J10" s="21">
        <v>25.0</v>
      </c>
      <c r="K10" s="99"/>
    </row>
    <row r="11">
      <c r="A11" s="91" t="s">
        <v>35</v>
      </c>
      <c r="B11" s="91">
        <v>79.0</v>
      </c>
      <c r="C11" s="94">
        <v>8.0</v>
      </c>
      <c r="D11" s="94">
        <v>8.5</v>
      </c>
      <c r="E11" s="94">
        <v>4.25</v>
      </c>
      <c r="F11" s="88">
        <v>6.25</v>
      </c>
      <c r="G11" s="94">
        <v>4.0</v>
      </c>
      <c r="H11" s="91"/>
      <c r="I11" s="91">
        <f t="shared" si="1"/>
        <v>18.5</v>
      </c>
      <c r="J11" s="21">
        <v>25.0</v>
      </c>
      <c r="K11" s="99"/>
    </row>
    <row r="12">
      <c r="A12" s="91" t="s">
        <v>18</v>
      </c>
      <c r="B12" s="91">
        <v>13.0</v>
      </c>
      <c r="C12" s="94">
        <v>4.5</v>
      </c>
      <c r="D12" s="94">
        <v>6.5</v>
      </c>
      <c r="E12" s="94">
        <v>3.875</v>
      </c>
      <c r="F12" s="91"/>
      <c r="G12" s="94">
        <v>3.5</v>
      </c>
      <c r="H12" s="91"/>
      <c r="I12" s="91">
        <f t="shared" si="1"/>
        <v>18.375</v>
      </c>
      <c r="J12" s="21">
        <v>25.0</v>
      </c>
      <c r="K12" s="99"/>
    </row>
    <row r="13">
      <c r="A13" s="91" t="s">
        <v>26</v>
      </c>
      <c r="B13" s="91">
        <v>31.0</v>
      </c>
      <c r="C13" s="94">
        <v>6.25</v>
      </c>
      <c r="D13" s="94">
        <v>5.5</v>
      </c>
      <c r="E13" s="94">
        <v>3.125</v>
      </c>
      <c r="F13" s="91"/>
      <c r="G13" s="94">
        <v>3.5</v>
      </c>
      <c r="H13" s="91"/>
      <c r="I13" s="91">
        <f t="shared" si="1"/>
        <v>18.375</v>
      </c>
      <c r="J13" s="21">
        <v>25.0</v>
      </c>
      <c r="K13" s="99"/>
    </row>
    <row r="14">
      <c r="A14" s="91" t="s">
        <v>30</v>
      </c>
      <c r="B14" s="91">
        <v>35.0</v>
      </c>
      <c r="C14" s="94">
        <v>5.0</v>
      </c>
      <c r="D14" s="94">
        <v>6.5</v>
      </c>
      <c r="E14" s="94">
        <v>3.25</v>
      </c>
      <c r="F14" s="91"/>
      <c r="G14" s="94">
        <v>3.5</v>
      </c>
      <c r="H14" s="91"/>
      <c r="I14" s="91">
        <f t="shared" si="1"/>
        <v>18.25</v>
      </c>
      <c r="J14" s="21">
        <v>25.0</v>
      </c>
      <c r="K14" s="99"/>
    </row>
    <row r="15">
      <c r="A15" s="91" t="s">
        <v>29</v>
      </c>
      <c r="B15" s="91">
        <v>83.0</v>
      </c>
      <c r="C15" s="94">
        <v>5.5</v>
      </c>
      <c r="D15" s="94">
        <v>5.5</v>
      </c>
      <c r="E15" s="94">
        <v>3.5</v>
      </c>
      <c r="F15" s="91"/>
      <c r="G15" s="94">
        <v>2.0</v>
      </c>
      <c r="H15" s="91"/>
      <c r="I15" s="91">
        <f t="shared" si="1"/>
        <v>16.5</v>
      </c>
      <c r="J15" s="21">
        <v>25.0</v>
      </c>
      <c r="K15" s="99"/>
    </row>
    <row r="16">
      <c r="A16" s="91" t="s">
        <v>24</v>
      </c>
      <c r="B16" s="91">
        <v>22.0</v>
      </c>
      <c r="C16" s="94">
        <v>5.75</v>
      </c>
      <c r="D16" s="94">
        <v>3.75</v>
      </c>
      <c r="E16" s="94">
        <v>2.625</v>
      </c>
      <c r="F16" s="91"/>
      <c r="G16" s="94">
        <v>3.0</v>
      </c>
      <c r="H16" s="91"/>
      <c r="I16" s="91">
        <f t="shared" si="1"/>
        <v>15.125</v>
      </c>
      <c r="J16" s="21">
        <v>0.0</v>
      </c>
      <c r="K16" s="99"/>
    </row>
    <row r="17">
      <c r="A17" s="91" t="s">
        <v>34</v>
      </c>
      <c r="B17" s="91">
        <v>52.0</v>
      </c>
      <c r="C17" s="94">
        <v>5.5</v>
      </c>
      <c r="D17" s="94">
        <v>4.0</v>
      </c>
      <c r="E17" s="94">
        <v>2.25</v>
      </c>
      <c r="F17" s="91"/>
      <c r="G17" s="94">
        <v>3.0</v>
      </c>
      <c r="H17" s="91"/>
      <c r="I17" s="91">
        <f t="shared" si="1"/>
        <v>14.75</v>
      </c>
      <c r="J17" s="21">
        <v>0.0</v>
      </c>
      <c r="K17" s="99"/>
    </row>
    <row r="18">
      <c r="A18" s="91" t="s">
        <v>32</v>
      </c>
      <c r="B18" s="91">
        <v>40.0</v>
      </c>
      <c r="C18" s="94">
        <v>6.5</v>
      </c>
      <c r="D18" s="94">
        <v>7.0</v>
      </c>
      <c r="E18" s="94">
        <v>3.5</v>
      </c>
      <c r="F18" s="88">
        <v>6.25</v>
      </c>
      <c r="G18" s="94">
        <v>2.5</v>
      </c>
      <c r="H18" s="91"/>
      <c r="I18" s="91">
        <f t="shared" si="1"/>
        <v>13.25</v>
      </c>
      <c r="J18" s="21">
        <v>0.0</v>
      </c>
      <c r="K18" s="99"/>
    </row>
    <row r="19">
      <c r="A19" s="91" t="s">
        <v>36</v>
      </c>
      <c r="B19" s="91">
        <v>41.0</v>
      </c>
      <c r="C19" s="94">
        <v>6.0</v>
      </c>
      <c r="D19" s="94">
        <v>6.25</v>
      </c>
      <c r="E19" s="94">
        <v>3.5</v>
      </c>
      <c r="F19" s="88">
        <v>6.25</v>
      </c>
      <c r="G19" s="94">
        <v>3.5</v>
      </c>
      <c r="H19" s="91"/>
      <c r="I19" s="91">
        <f t="shared" si="1"/>
        <v>13</v>
      </c>
      <c r="J19" s="21">
        <v>0.0</v>
      </c>
      <c r="K19" s="99"/>
    </row>
    <row r="20">
      <c r="A20" s="91" t="s">
        <v>33</v>
      </c>
      <c r="B20" s="91">
        <v>99.0</v>
      </c>
      <c r="C20" s="94">
        <v>5.75</v>
      </c>
      <c r="D20" s="94">
        <v>5.0</v>
      </c>
      <c r="E20" s="94">
        <v>3.0</v>
      </c>
      <c r="F20" s="88">
        <v>18.75</v>
      </c>
      <c r="G20" s="94">
        <v>3.0</v>
      </c>
      <c r="H20" s="91"/>
      <c r="I20" s="91">
        <f t="shared" si="1"/>
        <v>-2</v>
      </c>
      <c r="J20" s="21">
        <v>0.0</v>
      </c>
      <c r="K20" s="99"/>
    </row>
  </sheetData>
  <autoFilter ref="$A$1:$J$20">
    <sortState ref="A1:J20">
      <sortCondition descending="1" ref="I1:I20"/>
      <sortCondition ref="B1:B20"/>
      <sortCondition descending="1" ref="J1:J20"/>
    </sortState>
  </autoFil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0"/>
    <col customWidth="1" min="2" max="2" width="7.25"/>
    <col customWidth="1" min="3" max="3" width="10.5"/>
    <col customWidth="1" min="4" max="5" width="4.63"/>
    <col customWidth="1" min="6" max="6" width="10.5"/>
    <col customWidth="1" min="7" max="8" width="4.63"/>
    <col customWidth="1" min="9" max="9" width="10.5"/>
    <col customWidth="1" min="10" max="11" width="4.63"/>
    <col customWidth="1" min="12" max="12" width="10.5"/>
    <col customWidth="1" min="13" max="14" width="4.63"/>
    <col customWidth="1" min="15" max="15" width="10.5"/>
    <col customWidth="1" min="16" max="17" width="4.63"/>
    <col customWidth="1" min="18" max="18" width="4.88"/>
    <col customWidth="1" min="19" max="27" width="12.88"/>
  </cols>
  <sheetData>
    <row r="1">
      <c r="A1" s="100" t="s">
        <v>0</v>
      </c>
      <c r="B1" s="100" t="s">
        <v>1</v>
      </c>
      <c r="C1" s="101" t="s">
        <v>120</v>
      </c>
      <c r="D1" s="102"/>
      <c r="E1" s="102"/>
      <c r="F1" s="101" t="s">
        <v>121</v>
      </c>
      <c r="G1" s="102"/>
      <c r="H1" s="102"/>
      <c r="I1" s="101" t="s">
        <v>122</v>
      </c>
      <c r="J1" s="102"/>
      <c r="K1" s="102"/>
      <c r="L1" s="101" t="s">
        <v>123</v>
      </c>
      <c r="M1" s="102"/>
      <c r="N1" s="102"/>
      <c r="O1" s="101" t="s">
        <v>124</v>
      </c>
      <c r="P1" s="102"/>
      <c r="Q1" s="103"/>
      <c r="R1" s="104"/>
      <c r="S1" s="86"/>
      <c r="T1" s="86"/>
      <c r="U1" s="3"/>
      <c r="V1" s="86"/>
      <c r="W1" s="86"/>
      <c r="X1" s="86"/>
      <c r="Y1" s="86"/>
      <c r="Z1" s="86"/>
      <c r="AA1" s="86"/>
    </row>
    <row r="2">
      <c r="C2" s="105" t="s">
        <v>125</v>
      </c>
      <c r="D2" s="106" t="s">
        <v>126</v>
      </c>
      <c r="E2" s="106" t="s">
        <v>127</v>
      </c>
      <c r="F2" s="105" t="s">
        <v>125</v>
      </c>
      <c r="G2" s="106" t="s">
        <v>126</v>
      </c>
      <c r="H2" s="106" t="s">
        <v>127</v>
      </c>
      <c r="I2" s="105" t="s">
        <v>125</v>
      </c>
      <c r="J2" s="106" t="s">
        <v>126</v>
      </c>
      <c r="K2" s="106" t="s">
        <v>127</v>
      </c>
      <c r="L2" s="105" t="s">
        <v>125</v>
      </c>
      <c r="M2" s="106" t="s">
        <v>126</v>
      </c>
      <c r="N2" s="106" t="s">
        <v>127</v>
      </c>
      <c r="O2" s="105" t="s">
        <v>125</v>
      </c>
      <c r="P2" s="106" t="s">
        <v>126</v>
      </c>
      <c r="Q2" s="107" t="s">
        <v>127</v>
      </c>
      <c r="R2" s="107" t="s">
        <v>77</v>
      </c>
    </row>
    <row r="3">
      <c r="A3" s="49" t="s">
        <v>18</v>
      </c>
      <c r="B3" s="108">
        <v>13.0</v>
      </c>
      <c r="C3" s="109">
        <v>30.0</v>
      </c>
      <c r="D3" s="94">
        <v>5.0</v>
      </c>
      <c r="E3" s="94"/>
      <c r="F3" s="109">
        <v>30.0</v>
      </c>
      <c r="I3" s="109">
        <v>30.0</v>
      </c>
      <c r="L3" s="109">
        <v>30.0</v>
      </c>
      <c r="O3" s="109">
        <v>30.0</v>
      </c>
      <c r="P3" s="94">
        <v>5.0</v>
      </c>
      <c r="Q3" s="110"/>
      <c r="R3" s="111">
        <f t="shared" ref="R3:R4" si="1">sum(C3:P3)</f>
        <v>160</v>
      </c>
    </row>
    <row r="4">
      <c r="A4" s="90" t="s">
        <v>26</v>
      </c>
      <c r="B4" s="112">
        <v>31.0</v>
      </c>
      <c r="C4" s="113">
        <v>30.0</v>
      </c>
      <c r="D4" s="114">
        <v>5.0</v>
      </c>
      <c r="E4" s="114"/>
      <c r="F4" s="109">
        <v>30.0</v>
      </c>
      <c r="I4" s="113">
        <v>30.0</v>
      </c>
      <c r="J4" s="114">
        <v>5.0</v>
      </c>
      <c r="K4" s="114"/>
      <c r="L4" s="109">
        <v>30.0</v>
      </c>
      <c r="O4" s="109">
        <v>30.0</v>
      </c>
      <c r="Q4" s="111"/>
      <c r="R4" s="111">
        <f t="shared" si="1"/>
        <v>160</v>
      </c>
    </row>
    <row r="5">
      <c r="A5" s="90" t="s">
        <v>25</v>
      </c>
      <c r="B5" s="112">
        <v>46.0</v>
      </c>
      <c r="C5" s="109">
        <v>30.0</v>
      </c>
      <c r="D5" s="94">
        <v>5.0</v>
      </c>
      <c r="E5" s="94"/>
      <c r="F5" s="113">
        <v>30.0</v>
      </c>
      <c r="G5" s="114">
        <v>5.0</v>
      </c>
      <c r="H5" s="114"/>
      <c r="I5" s="109">
        <v>30.0</v>
      </c>
      <c r="L5" s="109">
        <v>30.0</v>
      </c>
      <c r="O5" s="109">
        <v>30.0</v>
      </c>
      <c r="Q5" s="111"/>
      <c r="R5" s="111">
        <f>sum(C5:Q5)</f>
        <v>160</v>
      </c>
    </row>
    <row r="6">
      <c r="A6" s="90" t="s">
        <v>19</v>
      </c>
      <c r="B6" s="112">
        <v>72.0</v>
      </c>
      <c r="C6" s="109">
        <v>30.0</v>
      </c>
      <c r="F6" s="109">
        <v>30.0</v>
      </c>
      <c r="I6" s="109">
        <v>30.0</v>
      </c>
      <c r="J6" s="94">
        <v>5.0</v>
      </c>
      <c r="L6" s="109">
        <v>30.0</v>
      </c>
      <c r="M6" s="94">
        <v>5.0</v>
      </c>
      <c r="O6" s="109">
        <v>30.0</v>
      </c>
      <c r="Q6" s="110"/>
      <c r="R6" s="111">
        <f t="shared" ref="R6:R13" si="2">sum(C6:P6)</f>
        <v>160</v>
      </c>
    </row>
    <row r="7">
      <c r="A7" s="90" t="s">
        <v>23</v>
      </c>
      <c r="B7" s="112">
        <v>18.0</v>
      </c>
      <c r="C7" s="109">
        <v>30.0</v>
      </c>
      <c r="F7" s="109">
        <v>30.0</v>
      </c>
      <c r="I7" s="109">
        <v>30.0</v>
      </c>
      <c r="L7" s="109">
        <v>30.0</v>
      </c>
      <c r="M7" s="94">
        <v>5.0</v>
      </c>
      <c r="N7" s="94"/>
      <c r="O7" s="109">
        <v>30.0</v>
      </c>
      <c r="P7" s="94"/>
      <c r="Q7" s="110"/>
      <c r="R7" s="111">
        <f t="shared" si="2"/>
        <v>155</v>
      </c>
    </row>
    <row r="8">
      <c r="A8" s="90" t="s">
        <v>21</v>
      </c>
      <c r="B8" s="112">
        <v>15.0</v>
      </c>
      <c r="C8" s="109">
        <v>30.0</v>
      </c>
      <c r="F8" s="109">
        <v>30.0</v>
      </c>
      <c r="I8" s="109">
        <v>30.0</v>
      </c>
      <c r="L8" s="109">
        <v>30.0</v>
      </c>
      <c r="O8" s="109">
        <v>30.0</v>
      </c>
      <c r="Q8" s="111"/>
      <c r="R8" s="111">
        <f t="shared" si="2"/>
        <v>150</v>
      </c>
    </row>
    <row r="9">
      <c r="A9" s="90" t="s">
        <v>27</v>
      </c>
      <c r="B9" s="112">
        <v>65.0</v>
      </c>
      <c r="C9" s="109">
        <v>30.0</v>
      </c>
      <c r="F9" s="109">
        <v>30.0</v>
      </c>
      <c r="I9" s="109">
        <v>30.0</v>
      </c>
      <c r="L9" s="109">
        <v>30.0</v>
      </c>
      <c r="O9" s="109">
        <v>30.0</v>
      </c>
      <c r="Q9" s="111"/>
      <c r="R9" s="111">
        <f t="shared" si="2"/>
        <v>150</v>
      </c>
    </row>
    <row r="10">
      <c r="A10" s="90" t="s">
        <v>29</v>
      </c>
      <c r="B10" s="112">
        <v>83.0</v>
      </c>
      <c r="C10" s="109">
        <v>30.0</v>
      </c>
      <c r="F10" s="109">
        <v>30.0</v>
      </c>
      <c r="I10" s="109">
        <v>30.0</v>
      </c>
      <c r="L10" s="109">
        <v>30.0</v>
      </c>
      <c r="O10" s="109">
        <v>30.0</v>
      </c>
      <c r="Q10" s="111"/>
      <c r="R10" s="111">
        <f t="shared" si="2"/>
        <v>150</v>
      </c>
    </row>
    <row r="11">
      <c r="A11" s="90" t="s">
        <v>22</v>
      </c>
      <c r="B11" s="112">
        <v>80.0</v>
      </c>
      <c r="C11" s="109">
        <v>30.0</v>
      </c>
      <c r="E11" s="94">
        <v>-15.0</v>
      </c>
      <c r="F11" s="109">
        <v>30.0</v>
      </c>
      <c r="I11" s="109">
        <v>30.0</v>
      </c>
      <c r="K11" s="94"/>
      <c r="L11" s="113">
        <v>30.0</v>
      </c>
      <c r="M11" s="114">
        <v>5.0</v>
      </c>
      <c r="N11" s="114"/>
      <c r="O11" s="113">
        <v>30.0</v>
      </c>
      <c r="P11" s="114">
        <v>5.0</v>
      </c>
      <c r="Q11" s="115"/>
      <c r="R11" s="111">
        <f t="shared" si="2"/>
        <v>145</v>
      </c>
    </row>
    <row r="12">
      <c r="A12" s="90" t="s">
        <v>34</v>
      </c>
      <c r="B12" s="112">
        <v>52.0</v>
      </c>
      <c r="C12" s="109">
        <v>30.0</v>
      </c>
      <c r="F12" s="116" t="s">
        <v>128</v>
      </c>
      <c r="G12" s="3" t="s">
        <v>128</v>
      </c>
      <c r="H12" s="3"/>
      <c r="I12" s="109">
        <v>30.0</v>
      </c>
      <c r="J12" s="94">
        <v>5.0</v>
      </c>
      <c r="K12" s="94"/>
      <c r="L12" s="109">
        <v>30.0</v>
      </c>
      <c r="O12" s="109">
        <v>30.0</v>
      </c>
      <c r="Q12" s="111"/>
      <c r="R12" s="111">
        <f t="shared" si="2"/>
        <v>125</v>
      </c>
    </row>
    <row r="13">
      <c r="A13" s="90" t="s">
        <v>20</v>
      </c>
      <c r="B13" s="112">
        <v>96.0</v>
      </c>
      <c r="C13" s="117"/>
      <c r="F13" s="109">
        <v>30.0</v>
      </c>
      <c r="G13" s="94">
        <v>5.0</v>
      </c>
      <c r="H13" s="94"/>
      <c r="I13" s="109">
        <v>30.0</v>
      </c>
      <c r="L13" s="109">
        <v>30.0</v>
      </c>
      <c r="O13" s="109">
        <v>30.0</v>
      </c>
      <c r="Q13" s="111"/>
      <c r="R13" s="111">
        <f t="shared" si="2"/>
        <v>125</v>
      </c>
    </row>
    <row r="14">
      <c r="A14" s="90" t="s">
        <v>31</v>
      </c>
      <c r="B14" s="112">
        <v>11.0</v>
      </c>
      <c r="C14" s="109">
        <v>30.0</v>
      </c>
      <c r="F14" s="109">
        <v>30.0</v>
      </c>
      <c r="I14" s="109">
        <v>30.0</v>
      </c>
      <c r="L14" s="109">
        <v>30.0</v>
      </c>
      <c r="O14" s="116" t="s">
        <v>128</v>
      </c>
      <c r="P14" s="3" t="s">
        <v>128</v>
      </c>
      <c r="Q14" s="118"/>
      <c r="R14" s="111">
        <f>sum(C14:Q14)</f>
        <v>120</v>
      </c>
    </row>
    <row r="15">
      <c r="A15" s="90" t="s">
        <v>30</v>
      </c>
      <c r="B15" s="112">
        <v>35.0</v>
      </c>
      <c r="C15" s="116" t="s">
        <v>128</v>
      </c>
      <c r="D15" s="3" t="s">
        <v>128</v>
      </c>
      <c r="E15" s="3"/>
      <c r="F15" s="109">
        <v>30.0</v>
      </c>
      <c r="I15" s="109">
        <v>30.0</v>
      </c>
      <c r="L15" s="109">
        <v>30.0</v>
      </c>
      <c r="O15" s="109">
        <v>30.0</v>
      </c>
      <c r="Q15" s="111"/>
      <c r="R15" s="111">
        <f t="shared" ref="R15:R22" si="3">sum(C15:P15)</f>
        <v>120</v>
      </c>
    </row>
    <row r="16">
      <c r="A16" s="90" t="s">
        <v>28</v>
      </c>
      <c r="B16" s="112">
        <v>59.0</v>
      </c>
      <c r="C16" s="109">
        <v>30.0</v>
      </c>
      <c r="F16" s="109">
        <v>30.0</v>
      </c>
      <c r="I16" s="109">
        <v>30.0</v>
      </c>
      <c r="L16" s="116" t="s">
        <v>128</v>
      </c>
      <c r="M16" s="3" t="s">
        <v>128</v>
      </c>
      <c r="N16" s="3"/>
      <c r="O16" s="109">
        <v>30.0</v>
      </c>
      <c r="Q16" s="111"/>
      <c r="R16" s="111">
        <f t="shared" si="3"/>
        <v>120</v>
      </c>
    </row>
    <row r="17">
      <c r="A17" s="90" t="s">
        <v>24</v>
      </c>
      <c r="B17" s="112">
        <v>22.0</v>
      </c>
      <c r="C17" s="109">
        <v>30.0</v>
      </c>
      <c r="E17" s="94">
        <v>-7.5</v>
      </c>
      <c r="F17" s="109">
        <v>30.0</v>
      </c>
      <c r="G17" s="94">
        <v>5.0</v>
      </c>
      <c r="H17" s="94">
        <v>-7.5</v>
      </c>
      <c r="I17" s="109">
        <v>30.0</v>
      </c>
      <c r="K17" s="94">
        <v>-7.5</v>
      </c>
      <c r="L17" s="109">
        <v>30.0</v>
      </c>
      <c r="N17" s="94">
        <v>-7.5</v>
      </c>
      <c r="O17" s="109">
        <v>30.0</v>
      </c>
      <c r="P17" s="94">
        <v>5.0</v>
      </c>
      <c r="Q17" s="110">
        <v>-7.5</v>
      </c>
      <c r="R17" s="111">
        <f t="shared" si="3"/>
        <v>130</v>
      </c>
    </row>
    <row r="18">
      <c r="A18" s="90" t="s">
        <v>35</v>
      </c>
      <c r="B18" s="112">
        <v>79.0</v>
      </c>
      <c r="C18" s="116" t="s">
        <v>128</v>
      </c>
      <c r="D18" s="3" t="s">
        <v>128</v>
      </c>
      <c r="E18" s="3"/>
      <c r="F18" s="116" t="s">
        <v>128</v>
      </c>
      <c r="G18" s="3" t="s">
        <v>128</v>
      </c>
      <c r="H18" s="3"/>
      <c r="I18" s="109">
        <v>30.0</v>
      </c>
      <c r="L18" s="116">
        <v>30.0</v>
      </c>
      <c r="M18" s="3" t="s">
        <v>128</v>
      </c>
      <c r="N18" s="3">
        <v>-22.5</v>
      </c>
      <c r="O18" s="116">
        <v>30.0</v>
      </c>
      <c r="P18" s="3" t="s">
        <v>128</v>
      </c>
      <c r="Q18" s="118"/>
      <c r="R18" s="111">
        <f t="shared" si="3"/>
        <v>67.5</v>
      </c>
    </row>
    <row r="19">
      <c r="A19" s="90" t="s">
        <v>32</v>
      </c>
      <c r="B19" s="112">
        <v>40.0</v>
      </c>
      <c r="C19" s="116" t="s">
        <v>128</v>
      </c>
      <c r="D19" s="3" t="s">
        <v>128</v>
      </c>
      <c r="E19" s="3"/>
      <c r="F19" s="116" t="s">
        <v>128</v>
      </c>
      <c r="G19" s="3" t="s">
        <v>128</v>
      </c>
      <c r="H19" s="3"/>
      <c r="I19" s="116" t="s">
        <v>128</v>
      </c>
      <c r="J19" s="3" t="s">
        <v>128</v>
      </c>
      <c r="K19" s="3"/>
      <c r="L19" s="109">
        <v>30.0</v>
      </c>
      <c r="O19" s="116" t="s">
        <v>128</v>
      </c>
      <c r="P19" s="3" t="s">
        <v>128</v>
      </c>
      <c r="Q19" s="118"/>
      <c r="R19" s="111">
        <f t="shared" si="3"/>
        <v>30</v>
      </c>
    </row>
    <row r="20">
      <c r="A20" s="90" t="s">
        <v>37</v>
      </c>
      <c r="B20" s="112">
        <v>69.0</v>
      </c>
      <c r="C20" s="109">
        <v>30.0</v>
      </c>
      <c r="F20" s="116" t="s">
        <v>128</v>
      </c>
      <c r="G20" s="3" t="s">
        <v>128</v>
      </c>
      <c r="H20" s="3"/>
      <c r="I20" s="116" t="s">
        <v>128</v>
      </c>
      <c r="J20" s="3" t="s">
        <v>128</v>
      </c>
      <c r="K20" s="3"/>
      <c r="L20" s="116" t="s">
        <v>128</v>
      </c>
      <c r="M20" s="3" t="s">
        <v>128</v>
      </c>
      <c r="N20" s="3"/>
      <c r="O20" s="116" t="s">
        <v>128</v>
      </c>
      <c r="P20" s="3" t="s">
        <v>128</v>
      </c>
      <c r="Q20" s="118"/>
      <c r="R20" s="111">
        <f t="shared" si="3"/>
        <v>30</v>
      </c>
    </row>
    <row r="21">
      <c r="A21" s="90" t="s">
        <v>36</v>
      </c>
      <c r="B21" s="112">
        <v>41.0</v>
      </c>
      <c r="C21" s="109">
        <v>30.0</v>
      </c>
      <c r="E21" s="94">
        <v>-15.0</v>
      </c>
      <c r="F21" s="116" t="s">
        <v>128</v>
      </c>
      <c r="G21" s="3" t="s">
        <v>128</v>
      </c>
      <c r="H21" s="3"/>
      <c r="I21" s="116" t="s">
        <v>128</v>
      </c>
      <c r="J21" s="3" t="s">
        <v>128</v>
      </c>
      <c r="K21" s="3"/>
      <c r="L21" s="116" t="s">
        <v>128</v>
      </c>
      <c r="M21" s="3" t="s">
        <v>128</v>
      </c>
      <c r="N21" s="3"/>
      <c r="O21" s="116" t="s">
        <v>128</v>
      </c>
      <c r="P21" s="3" t="s">
        <v>128</v>
      </c>
      <c r="Q21" s="118"/>
      <c r="R21" s="111">
        <f t="shared" si="3"/>
        <v>15</v>
      </c>
    </row>
    <row r="22">
      <c r="A22" s="119" t="s">
        <v>33</v>
      </c>
      <c r="B22" s="120">
        <v>99.0</v>
      </c>
      <c r="C22" s="121"/>
      <c r="D22" s="122"/>
      <c r="E22" s="122"/>
      <c r="F22" s="121"/>
      <c r="G22" s="122"/>
      <c r="H22" s="122"/>
      <c r="I22" s="121"/>
      <c r="J22" s="122"/>
      <c r="K22" s="122"/>
      <c r="L22" s="121"/>
      <c r="M22" s="122"/>
      <c r="N22" s="122"/>
      <c r="O22" s="121"/>
      <c r="P22" s="122"/>
      <c r="Q22" s="123"/>
      <c r="R22" s="123">
        <f t="shared" si="3"/>
        <v>0</v>
      </c>
    </row>
    <row r="27">
      <c r="C27" s="124"/>
    </row>
  </sheetData>
  <autoFilter ref="$R$1:$R$22">
    <sortState ref="R1:R22">
      <sortCondition descending="1" ref="R1:R22"/>
    </sortState>
  </autoFilter>
  <mergeCells count="7">
    <mergeCell ref="A1:A2"/>
    <mergeCell ref="B1:B2"/>
    <mergeCell ref="C1:E1"/>
    <mergeCell ref="F1:H1"/>
    <mergeCell ref="I1:K1"/>
    <mergeCell ref="L1:N1"/>
    <mergeCell ref="O1:Q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5.0"/>
    <col customWidth="1" min="2" max="2" width="7.25"/>
    <col customWidth="1" min="3" max="3" width="8.0"/>
    <col customWidth="1" min="4" max="4" width="11.13"/>
    <col customWidth="1" min="5" max="6" width="9.38"/>
    <col customWidth="1" min="7" max="7" width="8.0"/>
    <col customWidth="1" min="8" max="8" width="11.13"/>
    <col customWidth="1" min="9" max="9" width="9.38"/>
    <col customWidth="1" min="10" max="11" width="8.0"/>
    <col customWidth="1" min="12" max="12" width="11.13"/>
    <col customWidth="1" min="13" max="14" width="9.38"/>
    <col customWidth="1" min="15" max="15" width="4.88"/>
  </cols>
  <sheetData>
    <row r="1">
      <c r="A1" s="125" t="s">
        <v>0</v>
      </c>
      <c r="B1" s="126" t="s">
        <v>1</v>
      </c>
      <c r="C1" s="101" t="s">
        <v>129</v>
      </c>
      <c r="D1" s="102"/>
      <c r="E1" s="102"/>
      <c r="F1" s="102"/>
      <c r="G1" s="101" t="s">
        <v>130</v>
      </c>
      <c r="H1" s="102"/>
      <c r="I1" s="102"/>
      <c r="J1" s="102"/>
      <c r="K1" s="101" t="s">
        <v>131</v>
      </c>
      <c r="L1" s="102"/>
      <c r="M1" s="102"/>
      <c r="N1" s="103"/>
      <c r="O1" s="104"/>
    </row>
    <row r="2">
      <c r="A2" s="127"/>
      <c r="C2" s="105" t="s">
        <v>132</v>
      </c>
      <c r="D2" s="106" t="s">
        <v>133</v>
      </c>
      <c r="E2" s="106" t="s">
        <v>134</v>
      </c>
      <c r="F2" s="106" t="s">
        <v>135</v>
      </c>
      <c r="G2" s="105" t="s">
        <v>132</v>
      </c>
      <c r="H2" s="106" t="s">
        <v>133</v>
      </c>
      <c r="I2" s="106" t="s">
        <v>134</v>
      </c>
      <c r="J2" s="106" t="s">
        <v>135</v>
      </c>
      <c r="K2" s="105" t="s">
        <v>132</v>
      </c>
      <c r="L2" s="106" t="s">
        <v>133</v>
      </c>
      <c r="M2" s="106" t="s">
        <v>134</v>
      </c>
      <c r="N2" s="107" t="s">
        <v>135</v>
      </c>
      <c r="O2" s="107" t="s">
        <v>77</v>
      </c>
    </row>
    <row r="3">
      <c r="A3" s="128" t="s">
        <v>20</v>
      </c>
      <c r="B3" s="16">
        <v>96.0</v>
      </c>
      <c r="C3" s="116">
        <v>5.0</v>
      </c>
      <c r="D3" s="3">
        <v>30.0</v>
      </c>
      <c r="E3" s="3">
        <v>13.0</v>
      </c>
      <c r="F3" s="3"/>
      <c r="G3" s="129"/>
      <c r="H3" s="3">
        <v>30.0</v>
      </c>
      <c r="I3" s="3">
        <v>15.0</v>
      </c>
      <c r="J3" s="86"/>
      <c r="K3" s="129"/>
      <c r="L3" s="3">
        <v>30.0</v>
      </c>
      <c r="M3" s="3">
        <v>13.0</v>
      </c>
      <c r="N3" s="118"/>
      <c r="O3" s="130">
        <f t="shared" ref="O3:O14" si="1">SUM(C3:M3)</f>
        <v>136</v>
      </c>
    </row>
    <row r="4">
      <c r="A4" s="128" t="s">
        <v>26</v>
      </c>
      <c r="B4" s="16">
        <v>31.0</v>
      </c>
      <c r="C4" s="116">
        <v>5.0</v>
      </c>
      <c r="D4" s="3">
        <v>30.0</v>
      </c>
      <c r="E4" s="3">
        <v>11.0</v>
      </c>
      <c r="F4" s="3"/>
      <c r="G4" s="116">
        <v>5.0</v>
      </c>
      <c r="H4" s="3">
        <v>30.0</v>
      </c>
      <c r="I4" s="3">
        <v>9.0</v>
      </c>
      <c r="J4" s="3"/>
      <c r="K4" s="116">
        <v>5.0</v>
      </c>
      <c r="L4" s="3">
        <v>30.0</v>
      </c>
      <c r="M4" s="3">
        <v>9.0</v>
      </c>
      <c r="N4" s="118"/>
      <c r="O4" s="130">
        <f t="shared" si="1"/>
        <v>134</v>
      </c>
    </row>
    <row r="5">
      <c r="A5" s="128" t="s">
        <v>25</v>
      </c>
      <c r="B5" s="16">
        <v>46.0</v>
      </c>
      <c r="C5" s="116">
        <v>5.0</v>
      </c>
      <c r="D5" s="3">
        <v>30.0</v>
      </c>
      <c r="E5" s="3">
        <v>10.0</v>
      </c>
      <c r="F5" s="3"/>
      <c r="G5" s="116">
        <v>5.0</v>
      </c>
      <c r="H5" s="3">
        <v>30.0</v>
      </c>
      <c r="I5" s="3">
        <v>8.0</v>
      </c>
      <c r="J5" s="3"/>
      <c r="K5" s="116">
        <v>5.0</v>
      </c>
      <c r="L5" s="3">
        <v>30.0</v>
      </c>
      <c r="M5" s="3">
        <v>10.0</v>
      </c>
      <c r="N5" s="118"/>
      <c r="O5" s="130">
        <f t="shared" si="1"/>
        <v>133</v>
      </c>
    </row>
    <row r="6">
      <c r="A6" s="131" t="s">
        <v>18</v>
      </c>
      <c r="B6" s="40">
        <v>13.0</v>
      </c>
      <c r="C6" s="116">
        <v>5.0</v>
      </c>
      <c r="D6" s="3">
        <v>30.0</v>
      </c>
      <c r="E6" s="3">
        <v>10.0</v>
      </c>
      <c r="F6" s="3"/>
      <c r="G6" s="116">
        <v>5.0</v>
      </c>
      <c r="H6" s="3">
        <v>30.0</v>
      </c>
      <c r="I6" s="3">
        <v>7.0</v>
      </c>
      <c r="J6" s="3"/>
      <c r="K6" s="116">
        <v>5.0</v>
      </c>
      <c r="L6" s="3">
        <v>30.0</v>
      </c>
      <c r="M6" s="3">
        <v>9.0</v>
      </c>
      <c r="N6" s="118"/>
      <c r="O6" s="130">
        <f t="shared" si="1"/>
        <v>131</v>
      </c>
    </row>
    <row r="7">
      <c r="A7" s="128" t="s">
        <v>22</v>
      </c>
      <c r="B7" s="16">
        <v>80.0</v>
      </c>
      <c r="C7" s="116">
        <v>5.0</v>
      </c>
      <c r="D7" s="3">
        <v>30.0</v>
      </c>
      <c r="E7" s="3">
        <v>7.0</v>
      </c>
      <c r="F7" s="3"/>
      <c r="G7" s="129"/>
      <c r="H7" s="3">
        <v>30.0</v>
      </c>
      <c r="I7" s="3">
        <v>10.0</v>
      </c>
      <c r="J7" s="86"/>
      <c r="K7" s="129"/>
      <c r="L7" s="3">
        <v>30.0</v>
      </c>
      <c r="M7" s="3">
        <v>16.0</v>
      </c>
      <c r="N7" s="118"/>
      <c r="O7" s="130">
        <f t="shared" si="1"/>
        <v>128</v>
      </c>
    </row>
    <row r="8">
      <c r="A8" s="128" t="s">
        <v>23</v>
      </c>
      <c r="B8" s="16">
        <v>18.0</v>
      </c>
      <c r="C8" s="129"/>
      <c r="D8" s="3">
        <v>30.0</v>
      </c>
      <c r="E8" s="3">
        <v>9.0</v>
      </c>
      <c r="F8" s="3"/>
      <c r="G8" s="129"/>
      <c r="H8" s="3">
        <v>30.0</v>
      </c>
      <c r="I8" s="3">
        <v>9.0</v>
      </c>
      <c r="J8" s="3"/>
      <c r="K8" s="116">
        <v>5.0</v>
      </c>
      <c r="L8" s="3">
        <v>30.0</v>
      </c>
      <c r="M8" s="3">
        <v>9.0</v>
      </c>
      <c r="N8" s="118"/>
      <c r="O8" s="130">
        <f t="shared" si="1"/>
        <v>122</v>
      </c>
    </row>
    <row r="9">
      <c r="A9" s="128" t="s">
        <v>27</v>
      </c>
      <c r="B9" s="16">
        <v>65.0</v>
      </c>
      <c r="C9" s="129"/>
      <c r="D9" s="3">
        <v>30.0</v>
      </c>
      <c r="E9" s="3">
        <v>7.0</v>
      </c>
      <c r="F9" s="3"/>
      <c r="G9" s="129"/>
      <c r="H9" s="3">
        <v>30.0</v>
      </c>
      <c r="I9" s="3">
        <v>9.0</v>
      </c>
      <c r="J9" s="86"/>
      <c r="K9" s="129"/>
      <c r="L9" s="3">
        <v>30.0</v>
      </c>
      <c r="M9" s="3">
        <v>7.0</v>
      </c>
      <c r="N9" s="118"/>
      <c r="O9" s="130">
        <f t="shared" si="1"/>
        <v>113</v>
      </c>
    </row>
    <row r="10">
      <c r="A10" s="128" t="s">
        <v>29</v>
      </c>
      <c r="B10" s="16">
        <v>83.0</v>
      </c>
      <c r="C10" s="129"/>
      <c r="D10" s="3">
        <v>30.0</v>
      </c>
      <c r="E10" s="3">
        <v>8.0</v>
      </c>
      <c r="F10" s="3"/>
      <c r="G10" s="129"/>
      <c r="H10" s="3">
        <v>30.0</v>
      </c>
      <c r="I10" s="3">
        <v>7.0</v>
      </c>
      <c r="J10" s="86"/>
      <c r="K10" s="129"/>
      <c r="L10" s="3">
        <v>30.0</v>
      </c>
      <c r="M10" s="3">
        <v>8.0</v>
      </c>
      <c r="N10" s="118"/>
      <c r="O10" s="130">
        <f t="shared" si="1"/>
        <v>113</v>
      </c>
    </row>
    <row r="11">
      <c r="A11" s="128" t="s">
        <v>31</v>
      </c>
      <c r="B11" s="16">
        <v>11.0</v>
      </c>
      <c r="C11" s="129"/>
      <c r="D11" s="3">
        <v>30.0</v>
      </c>
      <c r="E11" s="3">
        <v>5.0</v>
      </c>
      <c r="F11" s="3"/>
      <c r="G11" s="129"/>
      <c r="H11" s="3">
        <v>30.0</v>
      </c>
      <c r="I11" s="3">
        <v>9.0</v>
      </c>
      <c r="J11" s="86"/>
      <c r="K11" s="129"/>
      <c r="L11" s="3">
        <v>30.0</v>
      </c>
      <c r="M11" s="3">
        <v>3.0</v>
      </c>
      <c r="N11" s="118"/>
      <c r="O11" s="130">
        <f t="shared" si="1"/>
        <v>107</v>
      </c>
    </row>
    <row r="12">
      <c r="A12" s="128" t="s">
        <v>28</v>
      </c>
      <c r="B12" s="16">
        <v>59.0</v>
      </c>
      <c r="C12" s="129"/>
      <c r="D12" s="3">
        <v>30.0</v>
      </c>
      <c r="E12" s="3">
        <v>7.0</v>
      </c>
      <c r="F12" s="3"/>
      <c r="G12" s="129"/>
      <c r="H12" s="3">
        <v>30.0</v>
      </c>
      <c r="I12" s="3">
        <v>9.0</v>
      </c>
      <c r="J12" s="86"/>
      <c r="K12" s="129"/>
      <c r="L12" s="3">
        <v>30.0</v>
      </c>
      <c r="M12" s="3">
        <v>1.0</v>
      </c>
      <c r="N12" s="118"/>
      <c r="O12" s="130">
        <f t="shared" si="1"/>
        <v>107</v>
      </c>
    </row>
    <row r="13">
      <c r="A13" s="128" t="s">
        <v>34</v>
      </c>
      <c r="B13" s="16">
        <v>52.0</v>
      </c>
      <c r="C13" s="129"/>
      <c r="D13" s="3">
        <v>30.0</v>
      </c>
      <c r="E13" s="3">
        <v>5.0</v>
      </c>
      <c r="F13" s="3"/>
      <c r="G13" s="129"/>
      <c r="H13" s="3">
        <v>30.0</v>
      </c>
      <c r="I13" s="3">
        <v>3.0</v>
      </c>
      <c r="J13" s="86"/>
      <c r="K13" s="129"/>
      <c r="L13" s="3">
        <v>30.0</v>
      </c>
      <c r="M13" s="3">
        <v>6.0</v>
      </c>
      <c r="N13" s="118"/>
      <c r="O13" s="130">
        <f t="shared" si="1"/>
        <v>104</v>
      </c>
    </row>
    <row r="14">
      <c r="A14" s="128" t="s">
        <v>21</v>
      </c>
      <c r="B14" s="16">
        <v>15.0</v>
      </c>
      <c r="C14" s="129"/>
      <c r="D14" s="3">
        <v>30.0</v>
      </c>
      <c r="E14" s="3">
        <v>8.0</v>
      </c>
      <c r="F14" s="3"/>
      <c r="G14" s="129"/>
      <c r="H14" s="3">
        <v>30.0</v>
      </c>
      <c r="I14" s="3">
        <v>5.0</v>
      </c>
      <c r="J14" s="3"/>
      <c r="K14" s="116">
        <v>5.0</v>
      </c>
      <c r="L14" s="3">
        <v>30.0</v>
      </c>
      <c r="M14" s="3">
        <v>10.0</v>
      </c>
      <c r="N14" s="118"/>
      <c r="O14" s="130">
        <f t="shared" si="1"/>
        <v>118</v>
      </c>
    </row>
    <row r="15">
      <c r="A15" s="128" t="s">
        <v>35</v>
      </c>
      <c r="B15" s="16">
        <v>79.0</v>
      </c>
      <c r="C15" s="129"/>
      <c r="D15" s="3">
        <v>30.0</v>
      </c>
      <c r="E15" s="3">
        <v>4.0</v>
      </c>
      <c r="F15" s="3">
        <v>-7.5</v>
      </c>
      <c r="G15" s="129"/>
      <c r="H15" s="3">
        <v>30.0</v>
      </c>
      <c r="I15" s="3">
        <v>13.0</v>
      </c>
      <c r="J15" s="3">
        <v>-7.5</v>
      </c>
      <c r="K15" s="129"/>
      <c r="L15" s="3">
        <v>30.0</v>
      </c>
      <c r="M15" s="3">
        <v>3.0</v>
      </c>
      <c r="N15" s="118">
        <v>-7.5</v>
      </c>
      <c r="O15" s="130">
        <f t="shared" ref="O15:O17" si="2">SUM(C15:N15)</f>
        <v>87.5</v>
      </c>
    </row>
    <row r="16">
      <c r="A16" s="128" t="s">
        <v>19</v>
      </c>
      <c r="B16" s="16">
        <v>72.0</v>
      </c>
      <c r="C16" s="116">
        <v>5.0</v>
      </c>
      <c r="D16" s="3">
        <v>30.0</v>
      </c>
      <c r="E16" s="3">
        <v>3.0</v>
      </c>
      <c r="F16" s="3">
        <v>-7.5</v>
      </c>
      <c r="G16" s="129"/>
      <c r="H16" s="3">
        <v>30.0</v>
      </c>
      <c r="I16" s="3">
        <v>12.0</v>
      </c>
      <c r="J16" s="3">
        <f>-20-7.5</f>
        <v>-27.5</v>
      </c>
      <c r="K16" s="129"/>
      <c r="L16" s="3">
        <v>30.0</v>
      </c>
      <c r="M16" s="3">
        <v>10.0</v>
      </c>
      <c r="N16" s="118">
        <v>-7.5</v>
      </c>
      <c r="O16" s="130">
        <f t="shared" si="2"/>
        <v>77.5</v>
      </c>
    </row>
    <row r="17">
      <c r="A17" s="128" t="s">
        <v>24</v>
      </c>
      <c r="B17" s="16">
        <v>22.0</v>
      </c>
      <c r="C17" s="116">
        <v>5.0</v>
      </c>
      <c r="D17" s="3">
        <v>30.0</v>
      </c>
      <c r="E17" s="3">
        <v>5.0</v>
      </c>
      <c r="F17" s="3">
        <v>-22.5</v>
      </c>
      <c r="G17" s="129"/>
      <c r="H17" s="3">
        <v>30.0</v>
      </c>
      <c r="I17" s="3">
        <v>4.0</v>
      </c>
      <c r="J17" s="3">
        <v>-22.5</v>
      </c>
      <c r="K17" s="129"/>
      <c r="L17" s="3">
        <v>30.0</v>
      </c>
      <c r="M17" s="3">
        <v>12.0</v>
      </c>
      <c r="N17" s="118">
        <v>-22.5</v>
      </c>
      <c r="O17" s="130">
        <f t="shared" si="2"/>
        <v>48.5</v>
      </c>
    </row>
    <row r="18">
      <c r="A18" s="128" t="s">
        <v>32</v>
      </c>
      <c r="B18" s="16">
        <v>40.0</v>
      </c>
      <c r="C18" s="116">
        <v>5.0</v>
      </c>
      <c r="D18" s="3">
        <v>30.0</v>
      </c>
      <c r="E18" s="3">
        <v>11.0</v>
      </c>
      <c r="F18" s="3"/>
      <c r="G18" s="116" t="s">
        <v>128</v>
      </c>
      <c r="H18" s="3" t="s">
        <v>128</v>
      </c>
      <c r="I18" s="3" t="s">
        <v>128</v>
      </c>
      <c r="J18" s="3"/>
      <c r="K18" s="116" t="s">
        <v>128</v>
      </c>
      <c r="L18" s="3" t="s">
        <v>128</v>
      </c>
      <c r="M18" s="3" t="s">
        <v>128</v>
      </c>
      <c r="N18" s="118"/>
      <c r="O18" s="130">
        <f t="shared" ref="O18:O22" si="3">SUM(C18:M18)</f>
        <v>46</v>
      </c>
    </row>
    <row r="19">
      <c r="A19" s="128" t="s">
        <v>30</v>
      </c>
      <c r="B19" s="16">
        <v>35.0</v>
      </c>
      <c r="C19" s="129"/>
      <c r="D19" s="3">
        <v>30.0</v>
      </c>
      <c r="E19" s="3">
        <v>6.0</v>
      </c>
      <c r="F19" s="3"/>
      <c r="G19" s="116" t="s">
        <v>128</v>
      </c>
      <c r="H19" s="3" t="s">
        <v>128</v>
      </c>
      <c r="I19" s="3" t="s">
        <v>128</v>
      </c>
      <c r="J19" s="3"/>
      <c r="K19" s="116" t="s">
        <v>128</v>
      </c>
      <c r="L19" s="3" t="s">
        <v>128</v>
      </c>
      <c r="M19" s="3" t="s">
        <v>128</v>
      </c>
      <c r="N19" s="118"/>
      <c r="O19" s="130">
        <f t="shared" si="3"/>
        <v>36</v>
      </c>
    </row>
    <row r="20">
      <c r="A20" s="128" t="s">
        <v>36</v>
      </c>
      <c r="B20" s="16">
        <v>41.0</v>
      </c>
      <c r="C20" s="116" t="s">
        <v>128</v>
      </c>
      <c r="D20" s="3" t="s">
        <v>128</v>
      </c>
      <c r="E20" s="3" t="s">
        <v>128</v>
      </c>
      <c r="F20" s="3"/>
      <c r="G20" s="116" t="s">
        <v>128</v>
      </c>
      <c r="H20" s="3" t="s">
        <v>128</v>
      </c>
      <c r="I20" s="3" t="s">
        <v>128</v>
      </c>
      <c r="J20" s="3"/>
      <c r="K20" s="116" t="s">
        <v>128</v>
      </c>
      <c r="L20" s="3" t="s">
        <v>128</v>
      </c>
      <c r="M20" s="3" t="s">
        <v>128</v>
      </c>
      <c r="N20" s="118"/>
      <c r="O20" s="130">
        <f t="shared" si="3"/>
        <v>0</v>
      </c>
    </row>
    <row r="21">
      <c r="A21" s="128" t="s">
        <v>37</v>
      </c>
      <c r="B21" s="16">
        <v>69.0</v>
      </c>
      <c r="C21" s="116" t="s">
        <v>128</v>
      </c>
      <c r="D21" s="3" t="s">
        <v>128</v>
      </c>
      <c r="E21" s="3" t="s">
        <v>128</v>
      </c>
      <c r="F21" s="3"/>
      <c r="G21" s="116" t="s">
        <v>128</v>
      </c>
      <c r="H21" s="3" t="s">
        <v>128</v>
      </c>
      <c r="I21" s="3" t="s">
        <v>128</v>
      </c>
      <c r="J21" s="3"/>
      <c r="K21" s="116" t="s">
        <v>128</v>
      </c>
      <c r="L21" s="3" t="s">
        <v>128</v>
      </c>
      <c r="M21" s="3" t="s">
        <v>128</v>
      </c>
      <c r="N21" s="118"/>
      <c r="O21" s="130">
        <f t="shared" si="3"/>
        <v>0</v>
      </c>
    </row>
    <row r="22">
      <c r="A22" s="132" t="s">
        <v>33</v>
      </c>
      <c r="B22" s="133">
        <v>99.0</v>
      </c>
      <c r="C22" s="134" t="s">
        <v>128</v>
      </c>
      <c r="D22" s="135" t="s">
        <v>128</v>
      </c>
      <c r="E22" s="135" t="s">
        <v>128</v>
      </c>
      <c r="F22" s="135"/>
      <c r="G22" s="134" t="s">
        <v>128</v>
      </c>
      <c r="H22" s="135" t="s">
        <v>128</v>
      </c>
      <c r="I22" s="135" t="s">
        <v>128</v>
      </c>
      <c r="J22" s="135"/>
      <c r="K22" s="134" t="s">
        <v>128</v>
      </c>
      <c r="L22" s="135" t="s">
        <v>128</v>
      </c>
      <c r="M22" s="135" t="s">
        <v>128</v>
      </c>
      <c r="N22" s="136"/>
      <c r="O22" s="137">
        <f t="shared" si="3"/>
        <v>0</v>
      </c>
    </row>
  </sheetData>
  <mergeCells count="5">
    <mergeCell ref="A1:A2"/>
    <mergeCell ref="B1:B2"/>
    <mergeCell ref="C1:F1"/>
    <mergeCell ref="G1:J1"/>
    <mergeCell ref="K1:N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136</v>
      </c>
      <c r="D1" s="2" t="s">
        <v>137</v>
      </c>
      <c r="E1" s="2" t="s">
        <v>138</v>
      </c>
      <c r="F1" s="2" t="s">
        <v>139</v>
      </c>
      <c r="G1" s="2" t="s">
        <v>140</v>
      </c>
      <c r="H1" s="2" t="s">
        <v>141</v>
      </c>
      <c r="I1" s="2" t="s">
        <v>45</v>
      </c>
      <c r="J1" s="86"/>
    </row>
    <row r="2">
      <c r="A2" s="4" t="s">
        <v>20</v>
      </c>
      <c r="B2" s="5">
        <v>96.0</v>
      </c>
      <c r="C2" s="3">
        <v>10.0</v>
      </c>
      <c r="D2" s="3">
        <v>10.0</v>
      </c>
      <c r="E2" s="3">
        <v>9.0</v>
      </c>
      <c r="F2" s="3">
        <v>10.0</v>
      </c>
      <c r="G2" s="3">
        <v>0.0</v>
      </c>
      <c r="H2" s="86">
        <v>39.0</v>
      </c>
      <c r="I2" s="3">
        <v>150.0</v>
      </c>
      <c r="J2" s="86"/>
    </row>
    <row r="3">
      <c r="A3" s="4" t="s">
        <v>30</v>
      </c>
      <c r="B3" s="5">
        <v>35.0</v>
      </c>
      <c r="C3" s="3">
        <v>3.0</v>
      </c>
      <c r="D3" s="3">
        <v>10.0</v>
      </c>
      <c r="E3" s="3">
        <v>5.0</v>
      </c>
      <c r="F3" s="3">
        <v>5.5</v>
      </c>
      <c r="G3" s="3">
        <v>0.0</v>
      </c>
      <c r="H3" s="86">
        <v>23.5</v>
      </c>
      <c r="I3" s="3">
        <v>69.71</v>
      </c>
      <c r="J3" s="86"/>
    </row>
    <row r="4">
      <c r="A4" s="4" t="s">
        <v>22</v>
      </c>
      <c r="B4" s="5">
        <v>80.0</v>
      </c>
      <c r="C4" s="3">
        <v>5.0</v>
      </c>
      <c r="D4" s="3">
        <v>10.0</v>
      </c>
      <c r="E4" s="3">
        <v>5.0</v>
      </c>
      <c r="F4" s="3">
        <v>1.0</v>
      </c>
      <c r="G4" s="3">
        <v>0.0</v>
      </c>
      <c r="H4" s="86">
        <f>SUM(C4:G4)</f>
        <v>21</v>
      </c>
      <c r="I4" s="3">
        <v>53.26</v>
      </c>
      <c r="J4" s="86"/>
    </row>
    <row r="5">
      <c r="A5" s="4" t="s">
        <v>25</v>
      </c>
      <c r="B5" s="5">
        <v>46.0</v>
      </c>
      <c r="C5" s="3">
        <v>0.0</v>
      </c>
      <c r="D5" s="3">
        <v>10.0</v>
      </c>
      <c r="E5" s="3">
        <v>9.0</v>
      </c>
      <c r="F5" s="3">
        <v>0.0</v>
      </c>
      <c r="G5" s="3">
        <v>0.0</v>
      </c>
      <c r="H5" s="86">
        <v>19.0</v>
      </c>
      <c r="I5" s="3">
        <v>41.11</v>
      </c>
      <c r="J5" s="86"/>
    </row>
    <row r="6">
      <c r="A6" s="4" t="s">
        <v>18</v>
      </c>
      <c r="B6" s="5">
        <v>13.0</v>
      </c>
      <c r="C6" s="3">
        <v>0.0</v>
      </c>
      <c r="D6" s="3">
        <v>10.0</v>
      </c>
      <c r="E6" s="3">
        <v>8.5</v>
      </c>
      <c r="F6" s="3">
        <v>0.0</v>
      </c>
      <c r="G6" s="3">
        <v>0.0</v>
      </c>
      <c r="H6" s="86">
        <v>18.5</v>
      </c>
      <c r="I6" s="3">
        <v>35.47</v>
      </c>
      <c r="J6" s="86"/>
    </row>
    <row r="7">
      <c r="A7" s="4" t="s">
        <v>19</v>
      </c>
      <c r="B7" s="5">
        <v>72.0</v>
      </c>
      <c r="C7" s="3">
        <v>3.0</v>
      </c>
      <c r="D7" s="3">
        <v>10.0</v>
      </c>
      <c r="E7" s="3">
        <v>1.0</v>
      </c>
      <c r="F7" s="3">
        <v>0.0</v>
      </c>
      <c r="G7" s="3">
        <v>0.0</v>
      </c>
      <c r="H7" s="86">
        <v>14.0</v>
      </c>
      <c r="I7" s="3">
        <v>19.48</v>
      </c>
      <c r="J7" s="86"/>
    </row>
    <row r="8">
      <c r="A8" s="4" t="s">
        <v>26</v>
      </c>
      <c r="B8" s="5">
        <v>31.0</v>
      </c>
      <c r="C8" s="3">
        <v>0.0</v>
      </c>
      <c r="D8" s="3">
        <v>10.0</v>
      </c>
      <c r="E8" s="3">
        <v>0.0</v>
      </c>
      <c r="F8" s="3">
        <v>3.0</v>
      </c>
      <c r="G8" s="3">
        <v>0.0</v>
      </c>
      <c r="H8" s="86">
        <v>13.0</v>
      </c>
      <c r="I8" s="3">
        <v>15.05</v>
      </c>
      <c r="J8" s="86"/>
    </row>
    <row r="9">
      <c r="A9" s="4" t="s">
        <v>23</v>
      </c>
      <c r="B9" s="5">
        <v>18.0</v>
      </c>
      <c r="C9" s="3">
        <v>0.0</v>
      </c>
      <c r="D9" s="3">
        <v>10.0</v>
      </c>
      <c r="E9" s="3">
        <v>0.0</v>
      </c>
      <c r="F9" s="3">
        <v>1.0</v>
      </c>
      <c r="G9" s="3">
        <v>0.0</v>
      </c>
      <c r="H9" s="86">
        <v>11.0</v>
      </c>
      <c r="I9" s="3">
        <v>15.0</v>
      </c>
      <c r="J9" s="86"/>
    </row>
    <row r="10">
      <c r="A10" s="4" t="s">
        <v>36</v>
      </c>
      <c r="B10" s="5">
        <v>41.0</v>
      </c>
      <c r="C10" s="3">
        <v>0.0</v>
      </c>
      <c r="D10" s="3">
        <v>10.0</v>
      </c>
      <c r="E10" s="3">
        <v>0.0</v>
      </c>
      <c r="F10" s="3">
        <v>0.0</v>
      </c>
      <c r="G10" s="3">
        <v>0.0</v>
      </c>
      <c r="H10" s="86">
        <v>10.0</v>
      </c>
      <c r="I10" s="3">
        <v>15.0</v>
      </c>
      <c r="J10" s="86"/>
    </row>
    <row r="11">
      <c r="A11" s="4" t="s">
        <v>34</v>
      </c>
      <c r="B11" s="5">
        <v>52.0</v>
      </c>
      <c r="C11" s="3">
        <v>0.0</v>
      </c>
      <c r="D11" s="3">
        <v>10.0</v>
      </c>
      <c r="E11" s="3">
        <v>0.0</v>
      </c>
      <c r="F11" s="3">
        <v>0.0</v>
      </c>
      <c r="G11" s="3">
        <v>0.0</v>
      </c>
      <c r="H11" s="86">
        <v>10.0</v>
      </c>
      <c r="I11" s="3">
        <v>15.0</v>
      </c>
      <c r="J11" s="86"/>
    </row>
    <row r="12">
      <c r="A12" s="4" t="s">
        <v>35</v>
      </c>
      <c r="B12" s="5">
        <v>79.0</v>
      </c>
      <c r="C12" s="3">
        <v>0.0</v>
      </c>
      <c r="D12" s="3">
        <v>10.0</v>
      </c>
      <c r="E12" s="3">
        <v>0.0</v>
      </c>
      <c r="F12" s="3">
        <v>0.0</v>
      </c>
      <c r="G12" s="3">
        <v>0.0</v>
      </c>
      <c r="H12" s="86">
        <v>10.0</v>
      </c>
      <c r="I12" s="3">
        <v>15.0</v>
      </c>
      <c r="J12" s="86"/>
    </row>
    <row r="13">
      <c r="A13" s="4" t="s">
        <v>21</v>
      </c>
      <c r="B13" s="5">
        <v>15.0</v>
      </c>
      <c r="C13" s="3">
        <v>0.0</v>
      </c>
      <c r="D13" s="3">
        <v>0.0</v>
      </c>
      <c r="E13" s="3">
        <v>9.0</v>
      </c>
      <c r="F13" s="3">
        <v>0.0</v>
      </c>
      <c r="G13" s="3">
        <v>0.0</v>
      </c>
      <c r="H13" s="86">
        <v>9.0</v>
      </c>
      <c r="I13" s="3">
        <v>15.0</v>
      </c>
      <c r="J13" s="86"/>
    </row>
    <row r="14">
      <c r="A14" s="4" t="s">
        <v>24</v>
      </c>
      <c r="B14" s="5">
        <v>22.0</v>
      </c>
      <c r="C14" s="3">
        <v>3.0</v>
      </c>
      <c r="D14" s="3">
        <v>0.0</v>
      </c>
      <c r="E14" s="3">
        <v>3.0</v>
      </c>
      <c r="F14" s="3">
        <v>0.0</v>
      </c>
      <c r="G14" s="3">
        <v>0.0</v>
      </c>
      <c r="H14" s="86">
        <v>6.0</v>
      </c>
      <c r="I14" s="3">
        <v>0.0</v>
      </c>
      <c r="J14" s="86"/>
    </row>
    <row r="15">
      <c r="A15" s="4" t="s">
        <v>31</v>
      </c>
      <c r="B15" s="5">
        <v>11.0</v>
      </c>
      <c r="C15" s="3">
        <v>0.5</v>
      </c>
      <c r="D15" s="3">
        <v>5.0</v>
      </c>
      <c r="E15" s="3">
        <v>0.0</v>
      </c>
      <c r="F15" s="3">
        <v>0.0</v>
      </c>
      <c r="G15" s="3">
        <v>0.0</v>
      </c>
      <c r="H15" s="86">
        <v>5.5</v>
      </c>
      <c r="I15" s="3">
        <v>0.0</v>
      </c>
      <c r="J15" s="86"/>
    </row>
    <row r="16">
      <c r="A16" s="4" t="s">
        <v>27</v>
      </c>
      <c r="B16" s="5">
        <v>65.0</v>
      </c>
      <c r="C16" s="3">
        <v>0.0</v>
      </c>
      <c r="D16" s="3">
        <v>4.0</v>
      </c>
      <c r="E16" s="3">
        <v>0.0</v>
      </c>
      <c r="F16" s="3">
        <v>0.0</v>
      </c>
      <c r="G16" s="3">
        <v>0.0</v>
      </c>
      <c r="H16" s="86">
        <v>4.0</v>
      </c>
      <c r="I16" s="3">
        <v>0.0</v>
      </c>
      <c r="J16" s="86"/>
    </row>
    <row r="17">
      <c r="A17" s="4" t="s">
        <v>32</v>
      </c>
      <c r="B17" s="5">
        <v>40.0</v>
      </c>
      <c r="C17" s="3">
        <v>0.0</v>
      </c>
      <c r="D17" s="3">
        <v>0.0</v>
      </c>
      <c r="E17" s="3">
        <v>3.0</v>
      </c>
      <c r="F17" s="3">
        <v>0.0</v>
      </c>
      <c r="G17" s="3">
        <v>0.0</v>
      </c>
      <c r="H17" s="86">
        <v>3.0</v>
      </c>
      <c r="I17" s="3">
        <v>0.0</v>
      </c>
      <c r="J17" s="86"/>
    </row>
    <row r="18">
      <c r="A18" s="4" t="s">
        <v>29</v>
      </c>
      <c r="B18" s="5">
        <v>83.0</v>
      </c>
      <c r="C18" s="3">
        <v>0.0</v>
      </c>
      <c r="D18" s="3">
        <v>0.0</v>
      </c>
      <c r="E18" s="3">
        <v>0.0</v>
      </c>
      <c r="F18" s="3">
        <v>1.0</v>
      </c>
      <c r="G18" s="3">
        <v>0.0</v>
      </c>
      <c r="H18" s="86">
        <v>1.0</v>
      </c>
      <c r="I18" s="3">
        <v>0.0</v>
      </c>
      <c r="J18" s="86"/>
    </row>
    <row r="19">
      <c r="A19" s="4" t="s">
        <v>28</v>
      </c>
      <c r="B19" s="5">
        <v>59.0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86">
        <v>0.0</v>
      </c>
      <c r="I19" s="3">
        <v>0.0</v>
      </c>
      <c r="J19" s="86"/>
    </row>
    <row r="20">
      <c r="A20" s="4" t="s">
        <v>33</v>
      </c>
      <c r="B20" s="5">
        <v>99.0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86">
        <v>0.0</v>
      </c>
      <c r="I20" s="3">
        <v>0.0</v>
      </c>
      <c r="J20" s="86"/>
    </row>
    <row r="27">
      <c r="I27" s="94"/>
    </row>
  </sheetData>
  <autoFilter ref="$A$1:$I$20">
    <sortState ref="A1:I20">
      <sortCondition descending="1" ref="H1:H20"/>
      <sortCondition ref="B1:B2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0"/>
    <col customWidth="1" min="2" max="2" width="9.75"/>
    <col customWidth="1" min="3" max="4" width="16.25"/>
    <col customWidth="1" min="5" max="5" width="17.38"/>
    <col customWidth="1" min="6" max="6" width="17.25"/>
    <col customWidth="1" min="7" max="8" width="14.5"/>
    <col customWidth="1" min="9" max="10" width="12.5"/>
  </cols>
  <sheetData>
    <row r="1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>
      <c r="A2" s="4" t="s">
        <v>18</v>
      </c>
      <c r="B2" s="5">
        <v>13.0</v>
      </c>
      <c r="C2" s="43">
        <v>32.5</v>
      </c>
      <c r="D2" s="43"/>
      <c r="E2" s="43">
        <v>33.25</v>
      </c>
      <c r="F2" s="43"/>
      <c r="G2" s="43">
        <v>29.75</v>
      </c>
      <c r="H2" s="43"/>
      <c r="I2" s="42">
        <f t="shared" ref="I2:I21" si="1">C2+E2+G2-D2-F2-H2</f>
        <v>95.5</v>
      </c>
      <c r="J2" s="21">
        <v>600.0</v>
      </c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>
      <c r="A3" s="4" t="s">
        <v>20</v>
      </c>
      <c r="B3" s="5">
        <v>96.0</v>
      </c>
      <c r="C3" s="43">
        <v>31.0</v>
      </c>
      <c r="D3" s="43"/>
      <c r="E3" s="43">
        <v>29.0</v>
      </c>
      <c r="F3" s="43"/>
      <c r="G3" s="43">
        <v>23.95</v>
      </c>
      <c r="H3" s="43"/>
      <c r="I3" s="42">
        <f t="shared" si="1"/>
        <v>83.95</v>
      </c>
      <c r="J3" s="21">
        <v>418.89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>
      <c r="A4" s="4" t="s">
        <v>21</v>
      </c>
      <c r="B4" s="5">
        <v>15.0</v>
      </c>
      <c r="C4" s="43">
        <v>29.5</v>
      </c>
      <c r="D4" s="43"/>
      <c r="E4" s="43">
        <v>30.0</v>
      </c>
      <c r="F4" s="43"/>
      <c r="G4" s="43">
        <v>23.22</v>
      </c>
      <c r="H4" s="43"/>
      <c r="I4" s="42">
        <f t="shared" si="1"/>
        <v>82.72</v>
      </c>
      <c r="J4" s="21">
        <v>406.0</v>
      </c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>
      <c r="A5" s="4" t="s">
        <v>23</v>
      </c>
      <c r="B5" s="5">
        <v>18.0</v>
      </c>
      <c r="C5" s="43">
        <v>25.75</v>
      </c>
      <c r="D5" s="43"/>
      <c r="E5" s="43">
        <v>26.45</v>
      </c>
      <c r="F5" s="43"/>
      <c r="G5" s="43">
        <v>26.73</v>
      </c>
      <c r="H5" s="43"/>
      <c r="I5" s="42">
        <f t="shared" si="1"/>
        <v>78.93</v>
      </c>
      <c r="J5" s="21">
        <v>329.63</v>
      </c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>
      <c r="A6" s="4" t="s">
        <v>22</v>
      </c>
      <c r="B6" s="5">
        <v>80.0</v>
      </c>
      <c r="C6" s="43">
        <v>28.0</v>
      </c>
      <c r="D6" s="43"/>
      <c r="E6" s="43">
        <v>27.5</v>
      </c>
      <c r="F6" s="43"/>
      <c r="G6" s="43">
        <v>21.15</v>
      </c>
      <c r="H6" s="43"/>
      <c r="I6" s="42">
        <f t="shared" si="1"/>
        <v>76.65</v>
      </c>
      <c r="J6" s="21">
        <v>277.3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>
      <c r="A7" s="4" t="s">
        <v>27</v>
      </c>
      <c r="B7" s="5">
        <v>65.0</v>
      </c>
      <c r="C7" s="43">
        <v>27.75</v>
      </c>
      <c r="D7" s="43"/>
      <c r="E7" s="43">
        <v>25.5</v>
      </c>
      <c r="F7" s="43"/>
      <c r="G7" s="43">
        <v>14.03</v>
      </c>
      <c r="H7" s="43"/>
      <c r="I7" s="42">
        <f t="shared" si="1"/>
        <v>67.28</v>
      </c>
      <c r="J7" s="21">
        <v>177.95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>
      <c r="A8" s="4" t="s">
        <v>31</v>
      </c>
      <c r="B8" s="5">
        <v>11.0</v>
      </c>
      <c r="C8" s="43">
        <v>28.5</v>
      </c>
      <c r="D8" s="43"/>
      <c r="E8" s="43">
        <v>31.2</v>
      </c>
      <c r="F8" s="43"/>
      <c r="G8" s="43">
        <v>15.75</v>
      </c>
      <c r="H8" s="43">
        <v>15.0</v>
      </c>
      <c r="I8" s="42">
        <f t="shared" si="1"/>
        <v>60.45</v>
      </c>
      <c r="J8" s="21">
        <v>113.17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>
      <c r="A9" s="4" t="s">
        <v>36</v>
      </c>
      <c r="B9" s="5">
        <v>41.0</v>
      </c>
      <c r="C9" s="43">
        <v>27.0</v>
      </c>
      <c r="D9" s="43"/>
      <c r="E9" s="43">
        <v>18.63</v>
      </c>
      <c r="F9" s="43"/>
      <c r="G9" s="43">
        <v>12.82</v>
      </c>
      <c r="H9" s="43"/>
      <c r="I9" s="42">
        <f t="shared" si="1"/>
        <v>58.45</v>
      </c>
      <c r="J9" s="21">
        <v>89.47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>
      <c r="A10" s="4" t="s">
        <v>32</v>
      </c>
      <c r="B10" s="5">
        <v>40.0</v>
      </c>
      <c r="C10" s="43">
        <v>22.0</v>
      </c>
      <c r="D10" s="43"/>
      <c r="E10" s="43">
        <v>18.88</v>
      </c>
      <c r="F10" s="43"/>
      <c r="G10" s="43">
        <v>16.6</v>
      </c>
      <c r="H10" s="43"/>
      <c r="I10" s="42">
        <f t="shared" si="1"/>
        <v>57.48</v>
      </c>
      <c r="J10" s="21">
        <v>75.12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>
      <c r="A11" s="4" t="s">
        <v>25</v>
      </c>
      <c r="B11" s="5">
        <v>46.0</v>
      </c>
      <c r="C11" s="43">
        <v>30.5</v>
      </c>
      <c r="D11" s="43"/>
      <c r="E11" s="43">
        <v>19.25</v>
      </c>
      <c r="F11" s="43">
        <v>17.5</v>
      </c>
      <c r="G11" s="43">
        <v>23.75</v>
      </c>
      <c r="H11" s="43"/>
      <c r="I11" s="42">
        <f t="shared" si="1"/>
        <v>56</v>
      </c>
      <c r="J11" s="21">
        <v>60.18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>
      <c r="A12" s="4" t="s">
        <v>30</v>
      </c>
      <c r="B12" s="5">
        <v>35.0</v>
      </c>
      <c r="C12" s="43">
        <v>19.0</v>
      </c>
      <c r="D12" s="43"/>
      <c r="E12" s="43">
        <v>14.38</v>
      </c>
      <c r="F12" s="43"/>
      <c r="G12" s="43">
        <v>15.9</v>
      </c>
      <c r="H12" s="43"/>
      <c r="I12" s="42">
        <f t="shared" si="1"/>
        <v>49.28</v>
      </c>
      <c r="J12" s="21">
        <v>60.0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3">
      <c r="A13" s="4" t="s">
        <v>34</v>
      </c>
      <c r="B13" s="5">
        <v>52.0</v>
      </c>
      <c r="C13" s="43">
        <v>28.0</v>
      </c>
      <c r="D13" s="43"/>
      <c r="E13" s="43">
        <v>8.5</v>
      </c>
      <c r="F13" s="43"/>
      <c r="G13" s="43">
        <v>12.03</v>
      </c>
      <c r="H13" s="43"/>
      <c r="I13" s="42">
        <f t="shared" si="1"/>
        <v>48.53</v>
      </c>
      <c r="J13" s="21">
        <v>60.0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</row>
    <row r="14">
      <c r="A14" s="4" t="s">
        <v>37</v>
      </c>
      <c r="B14" s="5">
        <v>69.0</v>
      </c>
      <c r="C14" s="43">
        <v>26.0</v>
      </c>
      <c r="D14" s="43"/>
      <c r="E14" s="43">
        <v>24.0</v>
      </c>
      <c r="F14" s="43"/>
      <c r="G14" s="43">
        <v>15.91</v>
      </c>
      <c r="H14" s="43">
        <f>3+15</f>
        <v>18</v>
      </c>
      <c r="I14" s="42">
        <f t="shared" si="1"/>
        <v>47.91</v>
      </c>
      <c r="J14" s="21">
        <v>60.0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</row>
    <row r="15">
      <c r="A15" s="4" t="s">
        <v>19</v>
      </c>
      <c r="B15" s="5">
        <v>72.0</v>
      </c>
      <c r="C15" s="43">
        <v>30.0</v>
      </c>
      <c r="D15" s="43"/>
      <c r="E15" s="43">
        <v>21.5</v>
      </c>
      <c r="F15" s="43">
        <v>17.5</v>
      </c>
      <c r="G15" s="43">
        <v>16.28</v>
      </c>
      <c r="H15" s="43">
        <v>3.0</v>
      </c>
      <c r="I15" s="42">
        <f t="shared" si="1"/>
        <v>47.28</v>
      </c>
      <c r="J15" s="21">
        <v>60.0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>
      <c r="A16" s="4" t="s">
        <v>29</v>
      </c>
      <c r="B16" s="5">
        <v>83.0</v>
      </c>
      <c r="C16" s="43">
        <v>26.0</v>
      </c>
      <c r="D16" s="43"/>
      <c r="E16" s="43">
        <v>15.0</v>
      </c>
      <c r="F16" s="43"/>
      <c r="G16" s="43">
        <v>13.17</v>
      </c>
      <c r="H16" s="43"/>
      <c r="I16" s="42">
        <f t="shared" si="1"/>
        <v>54.17</v>
      </c>
      <c r="J16" s="21">
        <v>60.0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>
      <c r="A17" s="4" t="s">
        <v>24</v>
      </c>
      <c r="B17" s="5">
        <v>22.0</v>
      </c>
      <c r="C17" s="43">
        <v>25.75</v>
      </c>
      <c r="D17" s="43"/>
      <c r="E17" s="43">
        <v>19.7</v>
      </c>
      <c r="F17" s="43">
        <v>17.5</v>
      </c>
      <c r="G17" s="43">
        <v>12.67</v>
      </c>
      <c r="H17" s="43"/>
      <c r="I17" s="42">
        <f t="shared" si="1"/>
        <v>40.62</v>
      </c>
      <c r="J17" s="21">
        <v>0.0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>
      <c r="A18" s="4" t="s">
        <v>26</v>
      </c>
      <c r="B18" s="5">
        <v>31.0</v>
      </c>
      <c r="C18" s="43">
        <v>25.5</v>
      </c>
      <c r="D18" s="43"/>
      <c r="E18" s="43">
        <v>18.13</v>
      </c>
      <c r="F18" s="43"/>
      <c r="G18" s="43">
        <v>19.67</v>
      </c>
      <c r="H18" s="43">
        <v>19.67</v>
      </c>
      <c r="I18" s="42">
        <f t="shared" si="1"/>
        <v>43.63</v>
      </c>
      <c r="J18" s="21">
        <v>0.0</v>
      </c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>
      <c r="A19" s="4" t="s">
        <v>28</v>
      </c>
      <c r="B19" s="5">
        <v>59.0</v>
      </c>
      <c r="C19" s="43">
        <v>26.0</v>
      </c>
      <c r="D19" s="43"/>
      <c r="E19" s="43">
        <v>12.5</v>
      </c>
      <c r="F19" s="43">
        <v>17.5</v>
      </c>
      <c r="G19" s="43">
        <v>10.4</v>
      </c>
      <c r="H19" s="43"/>
      <c r="I19" s="42">
        <f t="shared" si="1"/>
        <v>31.4</v>
      </c>
      <c r="J19" s="21">
        <v>0.0</v>
      </c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>
      <c r="A20" s="4" t="s">
        <v>35</v>
      </c>
      <c r="B20" s="5">
        <v>79.0</v>
      </c>
      <c r="C20" s="43">
        <v>23.75</v>
      </c>
      <c r="D20" s="43"/>
      <c r="E20" s="43">
        <v>4.0</v>
      </c>
      <c r="F20" s="43"/>
      <c r="G20" s="43">
        <v>10.8</v>
      </c>
      <c r="H20" s="43"/>
      <c r="I20" s="42">
        <f t="shared" si="1"/>
        <v>38.55</v>
      </c>
      <c r="J20" s="21">
        <v>0.0</v>
      </c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4" t="s">
        <v>33</v>
      </c>
      <c r="B21" s="5">
        <v>99.0</v>
      </c>
      <c r="C21" s="43">
        <v>15.0</v>
      </c>
      <c r="D21" s="43"/>
      <c r="E21" s="43">
        <v>4.0</v>
      </c>
      <c r="F21" s="43"/>
      <c r="G21" s="43">
        <v>7.63</v>
      </c>
      <c r="H21" s="43"/>
      <c r="I21" s="42">
        <f t="shared" si="1"/>
        <v>26.63</v>
      </c>
      <c r="J21" s="21">
        <v>0.0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</row>
    <row r="24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</row>
    <row r="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</row>
    <row r="26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</row>
    <row r="27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</row>
    <row r="28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</row>
    <row r="29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</row>
    <row r="30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</row>
    <row r="3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</row>
    <row r="33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</row>
    <row r="34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</row>
    <row r="35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</row>
    <row r="36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</row>
    <row r="37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</row>
  </sheetData>
  <autoFilter ref="$A$1:$J$21">
    <sortState ref="A1:J21">
      <sortCondition descending="1" ref="J1:J21"/>
      <sortCondition ref="B1:B21"/>
      <sortCondition descending="1" ref="I1:I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0"/>
    <col customWidth="1" min="3" max="5" width="19.25"/>
    <col customWidth="1" min="6" max="7" width="13.38"/>
  </cols>
  <sheetData>
    <row r="1">
      <c r="A1" s="1" t="s">
        <v>0</v>
      </c>
      <c r="B1" s="1" t="s">
        <v>1</v>
      </c>
      <c r="C1" s="44" t="s">
        <v>46</v>
      </c>
      <c r="D1" s="2" t="s">
        <v>47</v>
      </c>
      <c r="E1" s="2" t="s">
        <v>48</v>
      </c>
      <c r="F1" s="2" t="s">
        <v>49</v>
      </c>
      <c r="G1" s="2" t="s">
        <v>45</v>
      </c>
    </row>
    <row r="2">
      <c r="A2" s="4" t="s">
        <v>18</v>
      </c>
      <c r="B2" s="5">
        <v>13.0</v>
      </c>
      <c r="C2" s="3">
        <v>76.0</v>
      </c>
      <c r="D2" s="3">
        <v>10.0</v>
      </c>
      <c r="E2" s="3"/>
      <c r="F2" s="3">
        <f t="shared" ref="F2:F21" si="1">C2+D2-E2</f>
        <v>86</v>
      </c>
      <c r="G2" s="3">
        <v>600.0</v>
      </c>
    </row>
    <row r="3">
      <c r="A3" s="4" t="s">
        <v>24</v>
      </c>
      <c r="B3" s="5">
        <v>22.0</v>
      </c>
      <c r="C3" s="3">
        <v>67.0</v>
      </c>
      <c r="D3" s="3">
        <v>10.0</v>
      </c>
      <c r="E3" s="3"/>
      <c r="F3" s="3">
        <f t="shared" si="1"/>
        <v>77</v>
      </c>
      <c r="G3" s="3">
        <v>423.36</v>
      </c>
    </row>
    <row r="4">
      <c r="A4" s="4" t="s">
        <v>19</v>
      </c>
      <c r="B4" s="5">
        <v>72.0</v>
      </c>
      <c r="C4" s="3">
        <v>58.0</v>
      </c>
      <c r="D4" s="3">
        <v>10.0</v>
      </c>
      <c r="E4" s="3"/>
      <c r="F4" s="3">
        <f t="shared" si="1"/>
        <v>68</v>
      </c>
      <c r="G4" s="3">
        <v>276.05</v>
      </c>
    </row>
    <row r="5">
      <c r="A5" s="4" t="s">
        <v>27</v>
      </c>
      <c r="B5" s="5">
        <v>65.0</v>
      </c>
      <c r="C5" s="3">
        <v>57.0</v>
      </c>
      <c r="D5" s="3">
        <v>10.0</v>
      </c>
      <c r="E5" s="3"/>
      <c r="F5" s="3">
        <f t="shared" si="1"/>
        <v>67</v>
      </c>
      <c r="G5" s="3">
        <v>237.95</v>
      </c>
    </row>
    <row r="6">
      <c r="A6" s="4" t="s">
        <v>35</v>
      </c>
      <c r="B6" s="5">
        <v>79.0</v>
      </c>
      <c r="C6" s="3">
        <v>61.0</v>
      </c>
      <c r="D6" s="3">
        <v>6.0</v>
      </c>
      <c r="E6" s="3"/>
      <c r="F6" s="3">
        <f t="shared" si="1"/>
        <v>67</v>
      </c>
      <c r="G6" s="3">
        <v>237.95</v>
      </c>
    </row>
    <row r="7">
      <c r="A7" s="4" t="s">
        <v>22</v>
      </c>
      <c r="B7" s="5">
        <v>80.0</v>
      </c>
      <c r="C7" s="3">
        <v>57.0</v>
      </c>
      <c r="D7" s="3">
        <v>10.0</v>
      </c>
      <c r="E7" s="3"/>
      <c r="F7" s="3">
        <f t="shared" si="1"/>
        <v>67</v>
      </c>
      <c r="G7" s="3">
        <v>237.95</v>
      </c>
    </row>
    <row r="8">
      <c r="A8" s="4" t="s">
        <v>26</v>
      </c>
      <c r="B8" s="5">
        <v>31.0</v>
      </c>
      <c r="C8" s="3">
        <v>54.0</v>
      </c>
      <c r="D8" s="3">
        <v>10.0</v>
      </c>
      <c r="E8" s="3"/>
      <c r="F8" s="3">
        <f t="shared" si="1"/>
        <v>64</v>
      </c>
      <c r="G8" s="3">
        <v>150.5</v>
      </c>
    </row>
    <row r="9">
      <c r="A9" s="4" t="s">
        <v>28</v>
      </c>
      <c r="B9" s="5">
        <v>59.0</v>
      </c>
      <c r="C9" s="3">
        <v>54.0</v>
      </c>
      <c r="D9" s="3">
        <v>10.0</v>
      </c>
      <c r="E9" s="3"/>
      <c r="F9" s="3">
        <f t="shared" si="1"/>
        <v>64</v>
      </c>
      <c r="G9" s="3">
        <v>150.5</v>
      </c>
    </row>
    <row r="10">
      <c r="A10" s="4" t="s">
        <v>20</v>
      </c>
      <c r="B10" s="5">
        <v>96.0</v>
      </c>
      <c r="C10" s="3">
        <v>54.0</v>
      </c>
      <c r="D10" s="3">
        <v>10.0</v>
      </c>
      <c r="E10" s="3"/>
      <c r="F10" s="3">
        <f t="shared" si="1"/>
        <v>64</v>
      </c>
      <c r="G10" s="3">
        <v>150.5</v>
      </c>
    </row>
    <row r="11">
      <c r="A11" s="4" t="s">
        <v>23</v>
      </c>
      <c r="B11" s="5">
        <v>18.0</v>
      </c>
      <c r="C11" s="3">
        <v>52.0</v>
      </c>
      <c r="D11" s="3">
        <v>10.0</v>
      </c>
      <c r="E11" s="3"/>
      <c r="F11" s="3">
        <f t="shared" si="1"/>
        <v>62</v>
      </c>
      <c r="G11" s="3">
        <v>98.56</v>
      </c>
    </row>
    <row r="12">
      <c r="A12" s="4" t="s">
        <v>33</v>
      </c>
      <c r="B12" s="5">
        <v>99.0</v>
      </c>
      <c r="C12" s="3">
        <v>53.0</v>
      </c>
      <c r="D12" s="3">
        <v>10.0</v>
      </c>
      <c r="E12" s="3">
        <v>2.5</v>
      </c>
      <c r="F12" s="3">
        <f t="shared" si="1"/>
        <v>60.5</v>
      </c>
      <c r="G12" s="3">
        <v>81.17</v>
      </c>
    </row>
    <row r="13">
      <c r="A13" s="4" t="s">
        <v>21</v>
      </c>
      <c r="B13" s="5">
        <v>15.0</v>
      </c>
      <c r="C13" s="3">
        <v>40.0</v>
      </c>
      <c r="D13" s="3">
        <v>10.0</v>
      </c>
      <c r="E13" s="3"/>
      <c r="F13" s="3">
        <f t="shared" si="1"/>
        <v>50</v>
      </c>
      <c r="G13" s="3">
        <v>60.0</v>
      </c>
    </row>
    <row r="14">
      <c r="A14" s="4" t="s">
        <v>36</v>
      </c>
      <c r="B14" s="5">
        <v>41.0</v>
      </c>
      <c r="C14" s="3">
        <v>46.0</v>
      </c>
      <c r="D14" s="3">
        <v>6.0</v>
      </c>
      <c r="E14" s="3"/>
      <c r="F14" s="3">
        <f t="shared" si="1"/>
        <v>52</v>
      </c>
      <c r="G14" s="3">
        <v>60.0</v>
      </c>
    </row>
    <row r="15">
      <c r="A15" s="4" t="s">
        <v>25</v>
      </c>
      <c r="B15" s="5">
        <v>46.0</v>
      </c>
      <c r="C15" s="3">
        <v>44.0</v>
      </c>
      <c r="D15" s="3">
        <v>10.0</v>
      </c>
      <c r="E15" s="3"/>
      <c r="F15" s="3">
        <f t="shared" si="1"/>
        <v>54</v>
      </c>
      <c r="G15" s="3">
        <v>60.0</v>
      </c>
    </row>
    <row r="16">
      <c r="A16" s="4" t="s">
        <v>29</v>
      </c>
      <c r="B16" s="5">
        <v>83.0</v>
      </c>
      <c r="C16" s="3">
        <v>40.0</v>
      </c>
      <c r="D16" s="3">
        <v>6.0</v>
      </c>
      <c r="E16" s="3"/>
      <c r="F16" s="3">
        <f t="shared" si="1"/>
        <v>46</v>
      </c>
      <c r="G16" s="3">
        <v>60.0</v>
      </c>
    </row>
    <row r="17">
      <c r="A17" s="4" t="s">
        <v>31</v>
      </c>
      <c r="B17" s="5">
        <v>11.0</v>
      </c>
      <c r="C17" s="3">
        <v>37.0</v>
      </c>
      <c r="D17" s="3">
        <v>6.0</v>
      </c>
      <c r="E17" s="3"/>
      <c r="F17" s="3">
        <f t="shared" si="1"/>
        <v>43</v>
      </c>
      <c r="G17" s="3">
        <v>0.0</v>
      </c>
    </row>
    <row r="18">
      <c r="A18" s="4" t="s">
        <v>30</v>
      </c>
      <c r="B18" s="5">
        <v>35.0</v>
      </c>
      <c r="C18" s="3">
        <v>34.0</v>
      </c>
      <c r="D18" s="3">
        <v>8.0</v>
      </c>
      <c r="E18" s="3">
        <v>5.0</v>
      </c>
      <c r="F18" s="3">
        <f t="shared" si="1"/>
        <v>37</v>
      </c>
      <c r="G18" s="3">
        <v>0.0</v>
      </c>
    </row>
    <row r="19">
      <c r="A19" s="4" t="s">
        <v>32</v>
      </c>
      <c r="B19" s="5">
        <v>40.0</v>
      </c>
      <c r="C19" s="3">
        <v>37.0</v>
      </c>
      <c r="D19" s="3">
        <v>6.0</v>
      </c>
      <c r="E19" s="3"/>
      <c r="F19" s="3">
        <f t="shared" si="1"/>
        <v>43</v>
      </c>
      <c r="G19" s="3">
        <v>0.0</v>
      </c>
    </row>
    <row r="20">
      <c r="A20" s="4" t="s">
        <v>34</v>
      </c>
      <c r="B20" s="5">
        <v>52.0</v>
      </c>
      <c r="C20" s="3">
        <v>28.0</v>
      </c>
      <c r="D20" s="3">
        <v>8.0</v>
      </c>
      <c r="E20" s="3"/>
      <c r="F20" s="3">
        <f t="shared" si="1"/>
        <v>36</v>
      </c>
      <c r="G20" s="3">
        <v>0.0</v>
      </c>
    </row>
    <row r="21">
      <c r="A21" s="4" t="s">
        <v>37</v>
      </c>
      <c r="B21" s="5">
        <v>69.0</v>
      </c>
      <c r="C21" s="3">
        <v>27.0</v>
      </c>
      <c r="D21" s="3">
        <v>6.0</v>
      </c>
      <c r="E21" s="3"/>
      <c r="F21" s="3">
        <f t="shared" si="1"/>
        <v>33</v>
      </c>
      <c r="G21" s="3">
        <v>0.0</v>
      </c>
    </row>
  </sheetData>
  <autoFilter ref="$A$1:$G$21">
    <sortState ref="A1:G21">
      <sortCondition descending="1" ref="G1:G21"/>
      <sortCondition ref="B1:B21"/>
      <sortCondition descending="1" ref="F1:F2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3.5"/>
    <col customWidth="1" min="2" max="2" width="9.75"/>
    <col customWidth="1" min="3" max="3" width="17.0"/>
    <col customWidth="1" min="4" max="4" width="15.0"/>
    <col customWidth="1" min="5" max="5" width="15.88"/>
    <col customWidth="1" min="6" max="6" width="15.75"/>
    <col customWidth="1" min="7" max="7" width="13.75"/>
    <col customWidth="1" min="10" max="10" width="13.75"/>
    <col customWidth="1" min="11" max="11" width="14.75"/>
    <col customWidth="1" min="12" max="12" width="12.63"/>
  </cols>
  <sheetData>
    <row r="1">
      <c r="A1" s="45" t="s">
        <v>0</v>
      </c>
      <c r="B1" s="45" t="s">
        <v>1</v>
      </c>
      <c r="C1" s="46" t="s">
        <v>50</v>
      </c>
      <c r="D1" s="47" t="s">
        <v>51</v>
      </c>
      <c r="E1" s="46" t="s">
        <v>52</v>
      </c>
      <c r="F1" s="46" t="s">
        <v>53</v>
      </c>
      <c r="G1" s="46" t="s">
        <v>54</v>
      </c>
      <c r="H1" s="48" t="s">
        <v>55</v>
      </c>
      <c r="I1" s="48" t="s">
        <v>56</v>
      </c>
      <c r="J1" s="47" t="s">
        <v>57</v>
      </c>
      <c r="K1" s="48" t="s">
        <v>58</v>
      </c>
      <c r="L1" s="47" t="s">
        <v>48</v>
      </c>
      <c r="M1" s="48" t="s">
        <v>59</v>
      </c>
      <c r="N1" s="47" t="s">
        <v>45</v>
      </c>
      <c r="O1" s="49"/>
      <c r="P1" s="50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>
      <c r="A2" s="51" t="s">
        <v>22</v>
      </c>
      <c r="B2" s="52">
        <v>80.0</v>
      </c>
      <c r="C2" s="53">
        <v>18.5</v>
      </c>
      <c r="D2" s="53"/>
      <c r="E2" s="53">
        <v>15.0</v>
      </c>
      <c r="F2" s="53">
        <v>14.5</v>
      </c>
      <c r="G2" s="52">
        <v>7.0</v>
      </c>
      <c r="H2" s="52">
        <v>7.5</v>
      </c>
      <c r="I2" s="52">
        <v>7.75</v>
      </c>
      <c r="J2" s="52"/>
      <c r="K2" s="52">
        <v>7.75</v>
      </c>
      <c r="L2" s="52"/>
      <c r="M2" s="52">
        <f t="shared" ref="M2:M20" si="1">sum(C2,E2:I2,K2)-L2-J2-D2</f>
        <v>78</v>
      </c>
      <c r="N2" s="54">
        <v>600.0</v>
      </c>
      <c r="O2" s="50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>
      <c r="A3" s="51" t="s">
        <v>25</v>
      </c>
      <c r="B3" s="52">
        <v>46.0</v>
      </c>
      <c r="C3" s="53">
        <v>19.5</v>
      </c>
      <c r="D3" s="53"/>
      <c r="E3" s="53">
        <v>16.0</v>
      </c>
      <c r="F3" s="53">
        <v>12.5</v>
      </c>
      <c r="G3" s="52">
        <v>8.5</v>
      </c>
      <c r="H3" s="52">
        <v>6.5</v>
      </c>
      <c r="I3" s="52">
        <v>7.33</v>
      </c>
      <c r="J3" s="52"/>
      <c r="K3" s="52">
        <v>7.33</v>
      </c>
      <c r="L3" s="52"/>
      <c r="M3" s="52">
        <f t="shared" si="1"/>
        <v>77.66</v>
      </c>
      <c r="N3" s="54">
        <v>594.58</v>
      </c>
      <c r="O3" s="50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>
      <c r="A4" s="51" t="s">
        <v>18</v>
      </c>
      <c r="B4" s="52">
        <v>13.0</v>
      </c>
      <c r="C4" s="53">
        <v>20.0</v>
      </c>
      <c r="D4" s="53"/>
      <c r="E4" s="53">
        <v>15.0</v>
      </c>
      <c r="F4" s="53">
        <v>14.0</v>
      </c>
      <c r="G4" s="52">
        <v>7.5</v>
      </c>
      <c r="H4" s="52">
        <v>6.5</v>
      </c>
      <c r="I4" s="52">
        <v>7.25</v>
      </c>
      <c r="J4" s="52"/>
      <c r="K4" s="52">
        <v>7.25</v>
      </c>
      <c r="L4" s="52"/>
      <c r="M4" s="52">
        <f t="shared" si="1"/>
        <v>77.5</v>
      </c>
      <c r="N4" s="54">
        <v>532.82</v>
      </c>
      <c r="O4" s="50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</row>
    <row r="5">
      <c r="A5" s="51" t="s">
        <v>19</v>
      </c>
      <c r="B5" s="52">
        <v>72.0</v>
      </c>
      <c r="C5" s="53">
        <v>20.0</v>
      </c>
      <c r="D5" s="53"/>
      <c r="E5" s="53">
        <v>13.66</v>
      </c>
      <c r="F5" s="53">
        <v>15.5</v>
      </c>
      <c r="G5" s="52">
        <v>6.5</v>
      </c>
      <c r="H5" s="52">
        <v>6.5</v>
      </c>
      <c r="I5" s="52">
        <v>7.5</v>
      </c>
      <c r="J5" s="52"/>
      <c r="K5" s="52">
        <v>7.0</v>
      </c>
      <c r="L5" s="52"/>
      <c r="M5" s="52">
        <f t="shared" si="1"/>
        <v>76.66</v>
      </c>
      <c r="N5" s="54">
        <v>520.76</v>
      </c>
      <c r="O5" s="50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>
      <c r="A6" s="51" t="s">
        <v>20</v>
      </c>
      <c r="B6" s="52">
        <v>96.0</v>
      </c>
      <c r="C6" s="53">
        <v>17.0</v>
      </c>
      <c r="D6" s="53"/>
      <c r="E6" s="53">
        <v>14.66</v>
      </c>
      <c r="F6" s="53">
        <v>14.5</v>
      </c>
      <c r="G6" s="52">
        <v>6.0</v>
      </c>
      <c r="H6" s="52">
        <v>7.5</v>
      </c>
      <c r="I6" s="52">
        <v>7.25</v>
      </c>
      <c r="J6" s="52"/>
      <c r="K6" s="52">
        <v>8.25</v>
      </c>
      <c r="L6" s="52"/>
      <c r="M6" s="52">
        <f t="shared" si="1"/>
        <v>75.16</v>
      </c>
      <c r="N6" s="54">
        <v>449.3</v>
      </c>
      <c r="O6" s="50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>
      <c r="A7" s="51" t="s">
        <v>21</v>
      </c>
      <c r="B7" s="52">
        <v>15.0</v>
      </c>
      <c r="C7" s="53">
        <v>15.5</v>
      </c>
      <c r="D7" s="53"/>
      <c r="E7" s="53">
        <v>14.0</v>
      </c>
      <c r="F7" s="53">
        <v>13.5</v>
      </c>
      <c r="G7" s="52">
        <v>5.0</v>
      </c>
      <c r="H7" s="52">
        <v>6.5</v>
      </c>
      <c r="I7" s="52">
        <v>6.25</v>
      </c>
      <c r="J7" s="52"/>
      <c r="K7" s="52">
        <v>7.25</v>
      </c>
      <c r="L7" s="52"/>
      <c r="M7" s="52">
        <f t="shared" si="1"/>
        <v>68</v>
      </c>
      <c r="N7" s="54">
        <v>321.1</v>
      </c>
      <c r="O7" s="50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</row>
    <row r="8">
      <c r="A8" s="51" t="s">
        <v>32</v>
      </c>
      <c r="B8" s="52">
        <v>40.0</v>
      </c>
      <c r="C8" s="53">
        <v>16.0</v>
      </c>
      <c r="D8" s="53"/>
      <c r="E8" s="53">
        <v>11.5</v>
      </c>
      <c r="F8" s="53">
        <v>12.0</v>
      </c>
      <c r="G8" s="52">
        <v>6.0</v>
      </c>
      <c r="H8" s="52">
        <v>7.0</v>
      </c>
      <c r="I8" s="52">
        <v>6.66</v>
      </c>
      <c r="J8" s="52"/>
      <c r="K8" s="52">
        <v>7.0</v>
      </c>
      <c r="L8" s="52"/>
      <c r="M8" s="52">
        <f t="shared" si="1"/>
        <v>66.16</v>
      </c>
      <c r="N8" s="54">
        <v>269.74</v>
      </c>
      <c r="O8" s="50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</row>
    <row r="9">
      <c r="A9" s="51" t="s">
        <v>31</v>
      </c>
      <c r="B9" s="52">
        <v>11.0</v>
      </c>
      <c r="C9" s="53">
        <v>19.5</v>
      </c>
      <c r="D9" s="53"/>
      <c r="E9" s="53">
        <v>11.0</v>
      </c>
      <c r="F9" s="53">
        <v>11.0</v>
      </c>
      <c r="G9" s="52">
        <v>5.0</v>
      </c>
      <c r="H9" s="52">
        <v>6.5</v>
      </c>
      <c r="I9" s="52">
        <v>6.0</v>
      </c>
      <c r="J9" s="52"/>
      <c r="K9" s="52">
        <v>6.5</v>
      </c>
      <c r="L9" s="54">
        <v>1.0</v>
      </c>
      <c r="M9" s="52">
        <f t="shared" si="1"/>
        <v>64.5</v>
      </c>
      <c r="N9" s="54">
        <v>227.12</v>
      </c>
      <c r="O9" s="50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</row>
    <row r="10">
      <c r="A10" s="51" t="s">
        <v>24</v>
      </c>
      <c r="B10" s="52">
        <v>22.0</v>
      </c>
      <c r="C10" s="53">
        <v>17.0</v>
      </c>
      <c r="D10" s="53"/>
      <c r="E10" s="53">
        <v>12.66</v>
      </c>
      <c r="F10" s="53">
        <v>10.5</v>
      </c>
      <c r="G10" s="52">
        <v>5.0</v>
      </c>
      <c r="H10" s="52">
        <v>5.0</v>
      </c>
      <c r="I10" s="52">
        <v>6.5</v>
      </c>
      <c r="J10" s="52"/>
      <c r="K10" s="52">
        <v>7.0</v>
      </c>
      <c r="L10" s="52"/>
      <c r="M10" s="52">
        <f t="shared" si="1"/>
        <v>63.66</v>
      </c>
      <c r="N10" s="54">
        <v>197.29</v>
      </c>
      <c r="O10" s="50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</row>
    <row r="11">
      <c r="A11" s="51" t="s">
        <v>36</v>
      </c>
      <c r="B11" s="52">
        <v>41.0</v>
      </c>
      <c r="C11" s="53">
        <v>17.5</v>
      </c>
      <c r="D11" s="53"/>
      <c r="E11" s="53">
        <v>9.33</v>
      </c>
      <c r="F11" s="53">
        <v>12.0</v>
      </c>
      <c r="G11" s="52">
        <v>6.0</v>
      </c>
      <c r="H11" s="52">
        <v>4.5</v>
      </c>
      <c r="I11" s="52">
        <v>6.0</v>
      </c>
      <c r="J11" s="52"/>
      <c r="K11" s="52">
        <v>5.75</v>
      </c>
      <c r="L11" s="54">
        <v>2.5</v>
      </c>
      <c r="M11" s="52">
        <f t="shared" si="1"/>
        <v>58.58</v>
      </c>
      <c r="N11" s="54">
        <v>138.8</v>
      </c>
      <c r="O11" s="50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</row>
    <row r="12">
      <c r="A12" s="51" t="s">
        <v>29</v>
      </c>
      <c r="B12" s="52">
        <v>83.0</v>
      </c>
      <c r="C12" s="52">
        <v>18.5</v>
      </c>
      <c r="D12" s="52"/>
      <c r="E12" s="52">
        <v>8.0</v>
      </c>
      <c r="F12" s="52">
        <v>11.0</v>
      </c>
      <c r="G12" s="52">
        <v>4.0</v>
      </c>
      <c r="H12" s="52">
        <v>6.0</v>
      </c>
      <c r="I12" s="52">
        <v>7.0</v>
      </c>
      <c r="J12" s="52"/>
      <c r="K12" s="54">
        <v>0.0</v>
      </c>
      <c r="L12" s="54"/>
      <c r="M12" s="52">
        <f t="shared" si="1"/>
        <v>54.5</v>
      </c>
      <c r="N12" s="54">
        <v>96.9</v>
      </c>
      <c r="O12" s="50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</row>
    <row r="13">
      <c r="A13" s="51" t="s">
        <v>60</v>
      </c>
      <c r="B13" s="52">
        <v>18.0</v>
      </c>
      <c r="C13" s="53">
        <v>15.0</v>
      </c>
      <c r="D13" s="53"/>
      <c r="E13" s="53">
        <v>9.0</v>
      </c>
      <c r="F13" s="53">
        <v>7.0</v>
      </c>
      <c r="G13" s="52">
        <v>5.0</v>
      </c>
      <c r="H13" s="52">
        <v>5.0</v>
      </c>
      <c r="I13" s="52">
        <v>5.0</v>
      </c>
      <c r="J13" s="52"/>
      <c r="K13" s="54">
        <v>0.0</v>
      </c>
      <c r="L13" s="54"/>
      <c r="M13" s="52">
        <f t="shared" si="1"/>
        <v>46</v>
      </c>
      <c r="N13" s="54">
        <v>60.0</v>
      </c>
      <c r="O13" s="50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</row>
    <row r="14">
      <c r="A14" s="51" t="s">
        <v>26</v>
      </c>
      <c r="B14" s="52">
        <v>31.0</v>
      </c>
      <c r="C14" s="53">
        <v>16.5</v>
      </c>
      <c r="D14" s="53"/>
      <c r="E14" s="53">
        <v>7.0</v>
      </c>
      <c r="F14" s="53">
        <v>7.0</v>
      </c>
      <c r="G14" s="52">
        <v>4.0</v>
      </c>
      <c r="H14" s="52">
        <v>8.0</v>
      </c>
      <c r="I14" s="52">
        <v>6.0</v>
      </c>
      <c r="J14" s="52"/>
      <c r="K14" s="54">
        <v>0.0</v>
      </c>
      <c r="L14" s="54"/>
      <c r="M14" s="52">
        <f t="shared" si="1"/>
        <v>48.5</v>
      </c>
      <c r="N14" s="54">
        <v>60.0</v>
      </c>
      <c r="O14" s="50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</row>
    <row r="15">
      <c r="A15" s="51" t="s">
        <v>30</v>
      </c>
      <c r="B15" s="52">
        <v>35.0</v>
      </c>
      <c r="C15" s="53">
        <v>17.0</v>
      </c>
      <c r="D15" s="53"/>
      <c r="E15" s="53">
        <v>7.0</v>
      </c>
      <c r="F15" s="53">
        <v>11.0</v>
      </c>
      <c r="G15" s="52">
        <v>5.0</v>
      </c>
      <c r="H15" s="52">
        <v>5.0</v>
      </c>
      <c r="I15" s="52">
        <v>4.0</v>
      </c>
      <c r="J15" s="52"/>
      <c r="K15" s="54">
        <v>0.0</v>
      </c>
      <c r="L15" s="54"/>
      <c r="M15" s="52">
        <f t="shared" si="1"/>
        <v>49</v>
      </c>
      <c r="N15" s="54">
        <v>60.0</v>
      </c>
      <c r="O15" s="50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</row>
    <row r="16">
      <c r="A16" s="51" t="s">
        <v>27</v>
      </c>
      <c r="B16" s="52">
        <v>65.0</v>
      </c>
      <c r="C16" s="53">
        <v>13.0</v>
      </c>
      <c r="D16" s="53"/>
      <c r="E16" s="53">
        <v>10.0</v>
      </c>
      <c r="F16" s="53">
        <v>7.0</v>
      </c>
      <c r="G16" s="52">
        <v>5.0</v>
      </c>
      <c r="H16" s="52">
        <v>7.0</v>
      </c>
      <c r="I16" s="52">
        <v>5.0</v>
      </c>
      <c r="J16" s="52"/>
      <c r="K16" s="54">
        <v>0.0</v>
      </c>
      <c r="L16" s="54"/>
      <c r="M16" s="52">
        <f t="shared" si="1"/>
        <v>47</v>
      </c>
      <c r="N16" s="54">
        <v>60.0</v>
      </c>
      <c r="O16" s="50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</row>
    <row r="17">
      <c r="A17" s="51" t="s">
        <v>33</v>
      </c>
      <c r="B17" s="52">
        <v>99.0</v>
      </c>
      <c r="C17" s="52">
        <v>15.5</v>
      </c>
      <c r="D17" s="54">
        <v>5.0</v>
      </c>
      <c r="E17" s="52">
        <v>7.0</v>
      </c>
      <c r="F17" s="52">
        <v>7.0</v>
      </c>
      <c r="G17" s="52">
        <v>5.0</v>
      </c>
      <c r="H17" s="52">
        <v>6.0</v>
      </c>
      <c r="I17" s="52">
        <v>6.0</v>
      </c>
      <c r="J17" s="52"/>
      <c r="K17" s="54">
        <v>0.0</v>
      </c>
      <c r="L17" s="54"/>
      <c r="M17" s="52">
        <f t="shared" si="1"/>
        <v>41.5</v>
      </c>
      <c r="N17" s="54">
        <v>60.0</v>
      </c>
      <c r="O17" s="50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</row>
    <row r="18">
      <c r="A18" s="51" t="s">
        <v>34</v>
      </c>
      <c r="B18" s="52">
        <v>52.0</v>
      </c>
      <c r="C18" s="53">
        <v>12.0</v>
      </c>
      <c r="D18" s="53"/>
      <c r="E18" s="52">
        <v>3.0</v>
      </c>
      <c r="F18" s="52">
        <v>4.0</v>
      </c>
      <c r="G18" s="52">
        <v>2.0</v>
      </c>
      <c r="H18" s="52">
        <v>2.0</v>
      </c>
      <c r="I18" s="52">
        <v>1.0</v>
      </c>
      <c r="J18" s="52"/>
      <c r="K18" s="54">
        <v>0.0</v>
      </c>
      <c r="L18" s="54"/>
      <c r="M18" s="52">
        <f t="shared" si="1"/>
        <v>24</v>
      </c>
      <c r="N18" s="54">
        <v>0.0</v>
      </c>
      <c r="O18" s="50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</row>
    <row r="19">
      <c r="A19" s="51" t="s">
        <v>28</v>
      </c>
      <c r="B19" s="52">
        <v>59.0</v>
      </c>
      <c r="C19" s="53">
        <v>13.0</v>
      </c>
      <c r="D19" s="54">
        <v>25.0</v>
      </c>
      <c r="E19" s="53">
        <v>9.0</v>
      </c>
      <c r="F19" s="53">
        <v>5.0</v>
      </c>
      <c r="G19" s="52">
        <v>4.0</v>
      </c>
      <c r="H19" s="52">
        <v>6.0</v>
      </c>
      <c r="I19" s="52">
        <v>4.0</v>
      </c>
      <c r="J19" s="52"/>
      <c r="K19" s="54">
        <v>0.0</v>
      </c>
      <c r="L19" s="54"/>
      <c r="M19" s="52">
        <f t="shared" si="1"/>
        <v>16</v>
      </c>
      <c r="N19" s="54">
        <v>0.0</v>
      </c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</row>
    <row r="20">
      <c r="A20" s="51" t="s">
        <v>37</v>
      </c>
      <c r="B20" s="52">
        <v>69.0</v>
      </c>
      <c r="C20" s="53">
        <v>12.0</v>
      </c>
      <c r="D20" s="53"/>
      <c r="E20" s="53">
        <v>5.0</v>
      </c>
      <c r="F20" s="53">
        <v>7.0</v>
      </c>
      <c r="G20" s="52">
        <v>4.0</v>
      </c>
      <c r="H20" s="52">
        <v>5.0</v>
      </c>
      <c r="I20" s="52">
        <v>4.0</v>
      </c>
      <c r="J20" s="52"/>
      <c r="K20" s="54">
        <v>0.0</v>
      </c>
      <c r="L20" s="54"/>
      <c r="M20" s="52">
        <f t="shared" si="1"/>
        <v>37</v>
      </c>
      <c r="N20" s="54">
        <v>0.0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</row>
    <row r="21">
      <c r="A21" s="55"/>
      <c r="B21" s="52"/>
      <c r="C21" s="53"/>
      <c r="D21" s="53"/>
      <c r="E21" s="53"/>
      <c r="F21" s="53"/>
      <c r="G21" s="52"/>
      <c r="H21" s="52"/>
      <c r="I21" s="52"/>
      <c r="J21" s="52"/>
      <c r="K21" s="52"/>
      <c r="L21" s="52"/>
      <c r="M21" s="52"/>
      <c r="N21" s="52"/>
      <c r="O21" s="50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</row>
    <row r="22">
      <c r="A22" s="56"/>
      <c r="B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</row>
    <row r="23">
      <c r="A23" s="56"/>
      <c r="B23" s="56"/>
      <c r="C23" s="57"/>
      <c r="D23" s="57"/>
      <c r="E23" s="57"/>
      <c r="F23" s="57"/>
      <c r="G23" s="57"/>
      <c r="H23" s="57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</row>
    <row r="24">
      <c r="A24" s="56"/>
      <c r="B24" s="56"/>
      <c r="C24" s="49"/>
      <c r="D24" s="49"/>
      <c r="E24" s="58"/>
      <c r="F24" s="58"/>
      <c r="G24" s="58"/>
      <c r="H24" s="49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</row>
    <row r="25">
      <c r="A25" s="56"/>
      <c r="B25" s="56"/>
      <c r="C25" s="49"/>
      <c r="D25" s="49"/>
      <c r="E25" s="58"/>
      <c r="F25" s="58"/>
      <c r="G25" s="58"/>
      <c r="H25" s="49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</row>
    <row r="26">
      <c r="A26" s="56"/>
      <c r="B26" s="56"/>
      <c r="C26" s="49"/>
      <c r="D26" s="49"/>
      <c r="E26" s="58"/>
      <c r="F26" s="58"/>
      <c r="G26" s="58"/>
      <c r="H26" s="49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</row>
    <row r="27">
      <c r="A27" s="56"/>
      <c r="B27" s="56"/>
      <c r="C27" s="49"/>
      <c r="D27" s="49"/>
      <c r="E27" s="58"/>
      <c r="F27" s="58"/>
      <c r="G27" s="58"/>
      <c r="H27" s="49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</row>
    <row r="28">
      <c r="A28" s="56"/>
      <c r="B28" s="56"/>
      <c r="C28" s="49"/>
      <c r="D28" s="49"/>
      <c r="E28" s="58"/>
      <c r="F28" s="58"/>
      <c r="G28" s="58"/>
      <c r="H28" s="49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</row>
    <row r="29">
      <c r="A29" s="56"/>
      <c r="B29" s="56"/>
      <c r="C29" s="49"/>
      <c r="D29" s="49"/>
      <c r="E29" s="58"/>
      <c r="F29" s="58"/>
      <c r="G29" s="58"/>
      <c r="H29" s="49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</row>
    <row r="30">
      <c r="A30" s="56"/>
      <c r="B30" s="56"/>
      <c r="C30" s="49"/>
      <c r="D30" s="49"/>
      <c r="E30" s="58"/>
      <c r="F30" s="58"/>
      <c r="G30" s="58"/>
      <c r="H30" s="49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</row>
    <row r="31">
      <c r="A31" s="56"/>
      <c r="B31" s="56"/>
      <c r="C31" s="49"/>
      <c r="D31" s="49"/>
      <c r="E31" s="58"/>
      <c r="F31" s="58"/>
      <c r="G31" s="58"/>
      <c r="H31" s="49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</row>
    <row r="32">
      <c r="A32" s="56"/>
      <c r="B32" s="56"/>
      <c r="C32" s="49"/>
      <c r="D32" s="49"/>
      <c r="E32" s="58"/>
      <c r="F32" s="58"/>
      <c r="G32" s="58"/>
      <c r="H32" s="49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</row>
    <row r="33">
      <c r="A33" s="56"/>
      <c r="B33" s="56"/>
      <c r="C33" s="49"/>
      <c r="D33" s="49"/>
      <c r="E33" s="58"/>
      <c r="F33" s="58"/>
      <c r="G33" s="58"/>
      <c r="H33" s="49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</row>
    <row r="34">
      <c r="A34" s="56"/>
      <c r="B34" s="56"/>
      <c r="C34" s="49"/>
      <c r="D34" s="49"/>
      <c r="E34" s="58"/>
      <c r="F34" s="58"/>
      <c r="G34" s="58"/>
      <c r="H34" s="49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</row>
    <row r="35">
      <c r="A35" s="56"/>
      <c r="B35" s="56"/>
      <c r="C35" s="49"/>
      <c r="D35" s="49"/>
      <c r="E35" s="58"/>
      <c r="F35" s="58"/>
      <c r="G35" s="58"/>
      <c r="H35" s="49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</row>
    <row r="36">
      <c r="A36" s="56"/>
      <c r="B36" s="56"/>
      <c r="C36" s="49"/>
      <c r="D36" s="49"/>
      <c r="E36" s="58"/>
      <c r="F36" s="58"/>
      <c r="G36" s="58"/>
      <c r="H36" s="49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</row>
    <row r="37">
      <c r="A37" s="56"/>
      <c r="B37" s="56"/>
      <c r="C37" s="49"/>
      <c r="D37" s="49"/>
      <c r="E37" s="58"/>
      <c r="F37" s="58"/>
      <c r="G37" s="58"/>
      <c r="H37" s="49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</row>
    <row r="38">
      <c r="A38" s="56"/>
      <c r="B38" s="56"/>
      <c r="C38" s="49"/>
      <c r="D38" s="49"/>
      <c r="E38" s="58"/>
      <c r="F38" s="49"/>
      <c r="G38" s="49"/>
      <c r="H38" s="49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</row>
    <row r="39">
      <c r="A39" s="56"/>
      <c r="B39" s="56"/>
      <c r="C39" s="49"/>
      <c r="D39" s="49"/>
      <c r="E39" s="58"/>
      <c r="F39" s="58"/>
      <c r="G39" s="58"/>
      <c r="H39" s="49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</row>
    <row r="40">
      <c r="A40" s="56"/>
      <c r="B40" s="56"/>
      <c r="C40" s="49"/>
      <c r="D40" s="49"/>
      <c r="E40" s="58"/>
      <c r="F40" s="58"/>
      <c r="G40" s="58"/>
      <c r="H40" s="49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</row>
    <row r="41">
      <c r="A41" s="56"/>
      <c r="B41" s="56"/>
      <c r="C41" s="49"/>
      <c r="D41" s="49"/>
      <c r="E41" s="58"/>
      <c r="F41" s="58"/>
      <c r="G41" s="58"/>
      <c r="H41" s="49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</row>
    <row r="42">
      <c r="A42" s="56"/>
      <c r="B42" s="56"/>
      <c r="C42" s="49"/>
      <c r="D42" s="49"/>
      <c r="E42" s="58"/>
      <c r="F42" s="58"/>
      <c r="G42" s="58"/>
      <c r="H42" s="49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</row>
    <row r="43">
      <c r="A43" s="56"/>
      <c r="B43" s="56"/>
      <c r="C43" s="49"/>
      <c r="D43" s="49"/>
      <c r="E43" s="58"/>
      <c r="F43" s="58"/>
      <c r="G43" s="58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  <c r="AB735" s="56"/>
      <c r="AC735" s="56"/>
      <c r="AD735" s="56"/>
      <c r="AE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  <c r="AB736" s="56"/>
      <c r="AC736" s="56"/>
      <c r="AD736" s="56"/>
      <c r="AE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  <c r="AB737" s="56"/>
      <c r="AC737" s="56"/>
      <c r="AD737" s="56"/>
      <c r="AE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  <c r="AB738" s="56"/>
      <c r="AC738" s="56"/>
      <c r="AD738" s="56"/>
      <c r="AE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  <c r="AB739" s="56"/>
      <c r="AC739" s="56"/>
      <c r="AD739" s="56"/>
      <c r="AE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  <c r="AB740" s="56"/>
      <c r="AC740" s="56"/>
      <c r="AD740" s="56"/>
      <c r="AE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  <c r="AB741" s="56"/>
      <c r="AC741" s="56"/>
      <c r="AD741" s="56"/>
      <c r="AE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  <c r="AB742" s="56"/>
      <c r="AC742" s="56"/>
      <c r="AD742" s="56"/>
      <c r="AE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  <c r="AB743" s="56"/>
      <c r="AC743" s="56"/>
      <c r="AD743" s="56"/>
      <c r="AE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  <c r="AB744" s="56"/>
      <c r="AC744" s="56"/>
      <c r="AD744" s="56"/>
      <c r="AE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  <c r="AB745" s="56"/>
      <c r="AC745" s="56"/>
      <c r="AD745" s="56"/>
      <c r="AE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  <c r="AB746" s="56"/>
      <c r="AC746" s="56"/>
      <c r="AD746" s="56"/>
      <c r="AE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  <c r="AB747" s="56"/>
      <c r="AC747" s="56"/>
      <c r="AD747" s="56"/>
      <c r="AE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  <c r="AB748" s="56"/>
      <c r="AC748" s="56"/>
      <c r="AD748" s="56"/>
      <c r="AE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  <c r="AB749" s="56"/>
      <c r="AC749" s="56"/>
      <c r="AD749" s="56"/>
      <c r="AE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  <c r="AB750" s="56"/>
      <c r="AC750" s="56"/>
      <c r="AD750" s="56"/>
      <c r="AE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  <c r="AB751" s="56"/>
      <c r="AC751" s="56"/>
      <c r="AD751" s="56"/>
      <c r="AE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  <c r="AB752" s="56"/>
      <c r="AC752" s="56"/>
      <c r="AD752" s="56"/>
      <c r="AE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  <c r="AB753" s="56"/>
      <c r="AC753" s="56"/>
      <c r="AD753" s="56"/>
      <c r="AE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  <c r="AB754" s="56"/>
      <c r="AC754" s="56"/>
      <c r="AD754" s="56"/>
      <c r="AE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  <c r="AB755" s="56"/>
      <c r="AC755" s="56"/>
      <c r="AD755" s="56"/>
      <c r="AE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  <c r="AB756" s="56"/>
      <c r="AC756" s="56"/>
      <c r="AD756" s="56"/>
      <c r="AE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  <c r="AB757" s="56"/>
      <c r="AC757" s="56"/>
      <c r="AD757" s="56"/>
      <c r="AE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  <c r="AB758" s="56"/>
      <c r="AC758" s="56"/>
      <c r="AD758" s="56"/>
      <c r="AE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  <c r="AB759" s="56"/>
      <c r="AC759" s="56"/>
      <c r="AD759" s="56"/>
      <c r="AE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  <c r="AB760" s="56"/>
      <c r="AC760" s="56"/>
      <c r="AD760" s="56"/>
      <c r="AE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  <c r="AB761" s="56"/>
      <c r="AC761" s="56"/>
      <c r="AD761" s="56"/>
      <c r="AE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  <c r="AB762" s="56"/>
      <c r="AC762" s="56"/>
      <c r="AD762" s="56"/>
      <c r="AE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  <c r="AB763" s="56"/>
      <c r="AC763" s="56"/>
      <c r="AD763" s="56"/>
      <c r="AE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  <c r="AB764" s="56"/>
      <c r="AC764" s="56"/>
      <c r="AD764" s="56"/>
      <c r="AE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  <c r="AB765" s="56"/>
      <c r="AC765" s="56"/>
      <c r="AD765" s="56"/>
      <c r="AE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  <c r="AB766" s="56"/>
      <c r="AC766" s="56"/>
      <c r="AD766" s="56"/>
      <c r="AE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  <c r="AB767" s="56"/>
      <c r="AC767" s="56"/>
      <c r="AD767" s="56"/>
      <c r="AE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  <c r="AB768" s="56"/>
      <c r="AC768" s="56"/>
      <c r="AD768" s="56"/>
      <c r="AE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  <c r="AB769" s="56"/>
      <c r="AC769" s="56"/>
      <c r="AD769" s="56"/>
      <c r="AE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  <c r="AB770" s="56"/>
      <c r="AC770" s="56"/>
      <c r="AD770" s="56"/>
      <c r="AE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  <c r="AB771" s="56"/>
      <c r="AC771" s="56"/>
      <c r="AD771" s="56"/>
      <c r="AE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  <c r="AB772" s="56"/>
      <c r="AC772" s="56"/>
      <c r="AD772" s="56"/>
      <c r="AE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  <c r="AB773" s="56"/>
      <c r="AC773" s="56"/>
      <c r="AD773" s="56"/>
      <c r="AE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  <c r="AB774" s="56"/>
      <c r="AC774" s="56"/>
      <c r="AD774" s="56"/>
      <c r="AE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  <c r="AB775" s="56"/>
      <c r="AC775" s="56"/>
      <c r="AD775" s="56"/>
      <c r="AE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  <c r="AB776" s="56"/>
      <c r="AC776" s="56"/>
      <c r="AD776" s="56"/>
      <c r="AE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  <c r="AB777" s="56"/>
      <c r="AC777" s="56"/>
      <c r="AD777" s="56"/>
      <c r="AE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  <c r="AB778" s="56"/>
      <c r="AC778" s="56"/>
      <c r="AD778" s="56"/>
      <c r="AE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  <c r="AB779" s="56"/>
      <c r="AC779" s="56"/>
      <c r="AD779" s="56"/>
      <c r="AE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  <c r="AB780" s="56"/>
      <c r="AC780" s="56"/>
      <c r="AD780" s="56"/>
      <c r="AE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  <c r="AB781" s="56"/>
      <c r="AC781" s="56"/>
      <c r="AD781" s="56"/>
      <c r="AE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  <c r="AB782" s="56"/>
      <c r="AC782" s="56"/>
      <c r="AD782" s="56"/>
      <c r="AE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  <c r="AB783" s="56"/>
      <c r="AC783" s="56"/>
      <c r="AD783" s="56"/>
      <c r="AE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  <c r="AB784" s="56"/>
      <c r="AC784" s="56"/>
      <c r="AD784" s="56"/>
      <c r="AE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  <c r="AB785" s="56"/>
      <c r="AC785" s="56"/>
      <c r="AD785" s="56"/>
      <c r="AE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  <c r="AB786" s="56"/>
      <c r="AC786" s="56"/>
      <c r="AD786" s="56"/>
      <c r="AE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  <c r="AB787" s="56"/>
      <c r="AC787" s="56"/>
      <c r="AD787" s="56"/>
      <c r="AE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  <c r="AB788" s="56"/>
      <c r="AC788" s="56"/>
      <c r="AD788" s="56"/>
      <c r="AE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  <c r="AB789" s="56"/>
      <c r="AC789" s="56"/>
      <c r="AD789" s="56"/>
      <c r="AE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  <c r="AB790" s="56"/>
      <c r="AC790" s="56"/>
      <c r="AD790" s="56"/>
      <c r="AE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  <c r="AB791" s="56"/>
      <c r="AC791" s="56"/>
      <c r="AD791" s="56"/>
      <c r="AE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  <c r="AB792" s="56"/>
      <c r="AC792" s="56"/>
      <c r="AD792" s="56"/>
      <c r="AE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  <c r="AB793" s="56"/>
      <c r="AC793" s="56"/>
      <c r="AD793" s="56"/>
      <c r="AE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  <c r="AB794" s="56"/>
      <c r="AC794" s="56"/>
      <c r="AD794" s="56"/>
      <c r="AE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  <c r="AB795" s="56"/>
      <c r="AC795" s="56"/>
      <c r="AD795" s="56"/>
      <c r="AE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  <c r="AB796" s="56"/>
      <c r="AC796" s="56"/>
      <c r="AD796" s="56"/>
      <c r="AE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  <c r="AB797" s="56"/>
      <c r="AC797" s="56"/>
      <c r="AD797" s="56"/>
      <c r="AE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  <c r="AB798" s="56"/>
      <c r="AC798" s="56"/>
      <c r="AD798" s="56"/>
      <c r="AE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  <c r="AB799" s="56"/>
      <c r="AC799" s="56"/>
      <c r="AD799" s="56"/>
      <c r="AE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  <c r="AB800" s="56"/>
      <c r="AC800" s="56"/>
      <c r="AD800" s="56"/>
      <c r="AE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  <c r="AB801" s="56"/>
      <c r="AC801" s="56"/>
      <c r="AD801" s="56"/>
      <c r="AE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  <c r="AB802" s="56"/>
      <c r="AC802" s="56"/>
      <c r="AD802" s="56"/>
      <c r="AE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  <c r="AB803" s="56"/>
      <c r="AC803" s="56"/>
      <c r="AD803" s="56"/>
      <c r="AE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  <c r="AB804" s="56"/>
      <c r="AC804" s="56"/>
      <c r="AD804" s="56"/>
      <c r="AE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  <c r="AB805" s="56"/>
      <c r="AC805" s="56"/>
      <c r="AD805" s="56"/>
      <c r="AE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  <c r="AB806" s="56"/>
      <c r="AC806" s="56"/>
      <c r="AD806" s="56"/>
      <c r="AE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  <c r="AB807" s="56"/>
      <c r="AC807" s="56"/>
      <c r="AD807" s="56"/>
      <c r="AE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  <c r="AB808" s="56"/>
      <c r="AC808" s="56"/>
      <c r="AD808" s="56"/>
      <c r="AE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  <c r="AB809" s="56"/>
      <c r="AC809" s="56"/>
      <c r="AD809" s="56"/>
      <c r="AE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  <c r="AB810" s="56"/>
      <c r="AC810" s="56"/>
      <c r="AD810" s="56"/>
      <c r="AE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  <c r="AB811" s="56"/>
      <c r="AC811" s="56"/>
      <c r="AD811" s="56"/>
      <c r="AE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  <c r="AB812" s="56"/>
      <c r="AC812" s="56"/>
      <c r="AD812" s="56"/>
      <c r="AE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  <c r="AB813" s="56"/>
      <c r="AC813" s="56"/>
      <c r="AD813" s="56"/>
      <c r="AE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  <c r="AB814" s="56"/>
      <c r="AC814" s="56"/>
      <c r="AD814" s="56"/>
      <c r="AE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  <c r="AB815" s="56"/>
      <c r="AC815" s="56"/>
      <c r="AD815" s="56"/>
      <c r="AE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  <c r="AB816" s="56"/>
      <c r="AC816" s="56"/>
      <c r="AD816" s="56"/>
      <c r="AE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  <c r="AB817" s="56"/>
      <c r="AC817" s="56"/>
      <c r="AD817" s="56"/>
      <c r="AE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  <c r="AB818" s="56"/>
      <c r="AC818" s="56"/>
      <c r="AD818" s="56"/>
      <c r="AE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  <c r="AB819" s="56"/>
      <c r="AC819" s="56"/>
      <c r="AD819" s="56"/>
      <c r="AE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  <c r="AB820" s="56"/>
      <c r="AC820" s="56"/>
      <c r="AD820" s="56"/>
      <c r="AE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  <c r="AB821" s="56"/>
      <c r="AC821" s="56"/>
      <c r="AD821" s="56"/>
      <c r="AE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  <c r="AB822" s="56"/>
      <c r="AC822" s="56"/>
      <c r="AD822" s="56"/>
      <c r="AE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  <c r="AB823" s="56"/>
      <c r="AC823" s="56"/>
      <c r="AD823" s="56"/>
      <c r="AE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  <c r="AB824" s="56"/>
      <c r="AC824" s="56"/>
      <c r="AD824" s="56"/>
      <c r="AE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  <c r="AB825" s="56"/>
      <c r="AC825" s="56"/>
      <c r="AD825" s="56"/>
      <c r="AE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  <c r="AB826" s="56"/>
      <c r="AC826" s="56"/>
      <c r="AD826" s="56"/>
      <c r="AE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  <c r="AB827" s="56"/>
      <c r="AC827" s="56"/>
      <c r="AD827" s="56"/>
      <c r="AE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  <c r="AB828" s="56"/>
      <c r="AC828" s="56"/>
      <c r="AD828" s="56"/>
      <c r="AE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  <c r="AB829" s="56"/>
      <c r="AC829" s="56"/>
      <c r="AD829" s="56"/>
      <c r="AE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  <c r="AB830" s="56"/>
      <c r="AC830" s="56"/>
      <c r="AD830" s="56"/>
      <c r="AE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  <c r="AB831" s="56"/>
      <c r="AC831" s="56"/>
      <c r="AD831" s="56"/>
      <c r="AE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  <c r="AB832" s="56"/>
      <c r="AC832" s="56"/>
      <c r="AD832" s="56"/>
      <c r="AE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  <c r="AB833" s="56"/>
      <c r="AC833" s="56"/>
      <c r="AD833" s="56"/>
      <c r="AE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  <c r="AB834" s="56"/>
      <c r="AC834" s="56"/>
      <c r="AD834" s="56"/>
      <c r="AE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  <c r="AB835" s="56"/>
      <c r="AC835" s="56"/>
      <c r="AD835" s="56"/>
      <c r="AE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  <c r="AB836" s="56"/>
      <c r="AC836" s="56"/>
      <c r="AD836" s="56"/>
      <c r="AE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  <c r="AB837" s="56"/>
      <c r="AC837" s="56"/>
      <c r="AD837" s="56"/>
      <c r="AE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  <c r="AB838" s="56"/>
      <c r="AC838" s="56"/>
      <c r="AD838" s="56"/>
      <c r="AE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  <c r="AB839" s="56"/>
      <c r="AC839" s="56"/>
      <c r="AD839" s="56"/>
      <c r="AE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  <c r="AB840" s="56"/>
      <c r="AC840" s="56"/>
      <c r="AD840" s="56"/>
      <c r="AE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  <c r="AB841" s="56"/>
      <c r="AC841" s="56"/>
      <c r="AD841" s="56"/>
      <c r="AE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  <c r="AB842" s="56"/>
      <c r="AC842" s="56"/>
      <c r="AD842" s="56"/>
      <c r="AE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  <c r="AB843" s="56"/>
      <c r="AC843" s="56"/>
      <c r="AD843" s="56"/>
      <c r="AE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  <c r="AB844" s="56"/>
      <c r="AC844" s="56"/>
      <c r="AD844" s="56"/>
      <c r="AE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  <c r="AB845" s="56"/>
      <c r="AC845" s="56"/>
      <c r="AD845" s="56"/>
      <c r="AE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  <c r="AB846" s="56"/>
      <c r="AC846" s="56"/>
      <c r="AD846" s="56"/>
      <c r="AE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  <c r="AB847" s="56"/>
      <c r="AC847" s="56"/>
      <c r="AD847" s="56"/>
      <c r="AE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  <c r="AB848" s="56"/>
      <c r="AC848" s="56"/>
      <c r="AD848" s="56"/>
      <c r="AE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  <c r="AB849" s="56"/>
      <c r="AC849" s="56"/>
      <c r="AD849" s="56"/>
      <c r="AE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  <c r="AB850" s="56"/>
      <c r="AC850" s="56"/>
      <c r="AD850" s="56"/>
      <c r="AE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  <c r="AB851" s="56"/>
      <c r="AC851" s="56"/>
      <c r="AD851" s="56"/>
      <c r="AE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  <c r="AB852" s="56"/>
      <c r="AC852" s="56"/>
      <c r="AD852" s="56"/>
      <c r="AE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  <c r="AB853" s="56"/>
      <c r="AC853" s="56"/>
      <c r="AD853" s="56"/>
      <c r="AE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  <c r="AB854" s="56"/>
      <c r="AC854" s="56"/>
      <c r="AD854" s="56"/>
      <c r="AE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  <c r="AB855" s="56"/>
      <c r="AC855" s="56"/>
      <c r="AD855" s="56"/>
      <c r="AE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  <c r="AB856" s="56"/>
      <c r="AC856" s="56"/>
      <c r="AD856" s="56"/>
      <c r="AE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  <c r="AB857" s="56"/>
      <c r="AC857" s="56"/>
      <c r="AD857" s="56"/>
      <c r="AE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  <c r="AB858" s="56"/>
      <c r="AC858" s="56"/>
      <c r="AD858" s="56"/>
      <c r="AE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  <c r="AB859" s="56"/>
      <c r="AC859" s="56"/>
      <c r="AD859" s="56"/>
      <c r="AE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  <c r="AB860" s="56"/>
      <c r="AC860" s="56"/>
      <c r="AD860" s="56"/>
      <c r="AE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  <c r="AB861" s="56"/>
      <c r="AC861" s="56"/>
      <c r="AD861" s="56"/>
      <c r="AE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  <c r="AB862" s="56"/>
      <c r="AC862" s="56"/>
      <c r="AD862" s="56"/>
      <c r="AE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  <c r="AB863" s="56"/>
      <c r="AC863" s="56"/>
      <c r="AD863" s="56"/>
      <c r="AE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  <c r="AB864" s="56"/>
      <c r="AC864" s="56"/>
      <c r="AD864" s="56"/>
      <c r="AE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  <c r="AB865" s="56"/>
      <c r="AC865" s="56"/>
      <c r="AD865" s="56"/>
      <c r="AE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  <c r="AB866" s="56"/>
      <c r="AC866" s="56"/>
      <c r="AD866" s="56"/>
      <c r="AE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  <c r="AB867" s="56"/>
      <c r="AC867" s="56"/>
      <c r="AD867" s="56"/>
      <c r="AE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  <c r="AB868" s="56"/>
      <c r="AC868" s="56"/>
      <c r="AD868" s="56"/>
      <c r="AE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  <c r="AB869" s="56"/>
      <c r="AC869" s="56"/>
      <c r="AD869" s="56"/>
      <c r="AE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  <c r="AB870" s="56"/>
      <c r="AC870" s="56"/>
      <c r="AD870" s="56"/>
      <c r="AE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  <c r="AB871" s="56"/>
      <c r="AC871" s="56"/>
      <c r="AD871" s="56"/>
      <c r="AE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  <c r="AB872" s="56"/>
      <c r="AC872" s="56"/>
      <c r="AD872" s="56"/>
      <c r="AE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  <c r="AB873" s="56"/>
      <c r="AC873" s="56"/>
      <c r="AD873" s="56"/>
      <c r="AE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  <c r="AB874" s="56"/>
      <c r="AC874" s="56"/>
      <c r="AD874" s="56"/>
      <c r="AE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  <c r="AB875" s="56"/>
      <c r="AC875" s="56"/>
      <c r="AD875" s="56"/>
      <c r="AE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  <c r="AB876" s="56"/>
      <c r="AC876" s="56"/>
      <c r="AD876" s="56"/>
      <c r="AE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  <c r="AB877" s="56"/>
      <c r="AC877" s="56"/>
      <c r="AD877" s="56"/>
      <c r="AE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  <c r="AB878" s="56"/>
      <c r="AC878" s="56"/>
      <c r="AD878" s="56"/>
      <c r="AE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  <c r="AB879" s="56"/>
      <c r="AC879" s="56"/>
      <c r="AD879" s="56"/>
      <c r="AE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  <c r="AB880" s="56"/>
      <c r="AC880" s="56"/>
      <c r="AD880" s="56"/>
      <c r="AE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  <c r="AB881" s="56"/>
      <c r="AC881" s="56"/>
      <c r="AD881" s="56"/>
      <c r="AE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  <c r="AB882" s="56"/>
      <c r="AC882" s="56"/>
      <c r="AD882" s="56"/>
      <c r="AE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  <c r="AB883" s="56"/>
      <c r="AC883" s="56"/>
      <c r="AD883" s="56"/>
      <c r="AE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  <c r="AB884" s="56"/>
      <c r="AC884" s="56"/>
      <c r="AD884" s="56"/>
      <c r="AE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  <c r="AB885" s="56"/>
      <c r="AC885" s="56"/>
      <c r="AD885" s="56"/>
      <c r="AE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  <c r="AB886" s="56"/>
      <c r="AC886" s="56"/>
      <c r="AD886" s="56"/>
      <c r="AE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  <c r="AB887" s="56"/>
      <c r="AC887" s="56"/>
      <c r="AD887" s="56"/>
      <c r="AE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  <c r="AB888" s="56"/>
      <c r="AC888" s="56"/>
      <c r="AD888" s="56"/>
      <c r="AE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  <c r="AB889" s="56"/>
      <c r="AC889" s="56"/>
      <c r="AD889" s="56"/>
      <c r="AE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  <c r="AB890" s="56"/>
      <c r="AC890" s="56"/>
      <c r="AD890" s="56"/>
      <c r="AE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  <c r="AB891" s="56"/>
      <c r="AC891" s="56"/>
      <c r="AD891" s="56"/>
      <c r="AE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  <c r="AB892" s="56"/>
      <c r="AC892" s="56"/>
      <c r="AD892" s="56"/>
      <c r="AE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  <c r="AB893" s="56"/>
      <c r="AC893" s="56"/>
      <c r="AD893" s="56"/>
      <c r="AE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  <c r="AB894" s="56"/>
      <c r="AC894" s="56"/>
      <c r="AD894" s="56"/>
      <c r="AE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  <c r="AB895" s="56"/>
      <c r="AC895" s="56"/>
      <c r="AD895" s="56"/>
      <c r="AE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  <c r="AB896" s="56"/>
      <c r="AC896" s="56"/>
      <c r="AD896" s="56"/>
      <c r="AE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  <c r="AB897" s="56"/>
      <c r="AC897" s="56"/>
      <c r="AD897" s="56"/>
      <c r="AE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  <c r="AB898" s="56"/>
      <c r="AC898" s="56"/>
      <c r="AD898" s="56"/>
      <c r="AE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  <c r="AB899" s="56"/>
      <c r="AC899" s="56"/>
      <c r="AD899" s="56"/>
      <c r="AE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  <c r="AB900" s="56"/>
      <c r="AC900" s="56"/>
      <c r="AD900" s="56"/>
      <c r="AE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  <c r="AB901" s="56"/>
      <c r="AC901" s="56"/>
      <c r="AD901" s="56"/>
      <c r="AE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  <c r="AB902" s="56"/>
      <c r="AC902" s="56"/>
      <c r="AD902" s="56"/>
      <c r="AE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  <c r="AB903" s="56"/>
      <c r="AC903" s="56"/>
      <c r="AD903" s="56"/>
      <c r="AE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  <c r="AB904" s="56"/>
      <c r="AC904" s="56"/>
      <c r="AD904" s="56"/>
      <c r="AE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  <c r="AB905" s="56"/>
      <c r="AC905" s="56"/>
      <c r="AD905" s="56"/>
      <c r="AE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  <c r="AB906" s="56"/>
      <c r="AC906" s="56"/>
      <c r="AD906" s="56"/>
      <c r="AE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  <c r="AB907" s="56"/>
      <c r="AC907" s="56"/>
      <c r="AD907" s="56"/>
      <c r="AE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  <c r="AB908" s="56"/>
      <c r="AC908" s="56"/>
      <c r="AD908" s="56"/>
      <c r="AE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  <c r="AB909" s="56"/>
      <c r="AC909" s="56"/>
      <c r="AD909" s="56"/>
      <c r="AE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  <c r="AB910" s="56"/>
      <c r="AC910" s="56"/>
      <c r="AD910" s="56"/>
      <c r="AE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  <c r="AB911" s="56"/>
      <c r="AC911" s="56"/>
      <c r="AD911" s="56"/>
      <c r="AE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  <c r="AB912" s="56"/>
      <c r="AC912" s="56"/>
      <c r="AD912" s="56"/>
      <c r="AE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  <c r="AB913" s="56"/>
      <c r="AC913" s="56"/>
      <c r="AD913" s="56"/>
      <c r="AE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  <c r="AB914" s="56"/>
      <c r="AC914" s="56"/>
      <c r="AD914" s="56"/>
      <c r="AE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  <c r="AB915" s="56"/>
      <c r="AC915" s="56"/>
      <c r="AD915" s="56"/>
      <c r="AE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  <c r="AB916" s="56"/>
      <c r="AC916" s="56"/>
      <c r="AD916" s="56"/>
      <c r="AE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  <c r="AB917" s="56"/>
      <c r="AC917" s="56"/>
      <c r="AD917" s="56"/>
      <c r="AE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  <c r="AB918" s="56"/>
      <c r="AC918" s="56"/>
      <c r="AD918" s="56"/>
      <c r="AE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  <c r="AB919" s="56"/>
      <c r="AC919" s="56"/>
      <c r="AD919" s="56"/>
      <c r="AE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  <c r="AB920" s="56"/>
      <c r="AC920" s="56"/>
      <c r="AD920" s="56"/>
      <c r="AE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  <c r="AB921" s="56"/>
      <c r="AC921" s="56"/>
      <c r="AD921" s="56"/>
      <c r="AE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  <c r="AB922" s="56"/>
      <c r="AC922" s="56"/>
      <c r="AD922" s="56"/>
      <c r="AE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  <c r="AB923" s="56"/>
      <c r="AC923" s="56"/>
      <c r="AD923" s="56"/>
      <c r="AE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  <c r="AB924" s="56"/>
      <c r="AC924" s="56"/>
      <c r="AD924" s="56"/>
      <c r="AE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  <c r="AB925" s="56"/>
      <c r="AC925" s="56"/>
      <c r="AD925" s="56"/>
      <c r="AE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  <c r="AB926" s="56"/>
      <c r="AC926" s="56"/>
      <c r="AD926" s="56"/>
      <c r="AE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  <c r="AB927" s="56"/>
      <c r="AC927" s="56"/>
      <c r="AD927" s="56"/>
      <c r="AE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  <c r="AB928" s="56"/>
      <c r="AC928" s="56"/>
      <c r="AD928" s="56"/>
      <c r="AE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  <c r="AB929" s="56"/>
      <c r="AC929" s="56"/>
      <c r="AD929" s="56"/>
      <c r="AE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  <c r="AB930" s="56"/>
      <c r="AC930" s="56"/>
      <c r="AD930" s="56"/>
      <c r="AE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  <c r="AB931" s="56"/>
      <c r="AC931" s="56"/>
      <c r="AD931" s="56"/>
      <c r="AE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  <c r="AB932" s="56"/>
      <c r="AC932" s="56"/>
      <c r="AD932" s="56"/>
      <c r="AE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  <c r="AB933" s="56"/>
      <c r="AC933" s="56"/>
      <c r="AD933" s="56"/>
      <c r="AE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  <c r="AB934" s="56"/>
      <c r="AC934" s="56"/>
      <c r="AD934" s="56"/>
      <c r="AE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  <c r="AB935" s="56"/>
      <c r="AC935" s="56"/>
      <c r="AD935" s="56"/>
      <c r="AE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  <c r="AB936" s="56"/>
      <c r="AC936" s="56"/>
      <c r="AD936" s="56"/>
      <c r="AE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  <c r="AB937" s="56"/>
      <c r="AC937" s="56"/>
      <c r="AD937" s="56"/>
      <c r="AE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  <c r="AB938" s="56"/>
      <c r="AC938" s="56"/>
      <c r="AD938" s="56"/>
      <c r="AE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  <c r="AB939" s="56"/>
      <c r="AC939" s="56"/>
      <c r="AD939" s="56"/>
      <c r="AE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  <c r="AB940" s="56"/>
      <c r="AC940" s="56"/>
      <c r="AD940" s="56"/>
      <c r="AE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  <c r="AB941" s="56"/>
      <c r="AC941" s="56"/>
      <c r="AD941" s="56"/>
      <c r="AE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  <c r="AB942" s="56"/>
      <c r="AC942" s="56"/>
      <c r="AD942" s="56"/>
      <c r="AE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  <c r="AB943" s="56"/>
      <c r="AC943" s="56"/>
      <c r="AD943" s="56"/>
      <c r="AE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  <c r="AB944" s="56"/>
      <c r="AC944" s="56"/>
      <c r="AD944" s="56"/>
      <c r="AE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  <c r="AB945" s="56"/>
      <c r="AC945" s="56"/>
      <c r="AD945" s="56"/>
      <c r="AE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  <c r="AB946" s="56"/>
      <c r="AC946" s="56"/>
      <c r="AD946" s="56"/>
      <c r="AE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  <c r="AB947" s="56"/>
      <c r="AC947" s="56"/>
      <c r="AD947" s="56"/>
      <c r="AE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  <c r="AB948" s="56"/>
      <c r="AC948" s="56"/>
      <c r="AD948" s="56"/>
      <c r="AE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  <c r="AB949" s="56"/>
      <c r="AC949" s="56"/>
      <c r="AD949" s="56"/>
      <c r="AE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  <c r="AB950" s="56"/>
      <c r="AC950" s="56"/>
      <c r="AD950" s="56"/>
      <c r="AE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  <c r="AB951" s="56"/>
      <c r="AC951" s="56"/>
      <c r="AD951" s="56"/>
      <c r="AE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  <c r="AB952" s="56"/>
      <c r="AC952" s="56"/>
      <c r="AD952" s="56"/>
      <c r="AE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  <c r="AB953" s="56"/>
      <c r="AC953" s="56"/>
      <c r="AD953" s="56"/>
      <c r="AE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  <c r="AB954" s="56"/>
      <c r="AC954" s="56"/>
      <c r="AD954" s="56"/>
      <c r="AE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  <c r="AB955" s="56"/>
      <c r="AC955" s="56"/>
      <c r="AD955" s="56"/>
      <c r="AE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  <c r="AB956" s="56"/>
      <c r="AC956" s="56"/>
      <c r="AD956" s="56"/>
      <c r="AE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  <c r="AB957" s="56"/>
      <c r="AC957" s="56"/>
      <c r="AD957" s="56"/>
      <c r="AE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  <c r="AB958" s="56"/>
      <c r="AC958" s="56"/>
      <c r="AD958" s="56"/>
      <c r="AE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  <c r="AB959" s="56"/>
      <c r="AC959" s="56"/>
      <c r="AD959" s="56"/>
      <c r="AE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  <c r="AB960" s="56"/>
      <c r="AC960" s="56"/>
      <c r="AD960" s="56"/>
      <c r="AE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  <c r="AB961" s="56"/>
      <c r="AC961" s="56"/>
      <c r="AD961" s="56"/>
      <c r="AE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  <c r="AB962" s="56"/>
      <c r="AC962" s="56"/>
      <c r="AD962" s="56"/>
      <c r="AE962" s="56"/>
    </row>
  </sheetData>
  <autoFilter ref="$A$1:$N$20">
    <sortState ref="A1:N20">
      <sortCondition descending="1" ref="N1:N20"/>
      <sortCondition ref="B1:B20"/>
      <sortCondition descending="1" ref="M1:M2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0"/>
    <col customWidth="1" min="2" max="2" width="9.75"/>
    <col customWidth="1" min="3" max="4" width="13.63"/>
    <col customWidth="1" min="5" max="5" width="21.75"/>
    <col customWidth="1" min="6" max="6" width="13.63"/>
    <col customWidth="1" min="7" max="8" width="12.63"/>
  </cols>
  <sheetData>
    <row r="1">
      <c r="A1" s="1" t="s">
        <v>0</v>
      </c>
      <c r="B1" s="1" t="s">
        <v>1</v>
      </c>
      <c r="C1" s="59" t="s">
        <v>61</v>
      </c>
      <c r="D1" s="59" t="s">
        <v>62</v>
      </c>
      <c r="E1" s="60" t="s">
        <v>63</v>
      </c>
      <c r="F1" s="60" t="s">
        <v>43</v>
      </c>
      <c r="G1" s="60" t="s">
        <v>64</v>
      </c>
      <c r="H1" s="60" t="s">
        <v>45</v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</row>
    <row r="2">
      <c r="A2" s="4" t="s">
        <v>18</v>
      </c>
      <c r="B2" s="5">
        <v>13.0</v>
      </c>
      <c r="C2" s="61">
        <v>3.16</v>
      </c>
      <c r="D2" s="43">
        <v>3.0</v>
      </c>
      <c r="E2" s="61">
        <v>3.0</v>
      </c>
      <c r="F2" s="43"/>
      <c r="G2" s="42">
        <f t="shared" ref="G2:G21" si="1">0.5*C2+0.5*D2</f>
        <v>3.08</v>
      </c>
      <c r="H2" s="21">
        <v>600.0</v>
      </c>
      <c r="I2" s="56"/>
      <c r="J2" s="56"/>
      <c r="K2" s="62"/>
      <c r="L2" s="62"/>
      <c r="M2" s="56"/>
      <c r="N2" s="56"/>
      <c r="O2" s="56"/>
      <c r="P2" s="56"/>
      <c r="Q2" s="56"/>
      <c r="R2" s="56"/>
      <c r="S2" s="56"/>
      <c r="T2" s="56"/>
    </row>
    <row r="3">
      <c r="A3" s="4" t="s">
        <v>19</v>
      </c>
      <c r="B3" s="5">
        <v>72.0</v>
      </c>
      <c r="C3" s="61">
        <v>2.41</v>
      </c>
      <c r="D3" s="43">
        <v>2.4</v>
      </c>
      <c r="E3" s="43">
        <v>1.8</v>
      </c>
      <c r="F3" s="42"/>
      <c r="G3" s="42">
        <f t="shared" si="1"/>
        <v>2.405</v>
      </c>
      <c r="H3" s="21">
        <v>405.07</v>
      </c>
      <c r="I3" s="56"/>
      <c r="J3" s="56"/>
      <c r="K3" s="62"/>
      <c r="L3" s="62"/>
      <c r="M3" s="56"/>
      <c r="N3" s="56"/>
      <c r="O3" s="56"/>
      <c r="P3" s="56"/>
      <c r="Q3" s="56"/>
      <c r="R3" s="56"/>
      <c r="S3" s="56"/>
      <c r="T3" s="56"/>
    </row>
    <row r="4">
      <c r="A4" s="4" t="s">
        <v>26</v>
      </c>
      <c r="B4" s="5">
        <v>31.0</v>
      </c>
      <c r="C4" s="43">
        <v>2.23</v>
      </c>
      <c r="D4" s="43">
        <v>1.8</v>
      </c>
      <c r="E4" s="43">
        <v>1.2</v>
      </c>
      <c r="F4" s="42"/>
      <c r="G4" s="42">
        <f t="shared" si="1"/>
        <v>2.015</v>
      </c>
      <c r="H4" s="21">
        <v>294.4</v>
      </c>
      <c r="I4" s="56"/>
      <c r="J4" s="56"/>
      <c r="K4" s="62"/>
      <c r="L4" s="62"/>
      <c r="M4" s="56"/>
      <c r="N4" s="56"/>
      <c r="O4" s="56"/>
      <c r="P4" s="56"/>
      <c r="Q4" s="56"/>
      <c r="R4" s="56"/>
      <c r="S4" s="56"/>
      <c r="T4" s="56"/>
    </row>
    <row r="5">
      <c r="A5" s="4" t="s">
        <v>20</v>
      </c>
      <c r="B5" s="5">
        <v>96.0</v>
      </c>
      <c r="C5" s="43">
        <v>1.77</v>
      </c>
      <c r="D5" s="43">
        <v>1.8</v>
      </c>
      <c r="E5" s="43">
        <v>2.4</v>
      </c>
      <c r="F5" s="43"/>
      <c r="G5" s="42">
        <f t="shared" si="1"/>
        <v>1.785</v>
      </c>
      <c r="H5" s="21">
        <v>227.72</v>
      </c>
      <c r="I5" s="56"/>
      <c r="J5" s="56"/>
      <c r="K5" s="62"/>
      <c r="L5" s="62"/>
      <c r="M5" s="56"/>
      <c r="N5" s="56"/>
      <c r="O5" s="56"/>
      <c r="P5" s="56"/>
      <c r="Q5" s="56"/>
      <c r="R5" s="56"/>
      <c r="S5" s="56"/>
      <c r="T5" s="56"/>
    </row>
    <row r="6">
      <c r="A6" s="4" t="s">
        <v>25</v>
      </c>
      <c r="B6" s="5">
        <v>46.0</v>
      </c>
      <c r="C6" s="43">
        <v>2.18</v>
      </c>
      <c r="D6" s="43">
        <v>1.2</v>
      </c>
      <c r="E6" s="43">
        <v>1.8</v>
      </c>
      <c r="F6" s="42"/>
      <c r="G6" s="42">
        <f t="shared" si="1"/>
        <v>1.69</v>
      </c>
      <c r="H6" s="21">
        <v>191.1</v>
      </c>
      <c r="I6" s="56"/>
      <c r="J6" s="56"/>
      <c r="K6" s="62"/>
      <c r="L6" s="62"/>
      <c r="M6" s="56"/>
      <c r="N6" s="56"/>
      <c r="O6" s="56"/>
      <c r="P6" s="56"/>
      <c r="Q6" s="56"/>
      <c r="R6" s="56"/>
      <c r="S6" s="56"/>
      <c r="T6" s="56"/>
    </row>
    <row r="7">
      <c r="A7" s="4" t="s">
        <v>21</v>
      </c>
      <c r="B7" s="5">
        <v>15.0</v>
      </c>
      <c r="C7" s="43">
        <v>2.45</v>
      </c>
      <c r="D7" s="43">
        <v>0.6</v>
      </c>
      <c r="E7" s="43">
        <v>0.6</v>
      </c>
      <c r="F7" s="42"/>
      <c r="G7" s="42">
        <f t="shared" si="1"/>
        <v>1.525</v>
      </c>
      <c r="H7" s="21">
        <v>150.35</v>
      </c>
      <c r="I7" s="56"/>
      <c r="J7" s="56"/>
      <c r="K7" s="62"/>
      <c r="L7" s="62"/>
      <c r="M7" s="56"/>
      <c r="N7" s="56"/>
      <c r="O7" s="56"/>
      <c r="P7" s="56"/>
      <c r="Q7" s="56"/>
      <c r="R7" s="56"/>
      <c r="S7" s="56"/>
      <c r="T7" s="56"/>
    </row>
    <row r="8">
      <c r="A8" s="4" t="s">
        <v>23</v>
      </c>
      <c r="B8" s="5">
        <v>18.0</v>
      </c>
      <c r="C8" s="43">
        <v>2.39</v>
      </c>
      <c r="D8" s="43">
        <v>0.6</v>
      </c>
      <c r="E8" s="43">
        <v>2.4</v>
      </c>
      <c r="F8" s="42"/>
      <c r="G8" s="42">
        <f t="shared" si="1"/>
        <v>1.495</v>
      </c>
      <c r="H8" s="21">
        <v>131.77</v>
      </c>
      <c r="I8" s="56"/>
      <c r="J8" s="56"/>
      <c r="K8" s="62"/>
      <c r="L8" s="62"/>
      <c r="M8" s="56"/>
      <c r="N8" s="56"/>
      <c r="O8" s="56"/>
      <c r="P8" s="56"/>
      <c r="Q8" s="56"/>
      <c r="R8" s="56"/>
      <c r="S8" s="56"/>
      <c r="T8" s="56"/>
    </row>
    <row r="9">
      <c r="A9" s="4" t="s">
        <v>24</v>
      </c>
      <c r="B9" s="5">
        <v>22.0</v>
      </c>
      <c r="C9" s="63">
        <v>0.81</v>
      </c>
      <c r="D9" s="43">
        <v>0.0</v>
      </c>
      <c r="E9" s="43">
        <v>0.0</v>
      </c>
      <c r="F9" s="42"/>
      <c r="G9" s="42">
        <f t="shared" si="1"/>
        <v>0.405</v>
      </c>
      <c r="H9" s="21">
        <v>60.0</v>
      </c>
      <c r="I9" s="56"/>
      <c r="J9" s="56"/>
      <c r="K9" s="62"/>
      <c r="L9" s="62"/>
      <c r="M9" s="56"/>
      <c r="N9" s="56"/>
      <c r="O9" s="56"/>
      <c r="P9" s="56"/>
      <c r="Q9" s="56"/>
      <c r="R9" s="56"/>
      <c r="S9" s="56"/>
      <c r="T9" s="56"/>
    </row>
    <row r="10">
      <c r="A10" s="4" t="s">
        <v>30</v>
      </c>
      <c r="B10" s="5">
        <v>35.0</v>
      </c>
      <c r="C10" s="63">
        <v>1.13</v>
      </c>
      <c r="D10" s="43">
        <v>0.0</v>
      </c>
      <c r="E10" s="43">
        <v>0.0</v>
      </c>
      <c r="F10" s="42"/>
      <c r="G10" s="42">
        <f t="shared" si="1"/>
        <v>0.565</v>
      </c>
      <c r="H10" s="21">
        <v>60.0</v>
      </c>
      <c r="I10" s="56"/>
      <c r="J10" s="56"/>
      <c r="K10" s="62"/>
      <c r="L10" s="62"/>
      <c r="M10" s="56"/>
      <c r="N10" s="56"/>
      <c r="O10" s="56"/>
      <c r="P10" s="56"/>
      <c r="Q10" s="56"/>
      <c r="R10" s="56"/>
      <c r="S10" s="56"/>
      <c r="T10" s="56"/>
    </row>
    <row r="11">
      <c r="A11" s="4" t="s">
        <v>32</v>
      </c>
      <c r="B11" s="5">
        <v>40.0</v>
      </c>
      <c r="C11" s="63">
        <v>0.86</v>
      </c>
      <c r="D11" s="43">
        <v>0.0</v>
      </c>
      <c r="E11" s="43">
        <v>0.0</v>
      </c>
      <c r="F11" s="42"/>
      <c r="G11" s="42">
        <f t="shared" si="1"/>
        <v>0.43</v>
      </c>
      <c r="H11" s="21">
        <v>60.0</v>
      </c>
      <c r="I11" s="56"/>
      <c r="J11" s="56"/>
      <c r="K11" s="62"/>
      <c r="L11" s="62"/>
      <c r="M11" s="56"/>
      <c r="N11" s="56"/>
      <c r="O11" s="56"/>
      <c r="P11" s="56"/>
      <c r="Q11" s="56"/>
      <c r="R11" s="56"/>
      <c r="S11" s="56"/>
      <c r="T11" s="56"/>
    </row>
    <row r="12">
      <c r="A12" s="4" t="s">
        <v>27</v>
      </c>
      <c r="B12" s="5">
        <v>65.0</v>
      </c>
      <c r="C12" s="63">
        <v>1.08</v>
      </c>
      <c r="D12" s="43">
        <v>0.0</v>
      </c>
      <c r="E12" s="43">
        <v>0.0</v>
      </c>
      <c r="F12" s="42"/>
      <c r="G12" s="42">
        <f t="shared" si="1"/>
        <v>0.54</v>
      </c>
      <c r="H12" s="21">
        <v>60.0</v>
      </c>
      <c r="I12" s="56"/>
      <c r="J12" s="56"/>
      <c r="K12" s="62"/>
      <c r="L12" s="62"/>
      <c r="M12" s="56"/>
      <c r="N12" s="56"/>
      <c r="O12" s="56"/>
      <c r="P12" s="56"/>
      <c r="Q12" s="56"/>
      <c r="R12" s="56"/>
      <c r="S12" s="56"/>
      <c r="T12" s="56"/>
    </row>
    <row r="13">
      <c r="A13" s="4" t="s">
        <v>22</v>
      </c>
      <c r="B13" s="5">
        <v>80.0</v>
      </c>
      <c r="C13" s="63">
        <v>1.56</v>
      </c>
      <c r="D13" s="43">
        <v>0.0</v>
      </c>
      <c r="E13" s="43">
        <v>0.0</v>
      </c>
      <c r="F13" s="42"/>
      <c r="G13" s="42">
        <f t="shared" si="1"/>
        <v>0.78</v>
      </c>
      <c r="H13" s="21">
        <v>60.0</v>
      </c>
      <c r="I13" s="56"/>
      <c r="J13" s="56"/>
      <c r="K13" s="62"/>
      <c r="L13" s="62"/>
      <c r="M13" s="56"/>
      <c r="N13" s="56"/>
      <c r="O13" s="56"/>
      <c r="P13" s="56"/>
      <c r="Q13" s="56"/>
      <c r="R13" s="56"/>
      <c r="S13" s="56"/>
      <c r="T13" s="56"/>
    </row>
    <row r="14">
      <c r="A14" s="4" t="s">
        <v>29</v>
      </c>
      <c r="B14" s="5">
        <v>83.0</v>
      </c>
      <c r="C14" s="63">
        <v>1.17</v>
      </c>
      <c r="D14" s="43">
        <v>0.0</v>
      </c>
      <c r="E14" s="43">
        <v>0.0</v>
      </c>
      <c r="F14" s="42"/>
      <c r="G14" s="42">
        <f t="shared" si="1"/>
        <v>0.585</v>
      </c>
      <c r="H14" s="21">
        <v>60.0</v>
      </c>
      <c r="I14" s="56"/>
      <c r="J14" s="56"/>
      <c r="K14" s="62"/>
      <c r="L14" s="62"/>
      <c r="M14" s="56"/>
      <c r="N14" s="56"/>
      <c r="O14" s="56"/>
      <c r="P14" s="56"/>
      <c r="Q14" s="56"/>
      <c r="R14" s="56"/>
      <c r="S14" s="56"/>
      <c r="T14" s="56"/>
    </row>
    <row r="15">
      <c r="A15" s="4" t="s">
        <v>31</v>
      </c>
      <c r="B15" s="5">
        <v>11.0</v>
      </c>
      <c r="C15" s="63">
        <v>0.67</v>
      </c>
      <c r="D15" s="43">
        <v>0.0</v>
      </c>
      <c r="E15" s="43">
        <v>0.0</v>
      </c>
      <c r="F15" s="42"/>
      <c r="G15" s="42">
        <f t="shared" si="1"/>
        <v>0.335</v>
      </c>
      <c r="H15" s="21">
        <v>0.0</v>
      </c>
      <c r="I15" s="56"/>
      <c r="J15" s="56"/>
      <c r="K15" s="62"/>
      <c r="L15" s="62"/>
      <c r="M15" s="56"/>
      <c r="N15" s="56"/>
      <c r="O15" s="56"/>
      <c r="P15" s="56"/>
      <c r="Q15" s="56"/>
      <c r="R15" s="56"/>
      <c r="S15" s="56"/>
      <c r="T15" s="56"/>
    </row>
    <row r="16">
      <c r="A16" s="4" t="s">
        <v>36</v>
      </c>
      <c r="B16" s="5">
        <v>41.0</v>
      </c>
      <c r="C16" s="63">
        <v>0.16</v>
      </c>
      <c r="D16" s="43">
        <v>0.0</v>
      </c>
      <c r="E16" s="43">
        <v>0.0</v>
      </c>
      <c r="F16" s="42"/>
      <c r="G16" s="42">
        <f t="shared" si="1"/>
        <v>0.08</v>
      </c>
      <c r="H16" s="21">
        <v>0.0</v>
      </c>
      <c r="I16" s="56"/>
      <c r="J16" s="56"/>
      <c r="K16" s="62"/>
      <c r="L16" s="62"/>
      <c r="M16" s="56"/>
      <c r="N16" s="56"/>
      <c r="O16" s="56"/>
      <c r="P16" s="56"/>
      <c r="Q16" s="56"/>
      <c r="R16" s="56"/>
      <c r="S16" s="56"/>
      <c r="T16" s="56"/>
    </row>
    <row r="17">
      <c r="A17" s="4" t="s">
        <v>34</v>
      </c>
      <c r="B17" s="5">
        <v>52.0</v>
      </c>
      <c r="C17" s="63">
        <v>0.58</v>
      </c>
      <c r="D17" s="43">
        <v>0.0</v>
      </c>
      <c r="E17" s="43">
        <v>0.0</v>
      </c>
      <c r="F17" s="42"/>
      <c r="G17" s="42">
        <f t="shared" si="1"/>
        <v>0.29</v>
      </c>
      <c r="H17" s="21">
        <v>0.0</v>
      </c>
      <c r="I17" s="56"/>
      <c r="J17" s="56"/>
      <c r="K17" s="62"/>
      <c r="L17" s="62"/>
      <c r="M17" s="56"/>
      <c r="N17" s="56"/>
      <c r="O17" s="56"/>
      <c r="P17" s="56"/>
      <c r="Q17" s="56"/>
      <c r="R17" s="56"/>
      <c r="S17" s="56"/>
      <c r="T17" s="56"/>
    </row>
    <row r="18">
      <c r="A18" s="4" t="s">
        <v>28</v>
      </c>
      <c r="B18" s="5">
        <v>59.0</v>
      </c>
      <c r="C18" s="63">
        <v>0.15</v>
      </c>
      <c r="D18" s="43">
        <v>0.0</v>
      </c>
      <c r="E18" s="43">
        <v>0.0</v>
      </c>
      <c r="F18" s="42"/>
      <c r="G18" s="42">
        <f t="shared" si="1"/>
        <v>0.075</v>
      </c>
      <c r="H18" s="21">
        <v>0.0</v>
      </c>
      <c r="I18" s="56"/>
      <c r="J18" s="56"/>
      <c r="K18" s="62"/>
      <c r="L18" s="62"/>
      <c r="M18" s="56"/>
      <c r="N18" s="56"/>
      <c r="O18" s="56"/>
      <c r="P18" s="56"/>
      <c r="Q18" s="56"/>
      <c r="R18" s="56"/>
      <c r="S18" s="56"/>
      <c r="T18" s="56"/>
    </row>
    <row r="19">
      <c r="A19" s="4" t="s">
        <v>37</v>
      </c>
      <c r="B19" s="5">
        <v>69.0</v>
      </c>
      <c r="C19" s="43">
        <v>0.0</v>
      </c>
      <c r="D19" s="43">
        <v>0.0</v>
      </c>
      <c r="E19" s="43">
        <v>0.0</v>
      </c>
      <c r="F19" s="42"/>
      <c r="G19" s="42">
        <f t="shared" si="1"/>
        <v>0</v>
      </c>
      <c r="H19" s="43">
        <v>0.0</v>
      </c>
      <c r="I19" s="56"/>
      <c r="J19" s="56"/>
      <c r="K19" s="62"/>
      <c r="L19" s="62"/>
      <c r="M19" s="56"/>
      <c r="N19" s="56"/>
      <c r="O19" s="56"/>
      <c r="P19" s="56"/>
      <c r="Q19" s="56"/>
      <c r="R19" s="56"/>
      <c r="S19" s="56"/>
      <c r="T19" s="56"/>
    </row>
    <row r="20">
      <c r="A20" s="4" t="s">
        <v>35</v>
      </c>
      <c r="B20" s="5">
        <v>79.0</v>
      </c>
      <c r="C20" s="63">
        <v>0.16</v>
      </c>
      <c r="D20" s="43">
        <v>0.0</v>
      </c>
      <c r="E20" s="43">
        <v>0.0</v>
      </c>
      <c r="F20" s="42"/>
      <c r="G20" s="42">
        <f t="shared" si="1"/>
        <v>0.08</v>
      </c>
      <c r="H20" s="21">
        <v>0.0</v>
      </c>
      <c r="I20" s="56"/>
      <c r="J20" s="56"/>
      <c r="K20" s="62"/>
      <c r="L20" s="62"/>
      <c r="M20" s="56"/>
      <c r="N20" s="56"/>
      <c r="O20" s="56"/>
      <c r="P20" s="56"/>
      <c r="Q20" s="56"/>
      <c r="R20" s="56"/>
      <c r="S20" s="56"/>
      <c r="T20" s="56"/>
    </row>
    <row r="21">
      <c r="A21" s="4" t="s">
        <v>33</v>
      </c>
      <c r="B21" s="5">
        <v>99.0</v>
      </c>
      <c r="C21" s="43">
        <v>0.0</v>
      </c>
      <c r="D21" s="43">
        <v>0.0</v>
      </c>
      <c r="E21" s="43">
        <v>0.0</v>
      </c>
      <c r="F21" s="42"/>
      <c r="G21" s="42">
        <f t="shared" si="1"/>
        <v>0</v>
      </c>
      <c r="H21" s="43">
        <v>0.0</v>
      </c>
      <c r="I21" s="56"/>
      <c r="J21" s="56"/>
      <c r="K21" s="62"/>
      <c r="L21" s="62"/>
      <c r="M21" s="56"/>
      <c r="N21" s="56"/>
      <c r="O21" s="56"/>
      <c r="P21" s="56"/>
      <c r="Q21" s="56"/>
      <c r="R21" s="56"/>
      <c r="S21" s="56"/>
      <c r="T21" s="56"/>
    </row>
    <row r="22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</row>
    <row r="2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</row>
    <row r="24">
      <c r="A24" s="64"/>
      <c r="B24" s="65"/>
      <c r="C24" s="66"/>
      <c r="E24" s="66"/>
      <c r="F24" s="65"/>
      <c r="G24" s="65"/>
      <c r="H24" s="65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</row>
    <row r="25">
      <c r="A25" s="62"/>
      <c r="B25" s="67"/>
      <c r="E25" s="68"/>
      <c r="F25" s="69"/>
      <c r="G25" s="62"/>
      <c r="H25" s="62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</row>
    <row r="26">
      <c r="A26" s="62"/>
      <c r="B26" s="67"/>
      <c r="C26" s="68"/>
      <c r="E26" s="68"/>
      <c r="F26" s="69"/>
      <c r="G26" s="62"/>
      <c r="H26" s="62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</row>
    <row r="27">
      <c r="A27" s="62"/>
      <c r="B27" s="67"/>
      <c r="C27" s="68"/>
      <c r="E27" s="68"/>
      <c r="F27" s="69"/>
      <c r="G27" s="62"/>
      <c r="H27" s="62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</row>
    <row r="28">
      <c r="A28" s="62"/>
      <c r="B28" s="67"/>
      <c r="C28" s="68"/>
      <c r="E28" s="68"/>
      <c r="F28" s="69"/>
      <c r="G28" s="62"/>
      <c r="H28" s="62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</row>
    <row r="29">
      <c r="A29" s="62"/>
      <c r="B29" s="67"/>
      <c r="C29" s="68"/>
      <c r="E29" s="68"/>
      <c r="F29" s="69"/>
      <c r="G29" s="62"/>
      <c r="H29" s="62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</row>
    <row r="30">
      <c r="A30" s="62"/>
      <c r="B30" s="67"/>
      <c r="C30" s="68"/>
      <c r="E30" s="68"/>
      <c r="F30" s="69"/>
      <c r="G30" s="62"/>
      <c r="H30" s="62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</row>
    <row r="31">
      <c r="A31" s="62"/>
      <c r="B31" s="67"/>
      <c r="C31" s="68"/>
      <c r="E31" s="68"/>
      <c r="F31" s="70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</row>
    <row r="32">
      <c r="A32" s="56"/>
      <c r="B32" s="67"/>
      <c r="C32" s="68"/>
      <c r="E32" s="68"/>
      <c r="F32" s="70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</row>
    <row r="33">
      <c r="A33" s="56"/>
      <c r="B33" s="67"/>
      <c r="C33" s="68"/>
      <c r="E33" s="68"/>
      <c r="F33" s="70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</row>
    <row r="34">
      <c r="A34" s="56"/>
      <c r="B34" s="67"/>
      <c r="C34" s="68"/>
      <c r="E34" s="68"/>
      <c r="F34" s="70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</row>
    <row r="35">
      <c r="A35" s="56"/>
      <c r="B35" s="67"/>
      <c r="C35" s="68"/>
      <c r="E35" s="68"/>
      <c r="F35" s="70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</row>
    <row r="36">
      <c r="A36" s="56"/>
      <c r="B36" s="67"/>
      <c r="C36" s="68"/>
      <c r="D36" s="68"/>
      <c r="E36" s="68"/>
      <c r="F36" s="70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</row>
    <row r="37">
      <c r="A37" s="56"/>
      <c r="B37" s="67"/>
      <c r="C37" s="68"/>
      <c r="D37" s="68"/>
      <c r="E37" s="68"/>
      <c r="F37" s="70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</row>
    <row r="38">
      <c r="A38" s="56"/>
      <c r="B38" s="67"/>
      <c r="C38" s="68"/>
      <c r="D38" s="68"/>
      <c r="E38" s="68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</row>
    <row r="39">
      <c r="A39" s="56"/>
      <c r="B39" s="71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</row>
  </sheetData>
  <autoFilter ref="$A$1:$H$21">
    <sortState ref="A1:H21">
      <sortCondition descending="1" ref="H1:H21"/>
      <sortCondition ref="B1:B21"/>
      <sortCondition descending="1" ref="G1:G21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3.5"/>
    <col customWidth="1" min="2" max="2" width="9.75"/>
    <col customWidth="1" min="3" max="3" width="17.0"/>
    <col customWidth="1" min="4" max="4" width="14.75"/>
    <col customWidth="1" min="5" max="5" width="17.13"/>
    <col customWidth="1" min="6" max="6" width="20.0"/>
    <col customWidth="1" min="7" max="8" width="16.38"/>
  </cols>
  <sheetData>
    <row r="1">
      <c r="A1" s="72" t="s">
        <v>0</v>
      </c>
      <c r="B1" s="73" t="s">
        <v>1</v>
      </c>
      <c r="C1" s="73" t="s">
        <v>65</v>
      </c>
      <c r="D1" s="73" t="s">
        <v>66</v>
      </c>
      <c r="E1" s="73" t="s">
        <v>67</v>
      </c>
      <c r="F1" s="73" t="s">
        <v>48</v>
      </c>
      <c r="G1" s="74" t="s">
        <v>68</v>
      </c>
      <c r="H1" s="73" t="s">
        <v>45</v>
      </c>
    </row>
    <row r="2">
      <c r="A2" s="75" t="s">
        <v>18</v>
      </c>
      <c r="B2" s="76">
        <v>13.0</v>
      </c>
      <c r="C2" s="77">
        <v>13.5</v>
      </c>
      <c r="D2" s="77">
        <v>31.5</v>
      </c>
      <c r="E2" s="55">
        <v>42.5</v>
      </c>
      <c r="F2" s="55"/>
      <c r="G2" s="77">
        <f t="shared" ref="G2:G21" si="1">C2+D2+E2-F2</f>
        <v>87.5</v>
      </c>
      <c r="H2" s="21">
        <v>400.0</v>
      </c>
    </row>
    <row r="3">
      <c r="A3" s="75" t="s">
        <v>19</v>
      </c>
      <c r="B3" s="76">
        <v>72.0</v>
      </c>
      <c r="C3" s="77">
        <v>11.25</v>
      </c>
      <c r="D3" s="77">
        <v>26.25</v>
      </c>
      <c r="E3" s="55">
        <v>35.0</v>
      </c>
      <c r="F3" s="55"/>
      <c r="G3" s="77">
        <f t="shared" si="1"/>
        <v>72.5</v>
      </c>
      <c r="H3" s="21">
        <v>243.16</v>
      </c>
    </row>
    <row r="4">
      <c r="A4" s="75" t="s">
        <v>24</v>
      </c>
      <c r="B4" s="76">
        <v>22.0</v>
      </c>
      <c r="C4" s="77">
        <v>11.25</v>
      </c>
      <c r="D4" s="77">
        <v>28.0</v>
      </c>
      <c r="E4" s="55">
        <v>32.5</v>
      </c>
      <c r="F4" s="55"/>
      <c r="G4" s="77">
        <f t="shared" si="1"/>
        <v>71.75</v>
      </c>
      <c r="H4" s="21">
        <v>213.59</v>
      </c>
    </row>
    <row r="5">
      <c r="A5" s="75" t="s">
        <v>26</v>
      </c>
      <c r="B5" s="76">
        <v>31.0</v>
      </c>
      <c r="C5" s="77">
        <v>10.5</v>
      </c>
      <c r="D5" s="77">
        <v>26.25</v>
      </c>
      <c r="E5" s="55">
        <v>35.0</v>
      </c>
      <c r="F5" s="55"/>
      <c r="G5" s="77">
        <f t="shared" si="1"/>
        <v>71.75</v>
      </c>
      <c r="H5" s="21">
        <v>213.59</v>
      </c>
    </row>
    <row r="6">
      <c r="A6" s="75" t="s">
        <v>28</v>
      </c>
      <c r="B6" s="76">
        <v>59.0</v>
      </c>
      <c r="C6" s="77">
        <v>9.0</v>
      </c>
      <c r="D6" s="77">
        <v>17.5</v>
      </c>
      <c r="E6" s="55">
        <v>42.5</v>
      </c>
      <c r="F6" s="55"/>
      <c r="G6" s="77">
        <f t="shared" si="1"/>
        <v>69</v>
      </c>
      <c r="H6" s="21">
        <v>174.88</v>
      </c>
    </row>
    <row r="7">
      <c r="A7" s="75" t="s">
        <v>22</v>
      </c>
      <c r="B7" s="76">
        <v>80.0</v>
      </c>
      <c r="C7" s="77">
        <v>12.0</v>
      </c>
      <c r="D7" s="77">
        <v>19.25</v>
      </c>
      <c r="E7" s="55">
        <v>35.0</v>
      </c>
      <c r="F7" s="55"/>
      <c r="G7" s="77">
        <f t="shared" si="1"/>
        <v>66.25</v>
      </c>
      <c r="H7" s="21">
        <v>141.78</v>
      </c>
    </row>
    <row r="8">
      <c r="A8" s="75" t="s">
        <v>29</v>
      </c>
      <c r="B8" s="76">
        <v>83.0</v>
      </c>
      <c r="C8" s="77">
        <v>11.25</v>
      </c>
      <c r="D8" s="77">
        <v>24.5</v>
      </c>
      <c r="E8" s="55">
        <v>30.0</v>
      </c>
      <c r="F8" s="55"/>
      <c r="G8" s="77">
        <f t="shared" si="1"/>
        <v>65.75</v>
      </c>
      <c r="H8" s="21">
        <v>125.04</v>
      </c>
    </row>
    <row r="9">
      <c r="A9" s="75" t="s">
        <v>21</v>
      </c>
      <c r="B9" s="76">
        <v>15.0</v>
      </c>
      <c r="C9" s="77">
        <v>10.5</v>
      </c>
      <c r="D9" s="77">
        <v>24.5</v>
      </c>
      <c r="E9" s="55">
        <v>30.0</v>
      </c>
      <c r="F9" s="55"/>
      <c r="G9" s="77">
        <f t="shared" si="1"/>
        <v>65</v>
      </c>
      <c r="H9" s="21">
        <v>109.09</v>
      </c>
    </row>
    <row r="10">
      <c r="A10" s="75" t="s">
        <v>31</v>
      </c>
      <c r="B10" s="76">
        <v>11.0</v>
      </c>
      <c r="C10" s="77">
        <v>12.0</v>
      </c>
      <c r="D10" s="77">
        <v>24.5</v>
      </c>
      <c r="E10" s="55">
        <v>27.5</v>
      </c>
      <c r="F10" s="55"/>
      <c r="G10" s="77">
        <f t="shared" si="1"/>
        <v>64</v>
      </c>
      <c r="H10" s="21">
        <v>94.04</v>
      </c>
    </row>
    <row r="11">
      <c r="A11" s="75" t="s">
        <v>60</v>
      </c>
      <c r="B11" s="76">
        <v>18.0</v>
      </c>
      <c r="C11" s="77">
        <v>9.0</v>
      </c>
      <c r="D11" s="77">
        <v>24.5</v>
      </c>
      <c r="E11" s="55">
        <v>30.0</v>
      </c>
      <c r="F11" s="55"/>
      <c r="G11" s="77">
        <f t="shared" si="1"/>
        <v>63.5</v>
      </c>
      <c r="H11" s="21">
        <v>82.78</v>
      </c>
    </row>
    <row r="12">
      <c r="A12" s="75" t="s">
        <v>27</v>
      </c>
      <c r="B12" s="76">
        <v>65.0</v>
      </c>
      <c r="C12" s="77">
        <v>10.5</v>
      </c>
      <c r="D12" s="77">
        <v>22.75</v>
      </c>
      <c r="E12" s="55">
        <v>27.5</v>
      </c>
      <c r="F12" s="55"/>
      <c r="G12" s="77">
        <f t="shared" si="1"/>
        <v>60.75</v>
      </c>
      <c r="H12" s="21">
        <v>65.28</v>
      </c>
    </row>
    <row r="13">
      <c r="A13" s="75" t="s">
        <v>20</v>
      </c>
      <c r="B13" s="76">
        <v>96.0</v>
      </c>
      <c r="C13" s="77">
        <v>12.0</v>
      </c>
      <c r="D13" s="77">
        <v>22.75</v>
      </c>
      <c r="E13" s="55">
        <v>25.0</v>
      </c>
      <c r="F13" s="55"/>
      <c r="G13" s="77">
        <f t="shared" si="1"/>
        <v>59.75</v>
      </c>
      <c r="H13" s="21">
        <v>55.73</v>
      </c>
    </row>
    <row r="14">
      <c r="A14" s="75" t="s">
        <v>32</v>
      </c>
      <c r="B14" s="76">
        <v>40.0</v>
      </c>
      <c r="C14" s="77">
        <v>10.5</v>
      </c>
      <c r="D14" s="77">
        <v>21.0</v>
      </c>
      <c r="E14" s="55">
        <v>10.0</v>
      </c>
      <c r="F14" s="55"/>
      <c r="G14" s="77">
        <f t="shared" si="1"/>
        <v>41.5</v>
      </c>
      <c r="H14" s="21">
        <v>40.0</v>
      </c>
    </row>
    <row r="15">
      <c r="A15" s="75" t="s">
        <v>25</v>
      </c>
      <c r="B15" s="76">
        <v>46.0</v>
      </c>
      <c r="C15" s="77">
        <v>9.0</v>
      </c>
      <c r="D15" s="77">
        <v>19.25</v>
      </c>
      <c r="E15" s="55">
        <v>22.5</v>
      </c>
      <c r="F15" s="77">
        <v>3.75</v>
      </c>
      <c r="G15" s="77">
        <f t="shared" si="1"/>
        <v>47</v>
      </c>
      <c r="H15" s="21">
        <v>40.0</v>
      </c>
    </row>
    <row r="16">
      <c r="A16" s="75" t="s">
        <v>35</v>
      </c>
      <c r="B16" s="76">
        <v>79.0</v>
      </c>
      <c r="C16" s="77">
        <v>9.0</v>
      </c>
      <c r="D16" s="77">
        <v>19.25</v>
      </c>
      <c r="E16" s="55">
        <v>25.0</v>
      </c>
      <c r="F16" s="55"/>
      <c r="G16" s="77">
        <f t="shared" si="1"/>
        <v>53.25</v>
      </c>
      <c r="H16" s="21">
        <v>40.0</v>
      </c>
    </row>
    <row r="17">
      <c r="A17" s="75" t="s">
        <v>33</v>
      </c>
      <c r="B17" s="76">
        <v>99.0</v>
      </c>
      <c r="C17" s="77">
        <v>10.5</v>
      </c>
      <c r="D17" s="77">
        <v>24.5</v>
      </c>
      <c r="E17" s="55">
        <v>10.0</v>
      </c>
      <c r="F17" s="55"/>
      <c r="G17" s="77">
        <f t="shared" si="1"/>
        <v>45</v>
      </c>
      <c r="H17" s="21">
        <v>40.0</v>
      </c>
    </row>
    <row r="18">
      <c r="A18" s="75" t="s">
        <v>30</v>
      </c>
      <c r="B18" s="76">
        <v>35.0</v>
      </c>
      <c r="C18" s="77">
        <v>6.0</v>
      </c>
      <c r="D18" s="77">
        <v>14.0</v>
      </c>
      <c r="E18" s="55">
        <v>10.0</v>
      </c>
      <c r="F18" s="77">
        <v>1.5</v>
      </c>
      <c r="G18" s="77">
        <f t="shared" si="1"/>
        <v>28.5</v>
      </c>
      <c r="H18" s="21">
        <v>0.0</v>
      </c>
    </row>
    <row r="19">
      <c r="A19" s="75" t="s">
        <v>36</v>
      </c>
      <c r="B19" s="76">
        <v>41.0</v>
      </c>
      <c r="C19" s="77">
        <v>9.75</v>
      </c>
      <c r="D19" s="77">
        <v>21.0</v>
      </c>
      <c r="E19" s="55">
        <v>10.0</v>
      </c>
      <c r="F19" s="77">
        <v>2.25</v>
      </c>
      <c r="G19" s="77">
        <f t="shared" si="1"/>
        <v>38.5</v>
      </c>
      <c r="H19" s="21">
        <v>0.0</v>
      </c>
    </row>
    <row r="20">
      <c r="A20" s="75" t="s">
        <v>34</v>
      </c>
      <c r="B20" s="76">
        <v>52.0</v>
      </c>
      <c r="C20" s="77">
        <v>9.0</v>
      </c>
      <c r="D20" s="77">
        <v>21.0</v>
      </c>
      <c r="E20" s="55">
        <v>10.0</v>
      </c>
      <c r="F20" s="55"/>
      <c r="G20" s="77">
        <f t="shared" si="1"/>
        <v>40</v>
      </c>
      <c r="H20" s="21">
        <v>0.0</v>
      </c>
    </row>
    <row r="21">
      <c r="A21" s="78" t="s">
        <v>37</v>
      </c>
      <c r="B21" s="79">
        <v>69.0</v>
      </c>
      <c r="C21" s="80">
        <v>9.0</v>
      </c>
      <c r="D21" s="80">
        <v>17.5</v>
      </c>
      <c r="E21" s="81">
        <v>10.0</v>
      </c>
      <c r="F21" s="81"/>
      <c r="G21" s="77">
        <f t="shared" si="1"/>
        <v>36.5</v>
      </c>
      <c r="H21" s="21">
        <v>0.0</v>
      </c>
    </row>
  </sheetData>
  <autoFilter ref="$A$1:$H$21">
    <sortState ref="A1:H21">
      <sortCondition ref="B1:B21"/>
      <sortCondition descending="1" ref="H1:H21"/>
      <sortCondition descending="1" ref="G1:G2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5.0"/>
    <col customWidth="1" min="2" max="2" width="9.75"/>
    <col customWidth="1" hidden="1" min="3" max="3" width="26.5"/>
    <col customWidth="1" min="4" max="4" width="18.13"/>
    <col customWidth="1" min="6" max="6" width="19.0"/>
    <col customWidth="1" min="7" max="7" width="15.38"/>
    <col customWidth="1" min="8" max="11" width="15.0"/>
    <col customWidth="1" min="12" max="13" width="14.25"/>
  </cols>
  <sheetData>
    <row r="1">
      <c r="A1" s="82" t="s">
        <v>0</v>
      </c>
      <c r="B1" s="82" t="s">
        <v>1</v>
      </c>
      <c r="C1" s="83" t="s">
        <v>69</v>
      </c>
      <c r="D1" s="84" t="s">
        <v>70</v>
      </c>
      <c r="E1" s="85" t="s">
        <v>71</v>
      </c>
      <c r="F1" s="84" t="s">
        <v>72</v>
      </c>
      <c r="G1" s="85" t="s">
        <v>73</v>
      </c>
      <c r="H1" s="82" t="s">
        <v>74</v>
      </c>
      <c r="I1" s="82" t="s">
        <v>75</v>
      </c>
      <c r="J1" s="82" t="s">
        <v>76</v>
      </c>
      <c r="K1" s="82" t="s">
        <v>43</v>
      </c>
      <c r="L1" s="82" t="s">
        <v>77</v>
      </c>
      <c r="M1" s="82" t="s">
        <v>45</v>
      </c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>
      <c r="A2" s="42" t="s">
        <v>20</v>
      </c>
      <c r="B2" s="43">
        <v>96.0</v>
      </c>
      <c r="C2" s="4" t="s">
        <v>78</v>
      </c>
      <c r="D2" s="4">
        <v>24.0</v>
      </c>
      <c r="E2" s="4">
        <v>18.0</v>
      </c>
      <c r="F2" s="4">
        <v>18.0</v>
      </c>
      <c r="G2" s="4">
        <v>19.0</v>
      </c>
      <c r="H2" s="4">
        <f t="shared" ref="H2:H19" si="1">SUM(D2:G2)</f>
        <v>79</v>
      </c>
      <c r="I2" s="4"/>
      <c r="J2" s="4">
        <v>9.0</v>
      </c>
      <c r="K2" s="4"/>
      <c r="L2" s="4">
        <f t="shared" ref="L2:L19" si="2">H2-I2+J2-K2</f>
        <v>88</v>
      </c>
      <c r="M2" s="21">
        <v>400.0</v>
      </c>
    </row>
    <row r="3">
      <c r="A3" s="42" t="s">
        <v>23</v>
      </c>
      <c r="B3" s="43">
        <v>18.0</v>
      </c>
      <c r="C3" s="4" t="s">
        <v>78</v>
      </c>
      <c r="D3" s="4">
        <v>22.0</v>
      </c>
      <c r="E3" s="4">
        <v>18.0</v>
      </c>
      <c r="F3" s="4">
        <v>19.0</v>
      </c>
      <c r="G3" s="4">
        <v>18.0</v>
      </c>
      <c r="H3" s="4">
        <f t="shared" si="1"/>
        <v>77</v>
      </c>
      <c r="I3" s="4"/>
      <c r="J3" s="4">
        <v>9.0</v>
      </c>
      <c r="K3" s="4"/>
      <c r="L3" s="4">
        <f t="shared" si="2"/>
        <v>86</v>
      </c>
      <c r="M3" s="21">
        <v>345.65</v>
      </c>
    </row>
    <row r="4">
      <c r="A4" s="5" t="s">
        <v>19</v>
      </c>
      <c r="B4" s="5">
        <v>72.0</v>
      </c>
      <c r="C4" s="4" t="s">
        <v>78</v>
      </c>
      <c r="D4" s="4">
        <v>23.0</v>
      </c>
      <c r="E4" s="4">
        <v>15.0</v>
      </c>
      <c r="F4" s="4">
        <v>18.0</v>
      </c>
      <c r="G4" s="4">
        <v>19.0</v>
      </c>
      <c r="H4" s="4">
        <f t="shared" si="1"/>
        <v>75</v>
      </c>
      <c r="I4" s="4"/>
      <c r="J4" s="4">
        <v>10.0</v>
      </c>
      <c r="K4" s="4"/>
      <c r="L4" s="4">
        <f t="shared" si="2"/>
        <v>85</v>
      </c>
      <c r="M4" s="21">
        <v>338.47</v>
      </c>
    </row>
    <row r="5">
      <c r="A5" s="42" t="s">
        <v>18</v>
      </c>
      <c r="B5" s="43">
        <v>13.0</v>
      </c>
      <c r="C5" s="4" t="s">
        <v>79</v>
      </c>
      <c r="D5" s="4">
        <v>22.0</v>
      </c>
      <c r="E5" s="4">
        <v>18.0</v>
      </c>
      <c r="F5" s="4">
        <v>19.0</v>
      </c>
      <c r="G5" s="4">
        <v>14.0</v>
      </c>
      <c r="H5" s="4">
        <f t="shared" si="1"/>
        <v>73</v>
      </c>
      <c r="I5" s="4"/>
      <c r="J5" s="4">
        <v>9.0</v>
      </c>
      <c r="K5" s="4"/>
      <c r="L5" s="4">
        <f t="shared" si="2"/>
        <v>82</v>
      </c>
      <c r="M5" s="21">
        <v>285.25</v>
      </c>
    </row>
    <row r="6">
      <c r="A6" s="5" t="s">
        <v>28</v>
      </c>
      <c r="B6" s="5">
        <v>59.0</v>
      </c>
      <c r="C6" s="4" t="s">
        <v>80</v>
      </c>
      <c r="D6" s="4">
        <v>22.0</v>
      </c>
      <c r="E6" s="4">
        <v>15.0</v>
      </c>
      <c r="F6" s="4">
        <v>15.0</v>
      </c>
      <c r="G6" s="4">
        <v>16.0</v>
      </c>
      <c r="H6" s="4">
        <f t="shared" si="1"/>
        <v>68</v>
      </c>
      <c r="I6" s="4"/>
      <c r="J6" s="4">
        <v>8.0</v>
      </c>
      <c r="K6" s="4"/>
      <c r="L6" s="4">
        <f t="shared" si="2"/>
        <v>76</v>
      </c>
      <c r="M6" s="21">
        <v>221.85</v>
      </c>
    </row>
    <row r="7">
      <c r="A7" s="5" t="s">
        <v>22</v>
      </c>
      <c r="B7" s="5">
        <v>80.0</v>
      </c>
      <c r="C7" s="4" t="s">
        <v>78</v>
      </c>
      <c r="D7" s="4">
        <v>20.0</v>
      </c>
      <c r="E7" s="4">
        <v>15.0</v>
      </c>
      <c r="F7" s="4">
        <v>15.0</v>
      </c>
      <c r="G7" s="4">
        <v>15.0</v>
      </c>
      <c r="H7" s="4">
        <f t="shared" si="1"/>
        <v>65</v>
      </c>
      <c r="I7" s="4"/>
      <c r="J7" s="4">
        <v>8.0</v>
      </c>
      <c r="K7" s="4"/>
      <c r="L7" s="4">
        <f t="shared" si="2"/>
        <v>73</v>
      </c>
      <c r="M7" s="21">
        <v>183.97</v>
      </c>
    </row>
    <row r="8">
      <c r="A8" s="5" t="s">
        <v>30</v>
      </c>
      <c r="B8" s="5">
        <v>35.0</v>
      </c>
      <c r="C8" s="4" t="s">
        <v>80</v>
      </c>
      <c r="D8" s="4">
        <v>20.0</v>
      </c>
      <c r="E8" s="4">
        <v>16.0</v>
      </c>
      <c r="F8" s="4">
        <v>15.0</v>
      </c>
      <c r="G8" s="4">
        <v>12.0</v>
      </c>
      <c r="H8" s="4">
        <f t="shared" si="1"/>
        <v>63</v>
      </c>
      <c r="I8" s="4"/>
      <c r="J8" s="4">
        <v>7.0</v>
      </c>
      <c r="K8" s="4"/>
      <c r="L8" s="4">
        <f t="shared" si="2"/>
        <v>70</v>
      </c>
      <c r="M8" s="21">
        <v>151.45</v>
      </c>
    </row>
    <row r="9">
      <c r="A9" s="5" t="s">
        <v>33</v>
      </c>
      <c r="B9" s="5">
        <v>99.0</v>
      </c>
      <c r="C9" s="4" t="s">
        <v>79</v>
      </c>
      <c r="D9" s="4">
        <v>20.0</v>
      </c>
      <c r="E9" s="4">
        <v>15.0</v>
      </c>
      <c r="F9" s="4">
        <v>16.0</v>
      </c>
      <c r="G9" s="4">
        <v>13.0</v>
      </c>
      <c r="H9" s="4">
        <f t="shared" si="1"/>
        <v>64</v>
      </c>
      <c r="I9" s="4"/>
      <c r="J9" s="4">
        <v>7.0</v>
      </c>
      <c r="K9" s="5">
        <v>1.0</v>
      </c>
      <c r="L9" s="4">
        <f t="shared" si="2"/>
        <v>70</v>
      </c>
      <c r="M9" s="21">
        <v>151.45</v>
      </c>
    </row>
    <row r="10">
      <c r="A10" s="5" t="s">
        <v>21</v>
      </c>
      <c r="B10" s="5">
        <v>15.0</v>
      </c>
      <c r="C10" s="4" t="s">
        <v>81</v>
      </c>
      <c r="D10" s="4">
        <v>22.0</v>
      </c>
      <c r="E10" s="4">
        <v>18.0</v>
      </c>
      <c r="F10" s="4">
        <v>19.0</v>
      </c>
      <c r="G10" s="4">
        <v>18.0</v>
      </c>
      <c r="H10" s="4">
        <f t="shared" si="1"/>
        <v>77</v>
      </c>
      <c r="I10" s="5">
        <v>22.5</v>
      </c>
      <c r="J10" s="4">
        <v>9.0</v>
      </c>
      <c r="K10" s="4"/>
      <c r="L10" s="4">
        <f t="shared" si="2"/>
        <v>63.5</v>
      </c>
      <c r="M10" s="21">
        <v>97.88</v>
      </c>
    </row>
    <row r="11">
      <c r="A11" s="5" t="s">
        <v>24</v>
      </c>
      <c r="B11" s="5">
        <v>22.0</v>
      </c>
      <c r="C11" s="4" t="s">
        <v>81</v>
      </c>
      <c r="D11" s="4">
        <v>18.0</v>
      </c>
      <c r="E11" s="4">
        <v>12.0</v>
      </c>
      <c r="F11" s="4">
        <v>15.0</v>
      </c>
      <c r="G11" s="4">
        <v>10.0</v>
      </c>
      <c r="H11" s="4">
        <f t="shared" si="1"/>
        <v>55</v>
      </c>
      <c r="I11" s="4"/>
      <c r="J11" s="4">
        <v>8.0</v>
      </c>
      <c r="K11" s="4"/>
      <c r="L11" s="4">
        <f t="shared" si="2"/>
        <v>63</v>
      </c>
      <c r="M11" s="21">
        <v>86.38</v>
      </c>
    </row>
    <row r="12">
      <c r="A12" s="5" t="s">
        <v>34</v>
      </c>
      <c r="B12" s="5">
        <v>52.0</v>
      </c>
      <c r="C12" s="4" t="s">
        <v>81</v>
      </c>
      <c r="D12" s="4">
        <v>15.0</v>
      </c>
      <c r="E12" s="4">
        <v>15.0</v>
      </c>
      <c r="F12" s="4">
        <v>15.0</v>
      </c>
      <c r="G12" s="4">
        <v>12.0</v>
      </c>
      <c r="H12" s="4">
        <f t="shared" si="1"/>
        <v>57</v>
      </c>
      <c r="I12" s="4"/>
      <c r="J12" s="4">
        <v>6.0</v>
      </c>
      <c r="K12" s="4"/>
      <c r="L12" s="4">
        <f t="shared" si="2"/>
        <v>63</v>
      </c>
      <c r="M12" s="21">
        <v>86.38</v>
      </c>
    </row>
    <row r="13">
      <c r="A13" s="5" t="s">
        <v>25</v>
      </c>
      <c r="B13" s="5">
        <v>46.0</v>
      </c>
      <c r="C13" s="4" t="s">
        <v>79</v>
      </c>
      <c r="D13" s="4">
        <v>18.0</v>
      </c>
      <c r="E13" s="4">
        <v>10.0</v>
      </c>
      <c r="F13" s="4">
        <v>15.0</v>
      </c>
      <c r="G13" s="4">
        <v>10.0</v>
      </c>
      <c r="H13" s="4">
        <f t="shared" si="1"/>
        <v>53</v>
      </c>
      <c r="I13" s="4"/>
      <c r="J13" s="4">
        <v>6.0</v>
      </c>
      <c r="K13" s="4"/>
      <c r="L13" s="4">
        <f t="shared" si="2"/>
        <v>59</v>
      </c>
      <c r="M13" s="21">
        <v>58.85</v>
      </c>
    </row>
    <row r="14">
      <c r="A14" s="5" t="s">
        <v>26</v>
      </c>
      <c r="B14" s="5">
        <v>31.0</v>
      </c>
      <c r="C14" s="4" t="s">
        <v>81</v>
      </c>
      <c r="D14" s="4">
        <v>15.0</v>
      </c>
      <c r="E14" s="4">
        <v>15.0</v>
      </c>
      <c r="F14" s="4">
        <v>9.0</v>
      </c>
      <c r="G14" s="4">
        <v>10.0</v>
      </c>
      <c r="H14" s="4">
        <f t="shared" si="1"/>
        <v>49</v>
      </c>
      <c r="I14" s="4"/>
      <c r="J14" s="4">
        <v>6.0</v>
      </c>
      <c r="K14" s="4"/>
      <c r="L14" s="4">
        <f t="shared" si="2"/>
        <v>55</v>
      </c>
      <c r="M14" s="21">
        <v>42.95</v>
      </c>
    </row>
    <row r="15">
      <c r="A15" s="5" t="s">
        <v>37</v>
      </c>
      <c r="B15" s="5">
        <v>69.0</v>
      </c>
      <c r="C15" s="4" t="s">
        <v>81</v>
      </c>
      <c r="D15" s="4">
        <v>15.0</v>
      </c>
      <c r="E15" s="4">
        <v>10.0</v>
      </c>
      <c r="F15" s="4">
        <v>10.0</v>
      </c>
      <c r="G15" s="4">
        <v>5.0</v>
      </c>
      <c r="H15" s="4">
        <f t="shared" si="1"/>
        <v>40</v>
      </c>
      <c r="I15" s="4"/>
      <c r="J15" s="4">
        <v>6.0</v>
      </c>
      <c r="K15" s="5">
        <v>1.0</v>
      </c>
      <c r="L15" s="4">
        <f t="shared" si="2"/>
        <v>45</v>
      </c>
      <c r="M15" s="21">
        <v>40.0</v>
      </c>
    </row>
    <row r="16">
      <c r="A16" s="5" t="s">
        <v>31</v>
      </c>
      <c r="B16" s="5">
        <v>11.0</v>
      </c>
      <c r="C16" s="4" t="s">
        <v>78</v>
      </c>
      <c r="D16" s="4">
        <v>20.0</v>
      </c>
      <c r="E16" s="4">
        <v>10.0</v>
      </c>
      <c r="F16" s="4">
        <v>10.0</v>
      </c>
      <c r="G16" s="4">
        <v>5.0</v>
      </c>
      <c r="H16" s="4">
        <f t="shared" si="1"/>
        <v>45</v>
      </c>
      <c r="I16" s="5">
        <v>22.5</v>
      </c>
      <c r="J16" s="4">
        <v>5.0</v>
      </c>
      <c r="K16" s="4"/>
      <c r="L16" s="4">
        <f t="shared" si="2"/>
        <v>27.5</v>
      </c>
      <c r="M16" s="21">
        <v>0.0</v>
      </c>
    </row>
    <row r="17">
      <c r="A17" s="42" t="s">
        <v>27</v>
      </c>
      <c r="B17" s="43">
        <v>65.0</v>
      </c>
      <c r="C17" s="4" t="s">
        <v>81</v>
      </c>
      <c r="D17" s="4">
        <v>10.0</v>
      </c>
      <c r="E17" s="4">
        <v>12.0</v>
      </c>
      <c r="F17" s="4">
        <v>10.0</v>
      </c>
      <c r="G17" s="4">
        <v>11.0</v>
      </c>
      <c r="H17" s="4">
        <f t="shared" si="1"/>
        <v>43</v>
      </c>
      <c r="I17" s="5">
        <v>22.5</v>
      </c>
      <c r="J17" s="4">
        <v>5.0</v>
      </c>
      <c r="K17" s="4"/>
      <c r="L17" s="4">
        <f t="shared" si="2"/>
        <v>25.5</v>
      </c>
      <c r="M17" s="21">
        <v>0.0</v>
      </c>
    </row>
    <row r="18">
      <c r="A18" s="5" t="s">
        <v>35</v>
      </c>
      <c r="B18" s="5">
        <v>79.0</v>
      </c>
      <c r="C18" s="4" t="s">
        <v>80</v>
      </c>
      <c r="D18" s="4">
        <v>0.0</v>
      </c>
      <c r="E18" s="4">
        <v>5.0</v>
      </c>
      <c r="F18" s="4">
        <v>5.0</v>
      </c>
      <c r="G18" s="4">
        <v>0.0</v>
      </c>
      <c r="H18" s="4">
        <f t="shared" si="1"/>
        <v>10</v>
      </c>
      <c r="I18" s="4"/>
      <c r="J18" s="4">
        <v>5.0</v>
      </c>
      <c r="K18" s="4"/>
      <c r="L18" s="4">
        <f t="shared" si="2"/>
        <v>15</v>
      </c>
      <c r="M18" s="21">
        <v>0.0</v>
      </c>
    </row>
    <row r="19">
      <c r="A19" s="5" t="s">
        <v>32</v>
      </c>
      <c r="B19" s="5">
        <v>40.0</v>
      </c>
      <c r="C19" s="4" t="s">
        <v>81</v>
      </c>
      <c r="D19" s="4">
        <v>18.0</v>
      </c>
      <c r="E19" s="4">
        <v>15.0</v>
      </c>
      <c r="F19" s="4">
        <v>12.0</v>
      </c>
      <c r="G19" s="4">
        <v>10.0</v>
      </c>
      <c r="H19" s="4">
        <f t="shared" si="1"/>
        <v>55</v>
      </c>
      <c r="I19" s="5">
        <v>67.5</v>
      </c>
      <c r="J19" s="4">
        <v>7.0</v>
      </c>
      <c r="K19" s="4"/>
      <c r="L19" s="4">
        <f t="shared" si="2"/>
        <v>-5.5</v>
      </c>
      <c r="M19" s="5">
        <v>0.0</v>
      </c>
    </row>
    <row r="20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  <row r="25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</row>
    <row r="2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</row>
    <row r="28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</row>
    <row r="29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</row>
    <row r="30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</row>
    <row r="3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</row>
    <row r="33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</row>
    <row r="34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</row>
    <row r="35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</row>
    <row r="36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</row>
    <row r="37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</row>
    <row r="38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</row>
    <row r="39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</row>
    <row r="40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</row>
    <row r="41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</row>
    <row r="4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</row>
    <row r="43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</row>
    <row r="44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</row>
    <row r="4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</row>
    <row r="46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</row>
    <row r="48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</row>
    <row r="49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</row>
    <row r="50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</row>
    <row r="51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</row>
    <row r="5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</row>
    <row r="53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</row>
    <row r="54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</row>
    <row r="5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</row>
    <row r="56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</row>
    <row r="57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</row>
    <row r="58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</row>
    <row r="59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</row>
    <row r="60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</row>
    <row r="61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</row>
    <row r="6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</row>
    <row r="63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</row>
    <row r="64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</row>
    <row r="6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</row>
    <row r="6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</row>
    <row r="67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</row>
    <row r="68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</row>
    <row r="69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</row>
    <row r="70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</row>
    <row r="7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</row>
    <row r="72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</row>
    <row r="73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</row>
    <row r="74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</row>
    <row r="75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</row>
    <row r="7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</row>
    <row r="77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</row>
    <row r="78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</row>
    <row r="79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</row>
    <row r="80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</row>
    <row r="8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</row>
    <row r="82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</row>
    <row r="83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</row>
    <row r="84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</row>
    <row r="85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</row>
    <row r="8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</row>
    <row r="87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</row>
    <row r="88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</row>
    <row r="89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</row>
    <row r="90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</row>
    <row r="9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</row>
    <row r="92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</row>
    <row r="93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</row>
    <row r="94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</row>
    <row r="95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</row>
    <row r="9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</row>
    <row r="97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</row>
    <row r="98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</row>
    <row r="99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</row>
    <row r="100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</row>
    <row r="10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</row>
    <row r="102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</row>
    <row r="103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</row>
    <row r="10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</row>
    <row r="105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</row>
    <row r="10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</row>
    <row r="107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</row>
    <row r="108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</row>
    <row r="109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</row>
    <row r="110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</row>
    <row r="111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</row>
    <row r="112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</row>
    <row r="113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</row>
    <row r="11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</row>
    <row r="115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</row>
    <row r="11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</row>
    <row r="117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</row>
    <row r="118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</row>
    <row r="119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</row>
    <row r="120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</row>
    <row r="121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</row>
    <row r="122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</row>
    <row r="123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</row>
    <row r="12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</row>
    <row r="125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</row>
    <row r="1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</row>
    <row r="127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</row>
    <row r="128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</row>
    <row r="129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</row>
    <row r="130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</row>
    <row r="131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</row>
    <row r="132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</row>
    <row r="133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</row>
    <row r="13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</row>
    <row r="135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</row>
    <row r="13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</row>
    <row r="137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</row>
    <row r="138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</row>
    <row r="139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</row>
    <row r="140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</row>
    <row r="141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</row>
    <row r="142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</row>
    <row r="143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</row>
    <row r="14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</row>
    <row r="145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</row>
    <row r="14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</row>
    <row r="147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</row>
    <row r="148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</row>
    <row r="149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</row>
    <row r="150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</row>
    <row r="151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</row>
    <row r="152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</row>
    <row r="153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</row>
    <row r="15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</row>
    <row r="155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</row>
    <row r="15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</row>
    <row r="157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</row>
    <row r="158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</row>
    <row r="159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</row>
    <row r="160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</row>
    <row r="161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</row>
    <row r="162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</row>
    <row r="163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</row>
    <row r="16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</row>
    <row r="165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</row>
    <row r="16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</row>
    <row r="167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</row>
    <row r="168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</row>
    <row r="169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</row>
    <row r="170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</row>
    <row r="171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</row>
    <row r="172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</row>
    <row r="173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</row>
    <row r="17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</row>
    <row r="175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</row>
    <row r="17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</row>
    <row r="177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</row>
    <row r="178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</row>
    <row r="179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</row>
    <row r="180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</row>
    <row r="181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</row>
    <row r="182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</row>
    <row r="183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</row>
    <row r="18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</row>
    <row r="185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</row>
    <row r="18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</row>
    <row r="187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</row>
    <row r="188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</row>
    <row r="189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</row>
    <row r="190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</row>
    <row r="191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</row>
    <row r="192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</row>
    <row r="193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</row>
    <row r="19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</row>
    <row r="195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</row>
    <row r="19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</row>
    <row r="197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</row>
    <row r="198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</row>
    <row r="199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</row>
    <row r="200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</row>
    <row r="201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</row>
    <row r="202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</row>
    <row r="203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</row>
    <row r="20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</row>
    <row r="205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</row>
    <row r="20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</row>
    <row r="207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</row>
    <row r="208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</row>
    <row r="209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</row>
    <row r="210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</row>
    <row r="211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</row>
    <row r="212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</row>
    <row r="213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</row>
    <row r="21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</row>
    <row r="215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</row>
    <row r="21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</row>
    <row r="217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</row>
    <row r="218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</row>
    <row r="219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</row>
    <row r="220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</row>
    <row r="221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</row>
    <row r="222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</row>
    <row r="223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</row>
    <row r="22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</row>
    <row r="225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</row>
    <row r="2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</row>
    <row r="227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</row>
    <row r="228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</row>
    <row r="229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</row>
    <row r="230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</row>
    <row r="231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</row>
    <row r="232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</row>
    <row r="233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</row>
    <row r="23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</row>
    <row r="235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</row>
    <row r="23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</row>
    <row r="237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</row>
    <row r="238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</row>
    <row r="239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</row>
    <row r="240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</row>
    <row r="241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</row>
    <row r="242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</row>
    <row r="243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</row>
    <row r="24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</row>
    <row r="245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</row>
    <row r="24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</row>
    <row r="247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</row>
    <row r="248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</row>
    <row r="249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</row>
    <row r="250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</row>
    <row r="251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</row>
    <row r="252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</row>
    <row r="253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</row>
    <row r="25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</row>
    <row r="255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</row>
    <row r="25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</row>
    <row r="257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</row>
    <row r="258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</row>
    <row r="259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</row>
    <row r="260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</row>
    <row r="261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</row>
    <row r="262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</row>
    <row r="263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</row>
    <row r="26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</row>
    <row r="265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</row>
    <row r="26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</row>
    <row r="267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</row>
    <row r="268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</row>
    <row r="269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</row>
    <row r="270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</row>
    <row r="271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</row>
    <row r="272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</row>
    <row r="273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</row>
    <row r="27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</row>
    <row r="275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</row>
    <row r="27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</row>
    <row r="277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</row>
    <row r="278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</row>
    <row r="279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</row>
    <row r="280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</row>
    <row r="281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</row>
    <row r="282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</row>
    <row r="283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</row>
    <row r="28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</row>
    <row r="285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</row>
    <row r="28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</row>
    <row r="287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</row>
    <row r="288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</row>
    <row r="289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</row>
    <row r="290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</row>
    <row r="291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</row>
    <row r="292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</row>
    <row r="293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</row>
    <row r="29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</row>
    <row r="295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</row>
    <row r="29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</row>
    <row r="297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</row>
    <row r="298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</row>
    <row r="299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</row>
    <row r="300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</row>
    <row r="301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</row>
    <row r="302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</row>
    <row r="303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</row>
    <row r="30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</row>
    <row r="305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</row>
    <row r="30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</row>
    <row r="307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</row>
    <row r="308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</row>
    <row r="309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</row>
    <row r="310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</row>
    <row r="311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</row>
    <row r="312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</row>
    <row r="313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</row>
    <row r="31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</row>
    <row r="315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</row>
    <row r="31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</row>
    <row r="317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</row>
    <row r="318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</row>
    <row r="319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</row>
    <row r="320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</row>
    <row r="321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</row>
    <row r="322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</row>
    <row r="323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</row>
    <row r="32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</row>
    <row r="325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</row>
    <row r="3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</row>
    <row r="327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</row>
    <row r="328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</row>
    <row r="329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</row>
    <row r="330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</row>
    <row r="331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</row>
    <row r="332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</row>
    <row r="333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</row>
    <row r="33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</row>
    <row r="335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</row>
    <row r="33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</row>
    <row r="337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</row>
    <row r="338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</row>
    <row r="339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</row>
    <row r="340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</row>
    <row r="341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</row>
    <row r="342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</row>
    <row r="343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</row>
    <row r="34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</row>
    <row r="345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</row>
    <row r="34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</row>
    <row r="347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</row>
    <row r="348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</row>
    <row r="349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</row>
    <row r="350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</row>
    <row r="351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</row>
    <row r="352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</row>
    <row r="353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</row>
    <row r="35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</row>
    <row r="355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</row>
    <row r="35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</row>
    <row r="357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</row>
    <row r="358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</row>
    <row r="359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</row>
    <row r="360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</row>
    <row r="361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</row>
    <row r="362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</row>
    <row r="363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</row>
    <row r="36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</row>
    <row r="365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</row>
    <row r="36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</row>
    <row r="367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</row>
    <row r="368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</row>
    <row r="369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</row>
    <row r="370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</row>
    <row r="371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</row>
    <row r="372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</row>
    <row r="373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</row>
    <row r="37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</row>
    <row r="375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</row>
    <row r="37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</row>
    <row r="377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</row>
    <row r="378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</row>
    <row r="379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</row>
    <row r="380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</row>
    <row r="381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</row>
    <row r="382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</row>
    <row r="383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</row>
    <row r="38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</row>
    <row r="385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</row>
    <row r="38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</row>
    <row r="387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</row>
    <row r="388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</row>
    <row r="389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</row>
    <row r="390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</row>
    <row r="391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</row>
    <row r="392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</row>
    <row r="393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</row>
    <row r="39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</row>
    <row r="395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</row>
    <row r="39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</row>
    <row r="397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</row>
    <row r="398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</row>
    <row r="399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</row>
    <row r="400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</row>
    <row r="401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</row>
    <row r="402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</row>
    <row r="403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</row>
    <row r="40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</row>
    <row r="405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</row>
    <row r="40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</row>
    <row r="407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</row>
    <row r="408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</row>
    <row r="409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</row>
    <row r="410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</row>
    <row r="411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</row>
    <row r="412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</row>
    <row r="413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</row>
    <row r="41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</row>
    <row r="415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</row>
    <row r="41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</row>
    <row r="417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</row>
    <row r="418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</row>
    <row r="419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</row>
    <row r="420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</row>
    <row r="421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</row>
    <row r="422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</row>
    <row r="423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</row>
    <row r="42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</row>
    <row r="425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</row>
    <row r="4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</row>
    <row r="427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</row>
    <row r="428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</row>
    <row r="429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</row>
    <row r="430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</row>
    <row r="431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</row>
    <row r="432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</row>
    <row r="433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</row>
    <row r="43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</row>
    <row r="435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</row>
    <row r="43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</row>
    <row r="437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</row>
    <row r="438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</row>
    <row r="439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</row>
    <row r="440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</row>
    <row r="441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</row>
    <row r="442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</row>
    <row r="443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</row>
    <row r="44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</row>
    <row r="445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</row>
    <row r="44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</row>
    <row r="447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</row>
    <row r="448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</row>
    <row r="449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</row>
    <row r="450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</row>
    <row r="451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</row>
    <row r="452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</row>
    <row r="453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</row>
    <row r="45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</row>
    <row r="455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</row>
    <row r="45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</row>
    <row r="457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</row>
    <row r="458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</row>
    <row r="459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</row>
    <row r="460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</row>
    <row r="461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</row>
    <row r="462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</row>
    <row r="463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</row>
    <row r="46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</row>
    <row r="465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</row>
    <row r="46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</row>
    <row r="467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</row>
    <row r="468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</row>
    <row r="469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</row>
    <row r="470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</row>
    <row r="471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</row>
    <row r="472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</row>
    <row r="473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</row>
    <row r="47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</row>
    <row r="475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</row>
    <row r="47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</row>
    <row r="477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</row>
    <row r="478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</row>
    <row r="479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</row>
    <row r="480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</row>
    <row r="481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</row>
    <row r="482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</row>
    <row r="483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</row>
    <row r="48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</row>
    <row r="485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</row>
    <row r="48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</row>
    <row r="487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</row>
    <row r="488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</row>
    <row r="489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</row>
    <row r="490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</row>
    <row r="491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</row>
    <row r="492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</row>
    <row r="493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</row>
    <row r="49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</row>
    <row r="495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</row>
    <row r="49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</row>
    <row r="497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</row>
    <row r="498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</row>
    <row r="499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</row>
    <row r="500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</row>
    <row r="501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</row>
    <row r="502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</row>
    <row r="503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</row>
    <row r="50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</row>
    <row r="505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</row>
    <row r="50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</row>
    <row r="507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</row>
    <row r="508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</row>
    <row r="509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</row>
    <row r="510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</row>
    <row r="511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</row>
    <row r="512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</row>
    <row r="513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</row>
    <row r="51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</row>
    <row r="515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</row>
    <row r="51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</row>
    <row r="517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</row>
    <row r="518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</row>
    <row r="519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</row>
    <row r="520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</row>
    <row r="521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</row>
    <row r="522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</row>
    <row r="523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</row>
    <row r="52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</row>
    <row r="525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</row>
    <row r="5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</row>
    <row r="527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</row>
    <row r="528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</row>
    <row r="529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</row>
    <row r="530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</row>
    <row r="531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</row>
    <row r="532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</row>
    <row r="533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</row>
    <row r="53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</row>
    <row r="535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</row>
    <row r="53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</row>
    <row r="537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</row>
    <row r="538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</row>
    <row r="539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</row>
    <row r="540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</row>
    <row r="541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</row>
    <row r="542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</row>
    <row r="543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</row>
    <row r="54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</row>
    <row r="545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</row>
    <row r="54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</row>
    <row r="547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</row>
    <row r="548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</row>
    <row r="549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</row>
    <row r="550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</row>
    <row r="551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</row>
    <row r="552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</row>
    <row r="553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</row>
    <row r="55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</row>
    <row r="555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</row>
    <row r="55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</row>
    <row r="557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</row>
    <row r="558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</row>
    <row r="559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</row>
    <row r="560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</row>
    <row r="561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</row>
    <row r="562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</row>
    <row r="563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</row>
    <row r="56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</row>
    <row r="565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</row>
    <row r="56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</row>
    <row r="567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</row>
    <row r="568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</row>
    <row r="569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</row>
    <row r="570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</row>
    <row r="571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</row>
    <row r="572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</row>
    <row r="573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</row>
    <row r="57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</row>
    <row r="575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</row>
    <row r="57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</row>
    <row r="577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</row>
    <row r="578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</row>
    <row r="579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</row>
    <row r="580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</row>
    <row r="581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</row>
    <row r="582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</row>
    <row r="583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</row>
    <row r="58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</row>
    <row r="585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</row>
    <row r="58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</row>
    <row r="587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</row>
    <row r="588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</row>
    <row r="589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</row>
    <row r="590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</row>
    <row r="591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</row>
    <row r="592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</row>
    <row r="593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</row>
    <row r="59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</row>
    <row r="595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</row>
    <row r="59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</row>
    <row r="597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</row>
    <row r="598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</row>
    <row r="599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</row>
    <row r="600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</row>
    <row r="601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</row>
    <row r="602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</row>
    <row r="603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</row>
    <row r="60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</row>
    <row r="605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</row>
    <row r="60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</row>
    <row r="607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</row>
    <row r="608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</row>
    <row r="609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</row>
    <row r="610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</row>
    <row r="611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</row>
    <row r="612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</row>
    <row r="613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</row>
    <row r="61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</row>
    <row r="615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</row>
    <row r="61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</row>
    <row r="617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</row>
    <row r="618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</row>
    <row r="619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</row>
    <row r="620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</row>
    <row r="621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</row>
    <row r="622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</row>
    <row r="623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</row>
    <row r="62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</row>
    <row r="625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</row>
    <row r="6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</row>
    <row r="627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</row>
    <row r="628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</row>
    <row r="629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</row>
    <row r="630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</row>
    <row r="631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</row>
    <row r="632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</row>
    <row r="633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</row>
    <row r="63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</row>
    <row r="635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</row>
    <row r="63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</row>
    <row r="637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</row>
    <row r="638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</row>
    <row r="639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</row>
    <row r="640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</row>
    <row r="641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</row>
    <row r="642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</row>
    <row r="643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</row>
    <row r="64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</row>
    <row r="645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</row>
    <row r="64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</row>
    <row r="647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</row>
    <row r="648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</row>
    <row r="649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</row>
    <row r="650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</row>
    <row r="651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</row>
    <row r="652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</row>
    <row r="653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</row>
    <row r="65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</row>
    <row r="655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</row>
    <row r="65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</row>
    <row r="657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</row>
    <row r="658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</row>
    <row r="659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</row>
    <row r="660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</row>
    <row r="661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</row>
    <row r="662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</row>
    <row r="663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</row>
    <row r="66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</row>
    <row r="665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</row>
    <row r="66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</row>
    <row r="667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</row>
    <row r="668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</row>
    <row r="669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</row>
    <row r="670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</row>
    <row r="671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</row>
    <row r="672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</row>
    <row r="673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</row>
    <row r="67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</row>
    <row r="675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</row>
    <row r="67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</row>
    <row r="677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</row>
    <row r="678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</row>
    <row r="679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</row>
    <row r="680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</row>
    <row r="681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</row>
    <row r="682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</row>
    <row r="683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</row>
    <row r="68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</row>
    <row r="685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</row>
    <row r="68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</row>
    <row r="687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</row>
    <row r="688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</row>
    <row r="689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</row>
    <row r="690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</row>
    <row r="691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</row>
    <row r="692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</row>
    <row r="693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</row>
    <row r="69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</row>
    <row r="695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</row>
    <row r="69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</row>
    <row r="697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</row>
    <row r="698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</row>
    <row r="699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</row>
    <row r="700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</row>
    <row r="701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</row>
    <row r="702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</row>
    <row r="703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</row>
    <row r="70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</row>
    <row r="705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</row>
    <row r="70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</row>
    <row r="707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</row>
    <row r="708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</row>
    <row r="709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</row>
    <row r="710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</row>
    <row r="711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</row>
    <row r="712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</row>
    <row r="713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</row>
    <row r="71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</row>
    <row r="715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</row>
    <row r="71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</row>
    <row r="717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</row>
    <row r="718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</row>
    <row r="719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</row>
    <row r="720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</row>
    <row r="721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</row>
    <row r="722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</row>
    <row r="723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</row>
    <row r="72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</row>
    <row r="725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</row>
    <row r="7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</row>
    <row r="727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</row>
    <row r="728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</row>
    <row r="729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</row>
    <row r="730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</row>
    <row r="731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</row>
    <row r="732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</row>
    <row r="733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</row>
    <row r="73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</row>
    <row r="735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</row>
    <row r="73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</row>
    <row r="737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</row>
    <row r="738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</row>
    <row r="739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</row>
    <row r="740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</row>
    <row r="741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</row>
    <row r="742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</row>
    <row r="743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</row>
    <row r="74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</row>
    <row r="745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</row>
    <row r="74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</row>
    <row r="747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</row>
    <row r="748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</row>
    <row r="749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</row>
    <row r="750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</row>
    <row r="751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</row>
    <row r="752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</row>
    <row r="753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</row>
    <row r="75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</row>
    <row r="755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</row>
    <row r="75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</row>
    <row r="757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</row>
    <row r="758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</row>
    <row r="759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</row>
    <row r="760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</row>
    <row r="761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</row>
    <row r="762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</row>
    <row r="763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</row>
    <row r="76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</row>
    <row r="765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</row>
    <row r="76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</row>
    <row r="767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</row>
    <row r="768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</row>
    <row r="769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</row>
    <row r="770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</row>
    <row r="771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</row>
    <row r="772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</row>
    <row r="773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</row>
    <row r="77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</row>
    <row r="775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</row>
    <row r="77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</row>
    <row r="777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</row>
    <row r="778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</row>
    <row r="779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</row>
    <row r="780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</row>
    <row r="781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</row>
    <row r="782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</row>
    <row r="783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</row>
    <row r="78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</row>
    <row r="785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</row>
    <row r="78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</row>
    <row r="787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</row>
    <row r="788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</row>
    <row r="789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</row>
    <row r="790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</row>
    <row r="791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</row>
    <row r="792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</row>
    <row r="793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</row>
    <row r="79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</row>
    <row r="795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</row>
    <row r="79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</row>
    <row r="797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</row>
    <row r="798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</row>
    <row r="799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</row>
    <row r="800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</row>
    <row r="801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</row>
    <row r="802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</row>
    <row r="803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</row>
    <row r="80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</row>
    <row r="805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</row>
    <row r="80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</row>
    <row r="807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</row>
    <row r="808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</row>
    <row r="809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</row>
    <row r="810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</row>
    <row r="811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</row>
    <row r="812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</row>
    <row r="813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</row>
    <row r="814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</row>
    <row r="815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</row>
    <row r="81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</row>
    <row r="817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</row>
    <row r="818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</row>
    <row r="819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</row>
    <row r="820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</row>
    <row r="821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</row>
    <row r="822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</row>
    <row r="823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</row>
    <row r="824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</row>
    <row r="825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</row>
    <row r="8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</row>
    <row r="827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</row>
    <row r="828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</row>
    <row r="829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</row>
    <row r="830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</row>
    <row r="831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</row>
    <row r="832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</row>
    <row r="833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</row>
    <row r="834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</row>
    <row r="835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</row>
    <row r="83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</row>
    <row r="837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</row>
    <row r="838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</row>
    <row r="839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</row>
    <row r="840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</row>
    <row r="841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</row>
    <row r="842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</row>
    <row r="843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</row>
    <row r="844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</row>
    <row r="845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</row>
    <row r="84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</row>
    <row r="847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</row>
    <row r="848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</row>
    <row r="849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</row>
    <row r="850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</row>
    <row r="851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</row>
    <row r="852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</row>
    <row r="853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</row>
    <row r="854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</row>
    <row r="855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</row>
    <row r="85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</row>
    <row r="857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</row>
    <row r="858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</row>
    <row r="859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</row>
    <row r="860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</row>
    <row r="861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</row>
    <row r="862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</row>
    <row r="863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</row>
    <row r="864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</row>
    <row r="865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</row>
    <row r="86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</row>
    <row r="867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</row>
    <row r="868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</row>
    <row r="869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</row>
    <row r="870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</row>
    <row r="871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</row>
    <row r="872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</row>
    <row r="873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</row>
    <row r="874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</row>
    <row r="875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</row>
    <row r="87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</row>
    <row r="877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</row>
    <row r="878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</row>
    <row r="879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</row>
    <row r="880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</row>
    <row r="881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</row>
    <row r="882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</row>
    <row r="883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</row>
    <row r="884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</row>
    <row r="885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</row>
    <row r="88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</row>
    <row r="887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</row>
    <row r="888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</row>
    <row r="889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</row>
    <row r="890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</row>
    <row r="891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</row>
    <row r="892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</row>
    <row r="893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</row>
    <row r="894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</row>
    <row r="895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</row>
    <row r="89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</row>
    <row r="897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</row>
    <row r="898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</row>
    <row r="899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</row>
    <row r="900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</row>
    <row r="901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</row>
    <row r="902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</row>
    <row r="903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</row>
    <row r="904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</row>
    <row r="905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</row>
    <row r="90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</row>
    <row r="907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</row>
    <row r="908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</row>
    <row r="909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</row>
    <row r="910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</row>
    <row r="911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</row>
    <row r="912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</row>
    <row r="913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</row>
    <row r="914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</row>
    <row r="915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</row>
    <row r="91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</row>
    <row r="917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</row>
    <row r="918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</row>
    <row r="919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</row>
    <row r="920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</row>
    <row r="921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</row>
    <row r="922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</row>
    <row r="923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</row>
    <row r="924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</row>
    <row r="925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</row>
    <row r="9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</row>
    <row r="927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</row>
    <row r="928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</row>
    <row r="929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</row>
    <row r="930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</row>
    <row r="931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</row>
    <row r="932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</row>
    <row r="933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</row>
    <row r="934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</row>
    <row r="935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</row>
    <row r="93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</row>
    <row r="937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</row>
    <row r="938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</row>
    <row r="939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</row>
    <row r="940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</row>
    <row r="941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</row>
    <row r="942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</row>
    <row r="943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</row>
    <row r="944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</row>
    <row r="945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</row>
    <row r="94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</row>
    <row r="947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</row>
    <row r="948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</row>
    <row r="949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</row>
    <row r="950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</row>
    <row r="951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</row>
    <row r="952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</row>
    <row r="953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</row>
    <row r="954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</row>
    <row r="955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</row>
    <row r="95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</row>
    <row r="957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</row>
    <row r="958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</row>
    <row r="959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</row>
    <row r="960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</row>
    <row r="961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</row>
    <row r="962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</row>
    <row r="963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</row>
    <row r="964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</row>
    <row r="965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</row>
    <row r="96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</row>
    <row r="967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</row>
    <row r="968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</row>
    <row r="969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</row>
    <row r="970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</row>
    <row r="971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</row>
    <row r="972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</row>
    <row r="973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</row>
    <row r="974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</row>
    <row r="975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</row>
    <row r="97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</row>
    <row r="977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</row>
    <row r="978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</row>
    <row r="979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</row>
    <row r="980">
      <c r="A980" s="87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7"/>
      <c r="M980" s="87"/>
    </row>
    <row r="981">
      <c r="A981" s="87"/>
      <c r="B981" s="87"/>
      <c r="C981" s="87"/>
      <c r="D981" s="87"/>
      <c r="E981" s="87"/>
      <c r="F981" s="87"/>
      <c r="G981" s="87"/>
      <c r="H981" s="87"/>
      <c r="I981" s="87"/>
      <c r="J981" s="87"/>
      <c r="K981" s="87"/>
      <c r="L981" s="87"/>
      <c r="M981" s="87"/>
    </row>
    <row r="982">
      <c r="A982" s="87"/>
      <c r="B982" s="87"/>
      <c r="C982" s="87"/>
      <c r="D982" s="87"/>
      <c r="E982" s="87"/>
      <c r="F982" s="87"/>
      <c r="G982" s="87"/>
      <c r="H982" s="87"/>
      <c r="I982" s="87"/>
      <c r="J982" s="87"/>
      <c r="K982" s="87"/>
      <c r="L982" s="87"/>
      <c r="M982" s="87"/>
    </row>
    <row r="983">
      <c r="A983" s="87"/>
      <c r="B983" s="87"/>
      <c r="C983" s="87"/>
      <c r="D983" s="87"/>
      <c r="E983" s="87"/>
      <c r="F983" s="87"/>
      <c r="G983" s="87"/>
      <c r="H983" s="87"/>
      <c r="I983" s="87"/>
      <c r="J983" s="87"/>
      <c r="K983" s="87"/>
      <c r="L983" s="87"/>
      <c r="M983" s="87"/>
    </row>
    <row r="984">
      <c r="A984" s="87"/>
      <c r="B984" s="87"/>
      <c r="C984" s="87"/>
      <c r="D984" s="87"/>
      <c r="E984" s="87"/>
      <c r="F984" s="87"/>
      <c r="G984" s="87"/>
      <c r="H984" s="87"/>
      <c r="I984" s="87"/>
      <c r="J984" s="87"/>
      <c r="K984" s="87"/>
      <c r="L984" s="87"/>
      <c r="M984" s="87"/>
    </row>
    <row r="985">
      <c r="A985" s="87"/>
      <c r="B985" s="87"/>
      <c r="C985" s="87"/>
      <c r="D985" s="87"/>
      <c r="E985" s="87"/>
      <c r="F985" s="87"/>
      <c r="G985" s="87"/>
      <c r="H985" s="87"/>
      <c r="I985" s="87"/>
      <c r="J985" s="87"/>
      <c r="K985" s="87"/>
      <c r="L985" s="87"/>
      <c r="M985" s="87"/>
    </row>
    <row r="986">
      <c r="A986" s="87"/>
      <c r="B986" s="87"/>
      <c r="C986" s="87"/>
      <c r="D986" s="87"/>
      <c r="E986" s="87"/>
      <c r="F986" s="87"/>
      <c r="G986" s="87"/>
      <c r="H986" s="87"/>
      <c r="I986" s="87"/>
      <c r="J986" s="87"/>
      <c r="K986" s="87"/>
      <c r="L986" s="87"/>
      <c r="M986" s="87"/>
    </row>
    <row r="987">
      <c r="A987" s="87"/>
      <c r="B987" s="87"/>
      <c r="C987" s="87"/>
      <c r="D987" s="87"/>
      <c r="E987" s="87"/>
      <c r="F987" s="87"/>
      <c r="G987" s="87"/>
      <c r="H987" s="87"/>
      <c r="I987" s="87"/>
      <c r="J987" s="87"/>
      <c r="K987" s="87"/>
      <c r="L987" s="87"/>
      <c r="M987" s="87"/>
    </row>
    <row r="988">
      <c r="A988" s="87"/>
      <c r="B988" s="87"/>
      <c r="C988" s="87"/>
      <c r="D988" s="87"/>
      <c r="E988" s="87"/>
      <c r="F988" s="87"/>
      <c r="G988" s="87"/>
      <c r="H988" s="87"/>
      <c r="I988" s="87"/>
      <c r="J988" s="87"/>
      <c r="K988" s="87"/>
      <c r="L988" s="87"/>
      <c r="M988" s="87"/>
    </row>
    <row r="989">
      <c r="A989" s="87"/>
      <c r="B989" s="87"/>
      <c r="C989" s="87"/>
      <c r="D989" s="87"/>
      <c r="E989" s="87"/>
      <c r="F989" s="87"/>
      <c r="G989" s="87"/>
      <c r="H989" s="87"/>
      <c r="I989" s="87"/>
      <c r="J989" s="87"/>
      <c r="K989" s="87"/>
      <c r="L989" s="87"/>
      <c r="M989" s="87"/>
    </row>
    <row r="990">
      <c r="A990" s="87"/>
      <c r="B990" s="87"/>
      <c r="C990" s="87"/>
      <c r="D990" s="87"/>
      <c r="E990" s="87"/>
      <c r="F990" s="87"/>
      <c r="G990" s="87"/>
      <c r="H990" s="87"/>
      <c r="I990" s="87"/>
      <c r="J990" s="87"/>
      <c r="K990" s="87"/>
      <c r="L990" s="87"/>
      <c r="M990" s="87"/>
    </row>
    <row r="991">
      <c r="A991" s="87"/>
      <c r="B991" s="87"/>
      <c r="C991" s="87"/>
      <c r="D991" s="87"/>
      <c r="E991" s="87"/>
      <c r="F991" s="87"/>
      <c r="G991" s="87"/>
      <c r="H991" s="87"/>
      <c r="I991" s="87"/>
      <c r="J991" s="87"/>
      <c r="K991" s="87"/>
      <c r="L991" s="87"/>
      <c r="M991" s="87"/>
    </row>
    <row r="992">
      <c r="A992" s="87"/>
      <c r="B992" s="87"/>
      <c r="C992" s="87"/>
      <c r="D992" s="87"/>
      <c r="E992" s="87"/>
      <c r="F992" s="87"/>
      <c r="G992" s="87"/>
      <c r="H992" s="87"/>
      <c r="I992" s="87"/>
      <c r="J992" s="87"/>
      <c r="K992" s="87"/>
      <c r="L992" s="87"/>
      <c r="M992" s="87"/>
    </row>
    <row r="993">
      <c r="A993" s="87"/>
      <c r="B993" s="87"/>
      <c r="C993" s="87"/>
      <c r="D993" s="87"/>
      <c r="E993" s="87"/>
      <c r="F993" s="87"/>
      <c r="G993" s="87"/>
      <c r="H993" s="87"/>
      <c r="I993" s="87"/>
      <c r="J993" s="87"/>
      <c r="K993" s="87"/>
      <c r="L993" s="87"/>
      <c r="M993" s="87"/>
    </row>
    <row r="994">
      <c r="A994" s="87"/>
      <c r="B994" s="87"/>
      <c r="C994" s="87"/>
      <c r="D994" s="87"/>
      <c r="E994" s="87"/>
      <c r="F994" s="87"/>
      <c r="G994" s="87"/>
      <c r="H994" s="87"/>
      <c r="I994" s="87"/>
      <c r="J994" s="87"/>
      <c r="K994" s="87"/>
      <c r="L994" s="87"/>
      <c r="M994" s="87"/>
    </row>
    <row r="995">
      <c r="A995" s="87"/>
      <c r="B995" s="87"/>
      <c r="C995" s="87"/>
      <c r="D995" s="87"/>
      <c r="E995" s="87"/>
      <c r="F995" s="87"/>
      <c r="G995" s="87"/>
      <c r="H995" s="87"/>
      <c r="I995" s="87"/>
      <c r="J995" s="87"/>
      <c r="K995" s="87"/>
      <c r="L995" s="87"/>
      <c r="M995" s="87"/>
    </row>
    <row r="996">
      <c r="A996" s="87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7"/>
      <c r="M996" s="87"/>
    </row>
    <row r="997">
      <c r="A997" s="87"/>
      <c r="B997" s="87"/>
      <c r="C997" s="87"/>
      <c r="D997" s="87"/>
      <c r="E997" s="87"/>
      <c r="F997" s="87"/>
      <c r="G997" s="87"/>
      <c r="H997" s="87"/>
      <c r="I997" s="87"/>
      <c r="J997" s="87"/>
      <c r="K997" s="87"/>
      <c r="L997" s="87"/>
      <c r="M997" s="87"/>
    </row>
    <row r="998">
      <c r="A998" s="87"/>
      <c r="B998" s="87"/>
      <c r="C998" s="87"/>
      <c r="D998" s="87"/>
      <c r="E998" s="87"/>
      <c r="F998" s="87"/>
      <c r="G998" s="87"/>
      <c r="H998" s="87"/>
      <c r="I998" s="87"/>
      <c r="J998" s="87"/>
      <c r="K998" s="87"/>
      <c r="L998" s="87"/>
      <c r="M998" s="87"/>
    </row>
    <row r="999">
      <c r="A999" s="87"/>
      <c r="B999" s="87"/>
      <c r="C999" s="87"/>
      <c r="D999" s="87"/>
      <c r="E999" s="87"/>
      <c r="F999" s="87"/>
      <c r="G999" s="87"/>
      <c r="H999" s="87"/>
      <c r="I999" s="87"/>
      <c r="J999" s="87"/>
      <c r="K999" s="87"/>
      <c r="L999" s="87"/>
      <c r="M999" s="87"/>
    </row>
    <row r="1000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  <c r="K1000" s="87"/>
      <c r="L1000" s="87"/>
      <c r="M1000" s="87"/>
    </row>
    <row r="1001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  <c r="K1001" s="87"/>
      <c r="L1001" s="87"/>
      <c r="M1001" s="87"/>
    </row>
  </sheetData>
  <autoFilter ref="$A$1:$M$19">
    <sortState ref="A1:M19">
      <sortCondition descending="1" ref="L1:L19"/>
      <sortCondition ref="B1:B19"/>
    </sortState>
  </autoFilter>
  <dataValidations>
    <dataValidation type="list" allowBlank="1" showErrorMessage="1" sqref="C2:C19">
      <formula1>"Aptos&lt;&gt;Metamask Snap,Zero Day Futures Contracts,Wordle/Qwordle On-Chain,On-chain Radio"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88"/>
    <col customWidth="1" min="2" max="2" width="9.75"/>
    <col customWidth="1" min="3" max="3" width="13.88"/>
    <col customWidth="1" min="4" max="4" width="14.0"/>
    <col customWidth="1" min="5" max="5" width="13.5"/>
    <col customWidth="1" min="6" max="6" width="13.75"/>
    <col customWidth="1" min="7" max="8" width="10.88"/>
  </cols>
  <sheetData>
    <row r="1">
      <c r="A1" s="1" t="s">
        <v>0</v>
      </c>
      <c r="B1" s="1" t="s">
        <v>1</v>
      </c>
      <c r="C1" s="84" t="s">
        <v>82</v>
      </c>
      <c r="D1" s="84" t="s">
        <v>83</v>
      </c>
      <c r="E1" s="84" t="s">
        <v>84</v>
      </c>
      <c r="F1" s="84" t="s">
        <v>48</v>
      </c>
      <c r="G1" s="82" t="s">
        <v>77</v>
      </c>
      <c r="H1" s="82" t="s">
        <v>45</v>
      </c>
    </row>
    <row r="2">
      <c r="A2" s="4" t="s">
        <v>21</v>
      </c>
      <c r="B2" s="5">
        <v>15.0</v>
      </c>
      <c r="C2" s="88">
        <v>76.8</v>
      </c>
      <c r="D2" s="4"/>
      <c r="E2" s="5">
        <v>7.2</v>
      </c>
      <c r="F2" s="4"/>
      <c r="G2" s="4">
        <f t="shared" ref="G2:G20" si="1">C2+E2-D2-F2</f>
        <v>84</v>
      </c>
      <c r="H2" s="5">
        <v>400.0</v>
      </c>
    </row>
    <row r="3">
      <c r="A3" s="4" t="s">
        <v>18</v>
      </c>
      <c r="B3" s="5">
        <v>13.0</v>
      </c>
      <c r="C3" s="88">
        <v>75.7</v>
      </c>
      <c r="D3" s="4"/>
      <c r="E3" s="5">
        <v>7.6</v>
      </c>
      <c r="F3" s="4"/>
      <c r="G3" s="4">
        <f t="shared" si="1"/>
        <v>83.3</v>
      </c>
      <c r="H3" s="5">
        <v>391.18</v>
      </c>
    </row>
    <row r="4">
      <c r="A4" s="4" t="s">
        <v>22</v>
      </c>
      <c r="B4" s="5">
        <v>80.0</v>
      </c>
      <c r="C4" s="88">
        <v>73.5</v>
      </c>
      <c r="D4" s="4"/>
      <c r="E4" s="5">
        <v>7.1</v>
      </c>
      <c r="F4" s="4"/>
      <c r="G4" s="4">
        <f t="shared" si="1"/>
        <v>80.6</v>
      </c>
      <c r="H4" s="5">
        <v>321.42</v>
      </c>
    </row>
    <row r="5">
      <c r="A5" s="4" t="s">
        <v>28</v>
      </c>
      <c r="B5" s="5">
        <v>59.0</v>
      </c>
      <c r="C5" s="88">
        <v>69.8</v>
      </c>
      <c r="D5" s="4"/>
      <c r="E5" s="5">
        <v>6.6</v>
      </c>
      <c r="F5" s="4"/>
      <c r="G5" s="4">
        <f t="shared" si="1"/>
        <v>76.4</v>
      </c>
      <c r="H5" s="5">
        <v>246.4</v>
      </c>
    </row>
    <row r="6">
      <c r="A6" s="4" t="s">
        <v>27</v>
      </c>
      <c r="B6" s="5">
        <v>65.0</v>
      </c>
      <c r="C6" s="88">
        <v>66.5</v>
      </c>
      <c r="D6" s="4"/>
      <c r="E6" s="5">
        <v>6.8</v>
      </c>
      <c r="F6" s="4"/>
      <c r="G6" s="4">
        <f t="shared" si="1"/>
        <v>73.3</v>
      </c>
      <c r="H6" s="5">
        <v>193.27</v>
      </c>
    </row>
    <row r="7">
      <c r="A7" s="4" t="s">
        <v>20</v>
      </c>
      <c r="B7" s="5">
        <v>96.0</v>
      </c>
      <c r="C7" s="88">
        <v>63.8</v>
      </c>
      <c r="D7" s="4"/>
      <c r="E7" s="5">
        <v>6.4</v>
      </c>
      <c r="F7" s="4"/>
      <c r="G7" s="4">
        <f t="shared" si="1"/>
        <v>70.2</v>
      </c>
      <c r="H7" s="5">
        <v>148.3</v>
      </c>
    </row>
    <row r="8">
      <c r="A8" s="4" t="s">
        <v>26</v>
      </c>
      <c r="B8" s="5">
        <v>31.0</v>
      </c>
      <c r="C8" s="88">
        <v>62.3</v>
      </c>
      <c r="D8" s="4"/>
      <c r="E8" s="5">
        <v>5.7</v>
      </c>
      <c r="F8" s="4"/>
      <c r="G8" s="4">
        <f t="shared" si="1"/>
        <v>68</v>
      </c>
      <c r="H8" s="5">
        <v>117.09</v>
      </c>
    </row>
    <row r="9">
      <c r="A9" s="4" t="s">
        <v>23</v>
      </c>
      <c r="B9" s="5">
        <v>18.0</v>
      </c>
      <c r="C9" s="88">
        <v>59.6</v>
      </c>
      <c r="D9" s="4"/>
      <c r="E9" s="5">
        <v>6.5</v>
      </c>
      <c r="F9" s="4"/>
      <c r="G9" s="4">
        <f t="shared" si="1"/>
        <v>66.1</v>
      </c>
      <c r="H9" s="5">
        <v>92.65</v>
      </c>
    </row>
    <row r="10">
      <c r="A10" s="4" t="s">
        <v>19</v>
      </c>
      <c r="B10" s="5">
        <v>72.0</v>
      </c>
      <c r="C10" s="88">
        <v>60.2</v>
      </c>
      <c r="D10" s="4"/>
      <c r="E10" s="5">
        <v>5.3</v>
      </c>
      <c r="F10" s="4"/>
      <c r="G10" s="4">
        <f t="shared" si="1"/>
        <v>65.5</v>
      </c>
      <c r="H10" s="5">
        <v>79.77</v>
      </c>
    </row>
    <row r="11">
      <c r="A11" s="4" t="s">
        <v>30</v>
      </c>
      <c r="B11" s="5">
        <v>35.0</v>
      </c>
      <c r="C11" s="88">
        <v>54.9</v>
      </c>
      <c r="D11" s="4"/>
      <c r="E11" s="5">
        <v>5.2</v>
      </c>
      <c r="F11" s="4"/>
      <c r="G11" s="4">
        <f t="shared" si="1"/>
        <v>60.1</v>
      </c>
      <c r="H11" s="5">
        <v>42.49</v>
      </c>
    </row>
    <row r="12">
      <c r="A12" s="4" t="s">
        <v>25</v>
      </c>
      <c r="B12" s="5">
        <v>46.0</v>
      </c>
      <c r="C12" s="88">
        <v>54.8</v>
      </c>
      <c r="D12" s="4"/>
      <c r="E12" s="5">
        <v>5.0</v>
      </c>
      <c r="F12" s="4"/>
      <c r="G12" s="4">
        <f t="shared" si="1"/>
        <v>59.8</v>
      </c>
      <c r="H12" s="5">
        <v>40.0</v>
      </c>
    </row>
    <row r="13">
      <c r="A13" s="4" t="s">
        <v>34</v>
      </c>
      <c r="B13" s="5">
        <v>52.0</v>
      </c>
      <c r="C13" s="88">
        <v>56.4</v>
      </c>
      <c r="D13" s="4"/>
      <c r="E13" s="5">
        <v>4.6</v>
      </c>
      <c r="F13" s="3">
        <v>5.0</v>
      </c>
      <c r="G13" s="4">
        <f t="shared" si="1"/>
        <v>56</v>
      </c>
      <c r="H13" s="5">
        <v>40.0</v>
      </c>
    </row>
    <row r="14">
      <c r="A14" s="4" t="s">
        <v>32</v>
      </c>
      <c r="B14" s="5">
        <v>40.0</v>
      </c>
      <c r="C14" s="88">
        <v>54.7</v>
      </c>
      <c r="D14" s="4"/>
      <c r="E14" s="5">
        <v>5.4</v>
      </c>
      <c r="F14" s="5">
        <v>5.0</v>
      </c>
      <c r="G14" s="4">
        <f t="shared" si="1"/>
        <v>55.1</v>
      </c>
      <c r="H14" s="5">
        <v>40.0</v>
      </c>
    </row>
    <row r="15">
      <c r="A15" s="4" t="s">
        <v>29</v>
      </c>
      <c r="B15" s="5">
        <v>83.0</v>
      </c>
      <c r="C15" s="88">
        <v>48.3</v>
      </c>
      <c r="D15" s="4"/>
      <c r="E15" s="5">
        <v>5.4</v>
      </c>
      <c r="F15" s="4"/>
      <c r="G15" s="4">
        <f t="shared" si="1"/>
        <v>53.7</v>
      </c>
      <c r="H15" s="5">
        <v>40.0</v>
      </c>
    </row>
    <row r="16">
      <c r="A16" s="4" t="s">
        <v>24</v>
      </c>
      <c r="B16" s="5">
        <v>22.0</v>
      </c>
      <c r="C16" s="88">
        <v>48.8</v>
      </c>
      <c r="D16" s="4"/>
      <c r="E16" s="5">
        <v>4.3</v>
      </c>
      <c r="F16" s="4"/>
      <c r="G16" s="4">
        <f t="shared" si="1"/>
        <v>53.1</v>
      </c>
      <c r="H16" s="5">
        <v>40.0</v>
      </c>
    </row>
    <row r="17">
      <c r="A17" s="4" t="s">
        <v>35</v>
      </c>
      <c r="B17" s="5">
        <v>79.0</v>
      </c>
      <c r="C17" s="88">
        <v>46.7</v>
      </c>
      <c r="D17" s="4"/>
      <c r="E17" s="5">
        <v>4.1</v>
      </c>
      <c r="F17" s="4"/>
      <c r="G17" s="4">
        <f t="shared" si="1"/>
        <v>50.8</v>
      </c>
      <c r="H17" s="5">
        <v>0.0</v>
      </c>
    </row>
    <row r="18">
      <c r="A18" s="5" t="s">
        <v>36</v>
      </c>
      <c r="B18" s="5">
        <v>41.0</v>
      </c>
      <c r="C18" s="88">
        <v>43.2</v>
      </c>
      <c r="D18" s="4"/>
      <c r="E18" s="5">
        <v>4.6</v>
      </c>
      <c r="F18" s="4"/>
      <c r="G18" s="4">
        <f t="shared" si="1"/>
        <v>47.8</v>
      </c>
      <c r="H18" s="5">
        <v>0.0</v>
      </c>
    </row>
    <row r="19">
      <c r="A19" s="4" t="s">
        <v>37</v>
      </c>
      <c r="B19" s="5">
        <v>69.0</v>
      </c>
      <c r="C19" s="88">
        <v>41.8</v>
      </c>
      <c r="D19" s="4"/>
      <c r="E19" s="5">
        <v>4.1</v>
      </c>
      <c r="F19" s="4"/>
      <c r="G19" s="4">
        <f t="shared" si="1"/>
        <v>45.9</v>
      </c>
      <c r="H19" s="5">
        <v>0.0</v>
      </c>
    </row>
    <row r="20">
      <c r="A20" s="4" t="s">
        <v>33</v>
      </c>
      <c r="B20" s="5">
        <v>99.0</v>
      </c>
      <c r="C20" s="88">
        <v>36.0</v>
      </c>
      <c r="D20" s="4"/>
      <c r="E20" s="5">
        <v>4.4</v>
      </c>
      <c r="F20" s="4"/>
      <c r="G20" s="4">
        <f t="shared" si="1"/>
        <v>40.4</v>
      </c>
      <c r="H20" s="5">
        <v>0.0</v>
      </c>
    </row>
    <row r="21">
      <c r="C21" s="89"/>
    </row>
    <row r="22">
      <c r="C22" s="89"/>
    </row>
    <row r="23">
      <c r="C23" s="89"/>
    </row>
    <row r="24">
      <c r="C24" s="89"/>
      <c r="D24" s="90"/>
      <c r="E24" s="5"/>
    </row>
    <row r="25">
      <c r="C25" s="89"/>
      <c r="D25" s="90"/>
      <c r="E25" s="5"/>
    </row>
    <row r="26">
      <c r="C26" s="89"/>
      <c r="D26" s="90"/>
      <c r="E26" s="5"/>
    </row>
    <row r="27">
      <c r="C27" s="89"/>
      <c r="D27" s="90"/>
      <c r="E27" s="5"/>
    </row>
    <row r="28">
      <c r="C28" s="89"/>
      <c r="D28" s="90"/>
      <c r="E28" s="5"/>
    </row>
    <row r="29">
      <c r="C29" s="89"/>
      <c r="D29" s="90"/>
      <c r="E29" s="5"/>
    </row>
    <row r="30">
      <c r="C30" s="89"/>
      <c r="D30" s="90"/>
      <c r="E30" s="5"/>
    </row>
    <row r="31">
      <c r="C31" s="89"/>
      <c r="D31" s="90"/>
      <c r="E31" s="5"/>
    </row>
    <row r="32">
      <c r="C32" s="89"/>
      <c r="D32" s="90"/>
      <c r="E32" s="5"/>
    </row>
    <row r="33">
      <c r="C33" s="89"/>
      <c r="D33" s="90"/>
      <c r="E33" s="5"/>
    </row>
    <row r="34">
      <c r="C34" s="89"/>
      <c r="D34" s="90"/>
      <c r="E34" s="5"/>
    </row>
    <row r="35">
      <c r="C35" s="89"/>
      <c r="D35" s="90"/>
      <c r="E35" s="5"/>
    </row>
    <row r="36">
      <c r="C36" s="89"/>
      <c r="D36" s="90"/>
      <c r="E36" s="5"/>
    </row>
    <row r="37">
      <c r="C37" s="89"/>
      <c r="D37" s="90"/>
      <c r="E37" s="5"/>
    </row>
    <row r="38">
      <c r="C38" s="89"/>
      <c r="D38" s="90"/>
      <c r="E38" s="5"/>
    </row>
    <row r="39">
      <c r="C39" s="89"/>
      <c r="D39" s="90"/>
      <c r="E39" s="5"/>
    </row>
    <row r="40">
      <c r="C40" s="89"/>
      <c r="D40" s="90"/>
      <c r="E40" s="5"/>
    </row>
    <row r="41">
      <c r="C41" s="89"/>
      <c r="D41" s="90"/>
      <c r="E41" s="5"/>
    </row>
    <row r="42">
      <c r="C42" s="89"/>
      <c r="D42" s="90"/>
      <c r="E42" s="5"/>
    </row>
    <row r="43">
      <c r="C43" s="89"/>
      <c r="E43" s="5"/>
    </row>
    <row r="44">
      <c r="C44" s="89"/>
    </row>
    <row r="45">
      <c r="C45" s="89"/>
    </row>
    <row r="46">
      <c r="C46" s="89"/>
    </row>
    <row r="47">
      <c r="C47" s="89"/>
    </row>
    <row r="48">
      <c r="C48" s="89"/>
    </row>
    <row r="49">
      <c r="C49" s="89"/>
    </row>
    <row r="50">
      <c r="C50" s="89"/>
    </row>
    <row r="51">
      <c r="C51" s="89"/>
    </row>
    <row r="52">
      <c r="C52" s="89"/>
    </row>
    <row r="53">
      <c r="C53" s="89"/>
    </row>
    <row r="54">
      <c r="C54" s="89"/>
    </row>
    <row r="55">
      <c r="C55" s="89"/>
    </row>
    <row r="56">
      <c r="C56" s="89"/>
    </row>
    <row r="57">
      <c r="C57" s="89"/>
    </row>
    <row r="58">
      <c r="C58" s="89"/>
    </row>
    <row r="59">
      <c r="C59" s="89"/>
    </row>
    <row r="60">
      <c r="C60" s="89"/>
    </row>
    <row r="61">
      <c r="C61" s="89"/>
    </row>
    <row r="62">
      <c r="C62" s="89"/>
    </row>
    <row r="63">
      <c r="C63" s="89"/>
    </row>
    <row r="64">
      <c r="C64" s="89"/>
    </row>
    <row r="65">
      <c r="C65" s="89"/>
    </row>
    <row r="66">
      <c r="C66" s="89"/>
    </row>
    <row r="67">
      <c r="C67" s="89"/>
    </row>
    <row r="68">
      <c r="C68" s="89"/>
    </row>
    <row r="69">
      <c r="C69" s="89"/>
    </row>
    <row r="70">
      <c r="C70" s="89"/>
    </row>
    <row r="71">
      <c r="C71" s="89"/>
    </row>
    <row r="72">
      <c r="C72" s="89"/>
    </row>
    <row r="73">
      <c r="C73" s="89"/>
    </row>
    <row r="74">
      <c r="C74" s="89"/>
    </row>
    <row r="75">
      <c r="C75" s="89"/>
    </row>
    <row r="76">
      <c r="C76" s="89"/>
    </row>
    <row r="77">
      <c r="C77" s="89"/>
    </row>
    <row r="78">
      <c r="C78" s="89"/>
    </row>
    <row r="79">
      <c r="C79" s="89"/>
    </row>
    <row r="80">
      <c r="C80" s="89"/>
    </row>
    <row r="81">
      <c r="C81" s="89"/>
    </row>
    <row r="82">
      <c r="C82" s="89"/>
    </row>
    <row r="83">
      <c r="C83" s="89"/>
    </row>
    <row r="84">
      <c r="C84" s="89"/>
    </row>
    <row r="85">
      <c r="C85" s="89"/>
    </row>
    <row r="86">
      <c r="C86" s="89"/>
    </row>
    <row r="87">
      <c r="C87" s="89"/>
    </row>
    <row r="88">
      <c r="C88" s="89"/>
    </row>
    <row r="89">
      <c r="C89" s="89"/>
    </row>
    <row r="90">
      <c r="C90" s="89"/>
    </row>
    <row r="91">
      <c r="C91" s="89"/>
    </row>
    <row r="92">
      <c r="C92" s="89"/>
    </row>
    <row r="93">
      <c r="C93" s="89"/>
    </row>
    <row r="94">
      <c r="C94" s="89"/>
    </row>
    <row r="95">
      <c r="C95" s="89"/>
    </row>
    <row r="96">
      <c r="C96" s="89"/>
    </row>
    <row r="97">
      <c r="C97" s="89"/>
    </row>
    <row r="98">
      <c r="C98" s="89"/>
    </row>
    <row r="99">
      <c r="C99" s="89"/>
    </row>
    <row r="100">
      <c r="C100" s="89"/>
    </row>
    <row r="101">
      <c r="C101" s="89"/>
    </row>
    <row r="102">
      <c r="C102" s="89"/>
    </row>
    <row r="103">
      <c r="C103" s="89"/>
    </row>
    <row r="104">
      <c r="C104" s="89"/>
    </row>
    <row r="105">
      <c r="C105" s="89"/>
    </row>
    <row r="106">
      <c r="C106" s="89"/>
    </row>
    <row r="107">
      <c r="C107" s="89"/>
    </row>
    <row r="108">
      <c r="C108" s="89"/>
    </row>
    <row r="109">
      <c r="C109" s="89"/>
    </row>
    <row r="110">
      <c r="C110" s="89"/>
    </row>
    <row r="111">
      <c r="C111" s="89"/>
    </row>
    <row r="112">
      <c r="C112" s="89"/>
    </row>
    <row r="113">
      <c r="C113" s="89"/>
    </row>
    <row r="114">
      <c r="C114" s="89"/>
    </row>
    <row r="115">
      <c r="C115" s="89"/>
    </row>
    <row r="116">
      <c r="C116" s="89"/>
    </row>
    <row r="117">
      <c r="C117" s="89"/>
    </row>
    <row r="118">
      <c r="C118" s="89"/>
    </row>
    <row r="119">
      <c r="C119" s="89"/>
    </row>
    <row r="120">
      <c r="C120" s="89"/>
    </row>
    <row r="121">
      <c r="C121" s="89"/>
    </row>
    <row r="122">
      <c r="C122" s="89"/>
    </row>
    <row r="123">
      <c r="C123" s="89"/>
    </row>
    <row r="124">
      <c r="C124" s="89"/>
    </row>
    <row r="125">
      <c r="C125" s="89"/>
    </row>
    <row r="126">
      <c r="C126" s="89"/>
    </row>
    <row r="127">
      <c r="C127" s="89"/>
    </row>
    <row r="128">
      <c r="C128" s="89"/>
    </row>
    <row r="129">
      <c r="C129" s="89"/>
    </row>
    <row r="130">
      <c r="C130" s="89"/>
    </row>
    <row r="131">
      <c r="C131" s="89"/>
    </row>
    <row r="132">
      <c r="C132" s="89"/>
    </row>
    <row r="133">
      <c r="C133" s="89"/>
    </row>
    <row r="134">
      <c r="C134" s="89"/>
    </row>
    <row r="135">
      <c r="C135" s="89"/>
    </row>
    <row r="136">
      <c r="C136" s="89"/>
    </row>
    <row r="137">
      <c r="C137" s="89"/>
    </row>
    <row r="138">
      <c r="C138" s="89"/>
    </row>
    <row r="139">
      <c r="C139" s="89"/>
    </row>
    <row r="140">
      <c r="C140" s="89"/>
    </row>
    <row r="141">
      <c r="C141" s="89"/>
    </row>
    <row r="142">
      <c r="C142" s="89"/>
    </row>
    <row r="143">
      <c r="C143" s="89"/>
    </row>
    <row r="144">
      <c r="C144" s="89"/>
    </row>
    <row r="145">
      <c r="C145" s="89"/>
    </row>
    <row r="146">
      <c r="C146" s="89"/>
    </row>
    <row r="147">
      <c r="C147" s="89"/>
    </row>
    <row r="148">
      <c r="C148" s="89"/>
    </row>
    <row r="149">
      <c r="C149" s="89"/>
    </row>
    <row r="150">
      <c r="C150" s="89"/>
    </row>
    <row r="151">
      <c r="C151" s="89"/>
    </row>
    <row r="152">
      <c r="C152" s="89"/>
    </row>
    <row r="153">
      <c r="C153" s="89"/>
    </row>
    <row r="154">
      <c r="C154" s="89"/>
    </row>
    <row r="155">
      <c r="C155" s="89"/>
    </row>
    <row r="156">
      <c r="C156" s="89"/>
    </row>
    <row r="157">
      <c r="C157" s="89"/>
    </row>
    <row r="158">
      <c r="C158" s="89"/>
    </row>
    <row r="159">
      <c r="C159" s="89"/>
    </row>
    <row r="160">
      <c r="C160" s="89"/>
    </row>
    <row r="161">
      <c r="C161" s="89"/>
    </row>
    <row r="162">
      <c r="C162" s="89"/>
    </row>
    <row r="163">
      <c r="C163" s="89"/>
    </row>
    <row r="164">
      <c r="C164" s="89"/>
    </row>
    <row r="165">
      <c r="C165" s="89"/>
    </row>
    <row r="166">
      <c r="C166" s="89"/>
    </row>
    <row r="167">
      <c r="C167" s="89"/>
    </row>
    <row r="168">
      <c r="C168" s="89"/>
    </row>
    <row r="169">
      <c r="C169" s="89"/>
    </row>
    <row r="170">
      <c r="C170" s="89"/>
    </row>
    <row r="171">
      <c r="C171" s="89"/>
    </row>
    <row r="172">
      <c r="C172" s="89"/>
    </row>
    <row r="173">
      <c r="C173" s="89"/>
    </row>
    <row r="174">
      <c r="C174" s="89"/>
    </row>
    <row r="175">
      <c r="C175" s="89"/>
    </row>
    <row r="176">
      <c r="C176" s="89"/>
    </row>
    <row r="177">
      <c r="C177" s="89"/>
    </row>
    <row r="178">
      <c r="C178" s="89"/>
    </row>
    <row r="179">
      <c r="C179" s="89"/>
    </row>
    <row r="180">
      <c r="C180" s="89"/>
    </row>
    <row r="181">
      <c r="C181" s="89"/>
    </row>
    <row r="182">
      <c r="C182" s="89"/>
    </row>
    <row r="183">
      <c r="C183" s="89"/>
    </row>
    <row r="184">
      <c r="C184" s="89"/>
    </row>
    <row r="185">
      <c r="C185" s="89"/>
    </row>
    <row r="186">
      <c r="C186" s="89"/>
    </row>
    <row r="187">
      <c r="C187" s="89"/>
    </row>
    <row r="188">
      <c r="C188" s="89"/>
    </row>
    <row r="189">
      <c r="C189" s="89"/>
    </row>
    <row r="190">
      <c r="C190" s="89"/>
    </row>
    <row r="191">
      <c r="C191" s="89"/>
    </row>
    <row r="192">
      <c r="C192" s="89"/>
    </row>
    <row r="193">
      <c r="C193" s="89"/>
    </row>
    <row r="194">
      <c r="C194" s="89"/>
    </row>
    <row r="195">
      <c r="C195" s="89"/>
    </row>
    <row r="196">
      <c r="C196" s="89"/>
    </row>
    <row r="197">
      <c r="C197" s="89"/>
    </row>
    <row r="198">
      <c r="C198" s="89"/>
    </row>
    <row r="199">
      <c r="C199" s="89"/>
    </row>
    <row r="200">
      <c r="C200" s="89"/>
    </row>
    <row r="201">
      <c r="C201" s="89"/>
    </row>
    <row r="202">
      <c r="C202" s="89"/>
    </row>
    <row r="203">
      <c r="C203" s="89"/>
    </row>
    <row r="204">
      <c r="C204" s="89"/>
    </row>
    <row r="205">
      <c r="C205" s="89"/>
    </row>
    <row r="206">
      <c r="C206" s="89"/>
    </row>
    <row r="207">
      <c r="C207" s="89"/>
    </row>
    <row r="208">
      <c r="C208" s="89"/>
    </row>
    <row r="209">
      <c r="C209" s="89"/>
    </row>
    <row r="210">
      <c r="C210" s="89"/>
    </row>
    <row r="211">
      <c r="C211" s="89"/>
    </row>
    <row r="212">
      <c r="C212" s="89"/>
    </row>
    <row r="213">
      <c r="C213" s="89"/>
    </row>
    <row r="214">
      <c r="C214" s="89"/>
    </row>
    <row r="215">
      <c r="C215" s="89"/>
    </row>
    <row r="216">
      <c r="C216" s="89"/>
    </row>
    <row r="217">
      <c r="C217" s="89"/>
    </row>
    <row r="218">
      <c r="C218" s="89"/>
    </row>
    <row r="219">
      <c r="C219" s="89"/>
    </row>
    <row r="220">
      <c r="C220" s="89"/>
    </row>
    <row r="221">
      <c r="C221" s="89"/>
    </row>
    <row r="222">
      <c r="C222" s="89"/>
    </row>
    <row r="223">
      <c r="C223" s="89"/>
    </row>
    <row r="224">
      <c r="C224" s="89"/>
    </row>
    <row r="225">
      <c r="C225" s="89"/>
    </row>
    <row r="226">
      <c r="C226" s="89"/>
    </row>
    <row r="227">
      <c r="C227" s="89"/>
    </row>
    <row r="228">
      <c r="C228" s="89"/>
    </row>
    <row r="229">
      <c r="C229" s="89"/>
    </row>
    <row r="230">
      <c r="C230" s="89"/>
    </row>
    <row r="231">
      <c r="C231" s="89"/>
    </row>
    <row r="232">
      <c r="C232" s="89"/>
    </row>
    <row r="233">
      <c r="C233" s="89"/>
    </row>
    <row r="234">
      <c r="C234" s="89"/>
    </row>
    <row r="235">
      <c r="C235" s="89"/>
    </row>
    <row r="236">
      <c r="C236" s="89"/>
    </row>
    <row r="237">
      <c r="C237" s="89"/>
    </row>
    <row r="238">
      <c r="C238" s="89"/>
    </row>
    <row r="239">
      <c r="C239" s="89"/>
    </row>
    <row r="240">
      <c r="C240" s="89"/>
    </row>
    <row r="241">
      <c r="C241" s="89"/>
    </row>
    <row r="242">
      <c r="C242" s="89"/>
    </row>
    <row r="243">
      <c r="C243" s="89"/>
    </row>
    <row r="244">
      <c r="C244" s="89"/>
    </row>
    <row r="245">
      <c r="C245" s="89"/>
    </row>
    <row r="246">
      <c r="C246" s="89"/>
    </row>
    <row r="247">
      <c r="C247" s="89"/>
    </row>
    <row r="248">
      <c r="C248" s="89"/>
    </row>
    <row r="249">
      <c r="C249" s="89"/>
    </row>
    <row r="250">
      <c r="C250" s="89"/>
    </row>
    <row r="251">
      <c r="C251" s="89"/>
    </row>
    <row r="252">
      <c r="C252" s="89"/>
    </row>
    <row r="253">
      <c r="C253" s="89"/>
    </row>
    <row r="254">
      <c r="C254" s="89"/>
    </row>
    <row r="255">
      <c r="C255" s="89"/>
    </row>
    <row r="256">
      <c r="C256" s="89"/>
    </row>
    <row r="257">
      <c r="C257" s="89"/>
    </row>
    <row r="258">
      <c r="C258" s="89"/>
    </row>
    <row r="259">
      <c r="C259" s="89"/>
    </row>
    <row r="260">
      <c r="C260" s="89"/>
    </row>
    <row r="261">
      <c r="C261" s="89"/>
    </row>
    <row r="262">
      <c r="C262" s="89"/>
    </row>
    <row r="263">
      <c r="C263" s="89"/>
    </row>
    <row r="264">
      <c r="C264" s="89"/>
    </row>
    <row r="265">
      <c r="C265" s="89"/>
    </row>
    <row r="266">
      <c r="C266" s="89"/>
    </row>
    <row r="267">
      <c r="C267" s="89"/>
    </row>
    <row r="268">
      <c r="C268" s="89"/>
    </row>
    <row r="269">
      <c r="C269" s="89"/>
    </row>
    <row r="270">
      <c r="C270" s="89"/>
    </row>
    <row r="271">
      <c r="C271" s="89"/>
    </row>
    <row r="272">
      <c r="C272" s="89"/>
    </row>
    <row r="273">
      <c r="C273" s="89"/>
    </row>
    <row r="274">
      <c r="C274" s="89"/>
    </row>
    <row r="275">
      <c r="C275" s="89"/>
    </row>
    <row r="276">
      <c r="C276" s="89"/>
    </row>
    <row r="277">
      <c r="C277" s="89"/>
    </row>
    <row r="278">
      <c r="C278" s="89"/>
    </row>
    <row r="279">
      <c r="C279" s="89"/>
    </row>
    <row r="280">
      <c r="C280" s="89"/>
    </row>
    <row r="281">
      <c r="C281" s="89"/>
    </row>
    <row r="282">
      <c r="C282" s="89"/>
    </row>
    <row r="283">
      <c r="C283" s="89"/>
    </row>
    <row r="284">
      <c r="C284" s="89"/>
    </row>
    <row r="285">
      <c r="C285" s="89"/>
    </row>
    <row r="286">
      <c r="C286" s="89"/>
    </row>
    <row r="287">
      <c r="C287" s="89"/>
    </row>
    <row r="288">
      <c r="C288" s="89"/>
    </row>
    <row r="289">
      <c r="C289" s="89"/>
    </row>
    <row r="290">
      <c r="C290" s="89"/>
    </row>
    <row r="291">
      <c r="C291" s="89"/>
    </row>
    <row r="292">
      <c r="C292" s="89"/>
    </row>
    <row r="293">
      <c r="C293" s="89"/>
    </row>
    <row r="294">
      <c r="C294" s="89"/>
    </row>
    <row r="295">
      <c r="C295" s="89"/>
    </row>
    <row r="296">
      <c r="C296" s="89"/>
    </row>
    <row r="297">
      <c r="C297" s="89"/>
    </row>
    <row r="298">
      <c r="C298" s="89"/>
    </row>
    <row r="299">
      <c r="C299" s="89"/>
    </row>
    <row r="300">
      <c r="C300" s="89"/>
    </row>
    <row r="301">
      <c r="C301" s="89"/>
    </row>
    <row r="302">
      <c r="C302" s="89"/>
    </row>
    <row r="303">
      <c r="C303" s="89"/>
    </row>
    <row r="304">
      <c r="C304" s="89"/>
    </row>
    <row r="305">
      <c r="C305" s="89"/>
    </row>
    <row r="306">
      <c r="C306" s="89"/>
    </row>
    <row r="307">
      <c r="C307" s="89"/>
    </row>
    <row r="308">
      <c r="C308" s="89"/>
    </row>
    <row r="309">
      <c r="C309" s="89"/>
    </row>
    <row r="310">
      <c r="C310" s="89"/>
    </row>
    <row r="311">
      <c r="C311" s="89"/>
    </row>
    <row r="312">
      <c r="C312" s="89"/>
    </row>
    <row r="313">
      <c r="C313" s="89"/>
    </row>
    <row r="314">
      <c r="C314" s="89"/>
    </row>
    <row r="315">
      <c r="C315" s="89"/>
    </row>
    <row r="316">
      <c r="C316" s="89"/>
    </row>
    <row r="317">
      <c r="C317" s="89"/>
    </row>
    <row r="318">
      <c r="C318" s="89"/>
    </row>
    <row r="319">
      <c r="C319" s="89"/>
    </row>
    <row r="320">
      <c r="C320" s="89"/>
    </row>
    <row r="321">
      <c r="C321" s="89"/>
    </row>
    <row r="322">
      <c r="C322" s="89"/>
    </row>
    <row r="323">
      <c r="C323" s="89"/>
    </row>
    <row r="324">
      <c r="C324" s="89"/>
    </row>
    <row r="325">
      <c r="C325" s="89"/>
    </row>
    <row r="326">
      <c r="C326" s="89"/>
    </row>
    <row r="327">
      <c r="C327" s="89"/>
    </row>
    <row r="328">
      <c r="C328" s="89"/>
    </row>
    <row r="329">
      <c r="C329" s="89"/>
    </row>
    <row r="330">
      <c r="C330" s="89"/>
    </row>
    <row r="331">
      <c r="C331" s="89"/>
    </row>
    <row r="332">
      <c r="C332" s="89"/>
    </row>
    <row r="333">
      <c r="C333" s="89"/>
    </row>
    <row r="334">
      <c r="C334" s="89"/>
    </row>
    <row r="335">
      <c r="C335" s="89"/>
    </row>
    <row r="336">
      <c r="C336" s="89"/>
    </row>
    <row r="337">
      <c r="C337" s="89"/>
    </row>
    <row r="338">
      <c r="C338" s="89"/>
    </row>
    <row r="339">
      <c r="C339" s="89"/>
    </row>
    <row r="340">
      <c r="C340" s="89"/>
    </row>
    <row r="341">
      <c r="C341" s="89"/>
    </row>
    <row r="342">
      <c r="C342" s="89"/>
    </row>
    <row r="343">
      <c r="C343" s="89"/>
    </row>
    <row r="344">
      <c r="C344" s="89"/>
    </row>
    <row r="345">
      <c r="C345" s="89"/>
    </row>
    <row r="346">
      <c r="C346" s="89"/>
    </row>
    <row r="347">
      <c r="C347" s="89"/>
    </row>
    <row r="348">
      <c r="C348" s="89"/>
    </row>
    <row r="349">
      <c r="C349" s="89"/>
    </row>
    <row r="350">
      <c r="C350" s="89"/>
    </row>
    <row r="351">
      <c r="C351" s="89"/>
    </row>
    <row r="352">
      <c r="C352" s="89"/>
    </row>
    <row r="353">
      <c r="C353" s="89"/>
    </row>
    <row r="354">
      <c r="C354" s="89"/>
    </row>
    <row r="355">
      <c r="C355" s="89"/>
    </row>
    <row r="356">
      <c r="C356" s="89"/>
    </row>
    <row r="357">
      <c r="C357" s="89"/>
    </row>
    <row r="358">
      <c r="C358" s="89"/>
    </row>
    <row r="359">
      <c r="C359" s="89"/>
    </row>
    <row r="360">
      <c r="C360" s="89"/>
    </row>
    <row r="361">
      <c r="C361" s="89"/>
    </row>
    <row r="362">
      <c r="C362" s="89"/>
    </row>
    <row r="363">
      <c r="C363" s="89"/>
    </row>
    <row r="364">
      <c r="C364" s="89"/>
    </row>
    <row r="365">
      <c r="C365" s="89"/>
    </row>
    <row r="366">
      <c r="C366" s="89"/>
    </row>
    <row r="367">
      <c r="C367" s="89"/>
    </row>
    <row r="368">
      <c r="C368" s="89"/>
    </row>
    <row r="369">
      <c r="C369" s="89"/>
    </row>
    <row r="370">
      <c r="C370" s="89"/>
    </row>
    <row r="371">
      <c r="C371" s="89"/>
    </row>
    <row r="372">
      <c r="C372" s="89"/>
    </row>
    <row r="373">
      <c r="C373" s="89"/>
    </row>
    <row r="374">
      <c r="C374" s="89"/>
    </row>
    <row r="375">
      <c r="C375" s="89"/>
    </row>
    <row r="376">
      <c r="C376" s="89"/>
    </row>
    <row r="377">
      <c r="C377" s="89"/>
    </row>
    <row r="378">
      <c r="C378" s="89"/>
    </row>
    <row r="379">
      <c r="C379" s="89"/>
    </row>
    <row r="380">
      <c r="C380" s="89"/>
    </row>
    <row r="381">
      <c r="C381" s="89"/>
    </row>
    <row r="382">
      <c r="C382" s="89"/>
    </row>
    <row r="383">
      <c r="C383" s="89"/>
    </row>
    <row r="384">
      <c r="C384" s="89"/>
    </row>
    <row r="385">
      <c r="C385" s="89"/>
    </row>
    <row r="386">
      <c r="C386" s="89"/>
    </row>
    <row r="387">
      <c r="C387" s="89"/>
    </row>
    <row r="388">
      <c r="C388" s="89"/>
    </row>
    <row r="389">
      <c r="C389" s="89"/>
    </row>
    <row r="390">
      <c r="C390" s="89"/>
    </row>
    <row r="391">
      <c r="C391" s="89"/>
    </row>
    <row r="392">
      <c r="C392" s="89"/>
    </row>
    <row r="393">
      <c r="C393" s="89"/>
    </row>
    <row r="394">
      <c r="C394" s="89"/>
    </row>
    <row r="395">
      <c r="C395" s="89"/>
    </row>
    <row r="396">
      <c r="C396" s="89"/>
    </row>
    <row r="397">
      <c r="C397" s="89"/>
    </row>
    <row r="398">
      <c r="C398" s="89"/>
    </row>
    <row r="399">
      <c r="C399" s="89"/>
    </row>
    <row r="400">
      <c r="C400" s="89"/>
    </row>
    <row r="401">
      <c r="C401" s="89"/>
    </row>
    <row r="402">
      <c r="C402" s="89"/>
    </row>
    <row r="403">
      <c r="C403" s="89"/>
    </row>
    <row r="404">
      <c r="C404" s="89"/>
    </row>
    <row r="405">
      <c r="C405" s="89"/>
    </row>
    <row r="406">
      <c r="C406" s="89"/>
    </row>
    <row r="407">
      <c r="C407" s="89"/>
    </row>
    <row r="408">
      <c r="C408" s="89"/>
    </row>
    <row r="409">
      <c r="C409" s="89"/>
    </row>
    <row r="410">
      <c r="C410" s="89"/>
    </row>
    <row r="411">
      <c r="C411" s="89"/>
    </row>
    <row r="412">
      <c r="C412" s="89"/>
    </row>
    <row r="413">
      <c r="C413" s="89"/>
    </row>
    <row r="414">
      <c r="C414" s="89"/>
    </row>
    <row r="415">
      <c r="C415" s="89"/>
    </row>
    <row r="416">
      <c r="C416" s="89"/>
    </row>
    <row r="417">
      <c r="C417" s="89"/>
    </row>
    <row r="418">
      <c r="C418" s="89"/>
    </row>
    <row r="419">
      <c r="C419" s="89"/>
    </row>
    <row r="420">
      <c r="C420" s="89"/>
    </row>
    <row r="421">
      <c r="C421" s="89"/>
    </row>
    <row r="422">
      <c r="C422" s="89"/>
    </row>
    <row r="423">
      <c r="C423" s="89"/>
    </row>
    <row r="424">
      <c r="C424" s="89"/>
    </row>
    <row r="425">
      <c r="C425" s="89"/>
    </row>
    <row r="426">
      <c r="C426" s="89"/>
    </row>
    <row r="427">
      <c r="C427" s="89"/>
    </row>
    <row r="428">
      <c r="C428" s="89"/>
    </row>
    <row r="429">
      <c r="C429" s="89"/>
    </row>
    <row r="430">
      <c r="C430" s="89"/>
    </row>
    <row r="431">
      <c r="C431" s="89"/>
    </row>
    <row r="432">
      <c r="C432" s="89"/>
    </row>
    <row r="433">
      <c r="C433" s="89"/>
    </row>
    <row r="434">
      <c r="C434" s="89"/>
    </row>
    <row r="435">
      <c r="C435" s="89"/>
    </row>
    <row r="436">
      <c r="C436" s="89"/>
    </row>
    <row r="437">
      <c r="C437" s="89"/>
    </row>
    <row r="438">
      <c r="C438" s="89"/>
    </row>
    <row r="439">
      <c r="C439" s="89"/>
    </row>
    <row r="440">
      <c r="C440" s="89"/>
    </row>
    <row r="441">
      <c r="C441" s="89"/>
    </row>
    <row r="442">
      <c r="C442" s="89"/>
    </row>
    <row r="443">
      <c r="C443" s="89"/>
    </row>
    <row r="444">
      <c r="C444" s="89"/>
    </row>
    <row r="445">
      <c r="C445" s="89"/>
    </row>
    <row r="446">
      <c r="C446" s="89"/>
    </row>
    <row r="447">
      <c r="C447" s="89"/>
    </row>
    <row r="448">
      <c r="C448" s="89"/>
    </row>
    <row r="449">
      <c r="C449" s="89"/>
    </row>
    <row r="450">
      <c r="C450" s="89"/>
    </row>
    <row r="451">
      <c r="C451" s="89"/>
    </row>
    <row r="452">
      <c r="C452" s="89"/>
    </row>
    <row r="453">
      <c r="C453" s="89"/>
    </row>
    <row r="454">
      <c r="C454" s="89"/>
    </row>
    <row r="455">
      <c r="C455" s="89"/>
    </row>
    <row r="456">
      <c r="C456" s="89"/>
    </row>
    <row r="457">
      <c r="C457" s="89"/>
    </row>
    <row r="458">
      <c r="C458" s="89"/>
    </row>
    <row r="459">
      <c r="C459" s="89"/>
    </row>
    <row r="460">
      <c r="C460" s="89"/>
    </row>
    <row r="461">
      <c r="C461" s="89"/>
    </row>
    <row r="462">
      <c r="C462" s="89"/>
    </row>
    <row r="463">
      <c r="C463" s="89"/>
    </row>
    <row r="464">
      <c r="C464" s="89"/>
    </row>
    <row r="465">
      <c r="C465" s="89"/>
    </row>
    <row r="466">
      <c r="C466" s="89"/>
    </row>
    <row r="467">
      <c r="C467" s="89"/>
    </row>
    <row r="468">
      <c r="C468" s="89"/>
    </row>
    <row r="469">
      <c r="C469" s="89"/>
    </row>
    <row r="470">
      <c r="C470" s="89"/>
    </row>
    <row r="471">
      <c r="C471" s="89"/>
    </row>
    <row r="472">
      <c r="C472" s="89"/>
    </row>
    <row r="473">
      <c r="C473" s="89"/>
    </row>
    <row r="474">
      <c r="C474" s="89"/>
    </row>
    <row r="475">
      <c r="C475" s="89"/>
    </row>
    <row r="476">
      <c r="C476" s="89"/>
    </row>
    <row r="477">
      <c r="C477" s="89"/>
    </row>
    <row r="478">
      <c r="C478" s="89"/>
    </row>
    <row r="479">
      <c r="C479" s="89"/>
    </row>
    <row r="480">
      <c r="C480" s="89"/>
    </row>
    <row r="481">
      <c r="C481" s="89"/>
    </row>
    <row r="482">
      <c r="C482" s="89"/>
    </row>
    <row r="483">
      <c r="C483" s="89"/>
    </row>
    <row r="484">
      <c r="C484" s="89"/>
    </row>
    <row r="485">
      <c r="C485" s="89"/>
    </row>
    <row r="486">
      <c r="C486" s="89"/>
    </row>
    <row r="487">
      <c r="C487" s="89"/>
    </row>
    <row r="488">
      <c r="C488" s="89"/>
    </row>
    <row r="489">
      <c r="C489" s="89"/>
    </row>
    <row r="490">
      <c r="C490" s="89"/>
    </row>
    <row r="491">
      <c r="C491" s="89"/>
    </row>
    <row r="492">
      <c r="C492" s="89"/>
    </row>
    <row r="493">
      <c r="C493" s="89"/>
    </row>
    <row r="494">
      <c r="C494" s="89"/>
    </row>
    <row r="495">
      <c r="C495" s="89"/>
    </row>
    <row r="496">
      <c r="C496" s="89"/>
    </row>
    <row r="497">
      <c r="C497" s="89"/>
    </row>
    <row r="498">
      <c r="C498" s="89"/>
    </row>
    <row r="499">
      <c r="C499" s="89"/>
    </row>
    <row r="500">
      <c r="C500" s="89"/>
    </row>
    <row r="501">
      <c r="C501" s="89"/>
    </row>
    <row r="502">
      <c r="C502" s="89"/>
    </row>
    <row r="503">
      <c r="C503" s="89"/>
    </row>
    <row r="504">
      <c r="C504" s="89"/>
    </row>
    <row r="505">
      <c r="C505" s="89"/>
    </row>
    <row r="506">
      <c r="C506" s="89"/>
    </row>
    <row r="507">
      <c r="C507" s="89"/>
    </row>
    <row r="508">
      <c r="C508" s="89"/>
    </row>
    <row r="509">
      <c r="C509" s="89"/>
    </row>
    <row r="510">
      <c r="C510" s="89"/>
    </row>
    <row r="511">
      <c r="C511" s="89"/>
    </row>
    <row r="512">
      <c r="C512" s="89"/>
    </row>
    <row r="513">
      <c r="C513" s="89"/>
    </row>
    <row r="514">
      <c r="C514" s="89"/>
    </row>
    <row r="515">
      <c r="C515" s="89"/>
    </row>
    <row r="516">
      <c r="C516" s="89"/>
    </row>
    <row r="517">
      <c r="C517" s="89"/>
    </row>
    <row r="518">
      <c r="C518" s="89"/>
    </row>
    <row r="519">
      <c r="C519" s="89"/>
    </row>
    <row r="520">
      <c r="C520" s="89"/>
    </row>
    <row r="521">
      <c r="C521" s="89"/>
    </row>
    <row r="522">
      <c r="C522" s="89"/>
    </row>
    <row r="523">
      <c r="C523" s="89"/>
    </row>
    <row r="524">
      <c r="C524" s="89"/>
    </row>
    <row r="525">
      <c r="C525" s="89"/>
    </row>
    <row r="526">
      <c r="C526" s="89"/>
    </row>
    <row r="527">
      <c r="C527" s="89"/>
    </row>
    <row r="528">
      <c r="C528" s="89"/>
    </row>
    <row r="529">
      <c r="C529" s="89"/>
    </row>
    <row r="530">
      <c r="C530" s="89"/>
    </row>
    <row r="531">
      <c r="C531" s="89"/>
    </row>
    <row r="532">
      <c r="C532" s="89"/>
    </row>
    <row r="533">
      <c r="C533" s="89"/>
    </row>
    <row r="534">
      <c r="C534" s="89"/>
    </row>
    <row r="535">
      <c r="C535" s="89"/>
    </row>
    <row r="536">
      <c r="C536" s="89"/>
    </row>
    <row r="537">
      <c r="C537" s="89"/>
    </row>
    <row r="538">
      <c r="C538" s="89"/>
    </row>
    <row r="539">
      <c r="C539" s="89"/>
    </row>
    <row r="540">
      <c r="C540" s="89"/>
    </row>
    <row r="541">
      <c r="C541" s="89"/>
    </row>
    <row r="542">
      <c r="C542" s="89"/>
    </row>
    <row r="543">
      <c r="C543" s="89"/>
    </row>
    <row r="544">
      <c r="C544" s="89"/>
    </row>
    <row r="545">
      <c r="C545" s="89"/>
    </row>
    <row r="546">
      <c r="C546" s="89"/>
    </row>
    <row r="547">
      <c r="C547" s="89"/>
    </row>
    <row r="548">
      <c r="C548" s="89"/>
    </row>
    <row r="549">
      <c r="C549" s="89"/>
    </row>
    <row r="550">
      <c r="C550" s="89"/>
    </row>
    <row r="551">
      <c r="C551" s="89"/>
    </row>
    <row r="552">
      <c r="C552" s="89"/>
    </row>
    <row r="553">
      <c r="C553" s="89"/>
    </row>
    <row r="554">
      <c r="C554" s="89"/>
    </row>
    <row r="555">
      <c r="C555" s="89"/>
    </row>
    <row r="556">
      <c r="C556" s="89"/>
    </row>
    <row r="557">
      <c r="C557" s="89"/>
    </row>
    <row r="558">
      <c r="C558" s="89"/>
    </row>
    <row r="559">
      <c r="C559" s="89"/>
    </row>
    <row r="560">
      <c r="C560" s="89"/>
    </row>
    <row r="561">
      <c r="C561" s="89"/>
    </row>
    <row r="562">
      <c r="C562" s="89"/>
    </row>
    <row r="563">
      <c r="C563" s="89"/>
    </row>
    <row r="564">
      <c r="C564" s="89"/>
    </row>
    <row r="565">
      <c r="C565" s="89"/>
    </row>
    <row r="566">
      <c r="C566" s="89"/>
    </row>
    <row r="567">
      <c r="C567" s="89"/>
    </row>
    <row r="568">
      <c r="C568" s="89"/>
    </row>
    <row r="569">
      <c r="C569" s="89"/>
    </row>
    <row r="570">
      <c r="C570" s="89"/>
    </row>
    <row r="571">
      <c r="C571" s="89"/>
    </row>
    <row r="572">
      <c r="C572" s="89"/>
    </row>
    <row r="573">
      <c r="C573" s="89"/>
    </row>
    <row r="574">
      <c r="C574" s="89"/>
    </row>
    <row r="575">
      <c r="C575" s="89"/>
    </row>
    <row r="576">
      <c r="C576" s="89"/>
    </row>
    <row r="577">
      <c r="C577" s="89"/>
    </row>
    <row r="578">
      <c r="C578" s="89"/>
    </row>
    <row r="579">
      <c r="C579" s="89"/>
    </row>
    <row r="580">
      <c r="C580" s="89"/>
    </row>
    <row r="581">
      <c r="C581" s="89"/>
    </row>
    <row r="582">
      <c r="C582" s="89"/>
    </row>
    <row r="583">
      <c r="C583" s="89"/>
    </row>
    <row r="584">
      <c r="C584" s="89"/>
    </row>
    <row r="585">
      <c r="C585" s="89"/>
    </row>
    <row r="586">
      <c r="C586" s="89"/>
    </row>
    <row r="587">
      <c r="C587" s="89"/>
    </row>
    <row r="588">
      <c r="C588" s="89"/>
    </row>
    <row r="589">
      <c r="C589" s="89"/>
    </row>
    <row r="590">
      <c r="C590" s="89"/>
    </row>
    <row r="591">
      <c r="C591" s="89"/>
    </row>
    <row r="592">
      <c r="C592" s="89"/>
    </row>
    <row r="593">
      <c r="C593" s="89"/>
    </row>
    <row r="594">
      <c r="C594" s="89"/>
    </row>
    <row r="595">
      <c r="C595" s="89"/>
    </row>
    <row r="596">
      <c r="C596" s="89"/>
    </row>
    <row r="597">
      <c r="C597" s="89"/>
    </row>
    <row r="598">
      <c r="C598" s="89"/>
    </row>
    <row r="599">
      <c r="C599" s="89"/>
    </row>
    <row r="600">
      <c r="C600" s="89"/>
    </row>
    <row r="601">
      <c r="C601" s="89"/>
    </row>
    <row r="602">
      <c r="C602" s="89"/>
    </row>
    <row r="603">
      <c r="C603" s="89"/>
    </row>
    <row r="604">
      <c r="C604" s="89"/>
    </row>
    <row r="605">
      <c r="C605" s="89"/>
    </row>
    <row r="606">
      <c r="C606" s="89"/>
    </row>
    <row r="607">
      <c r="C607" s="89"/>
    </row>
    <row r="608">
      <c r="C608" s="89"/>
    </row>
    <row r="609">
      <c r="C609" s="89"/>
    </row>
    <row r="610">
      <c r="C610" s="89"/>
    </row>
    <row r="611">
      <c r="C611" s="89"/>
    </row>
    <row r="612">
      <c r="C612" s="89"/>
    </row>
    <row r="613">
      <c r="C613" s="89"/>
    </row>
    <row r="614">
      <c r="C614" s="89"/>
    </row>
    <row r="615">
      <c r="C615" s="89"/>
    </row>
    <row r="616">
      <c r="C616" s="89"/>
    </row>
    <row r="617">
      <c r="C617" s="89"/>
    </row>
    <row r="618">
      <c r="C618" s="89"/>
    </row>
    <row r="619">
      <c r="C619" s="89"/>
    </row>
    <row r="620">
      <c r="C620" s="89"/>
    </row>
    <row r="621">
      <c r="C621" s="89"/>
    </row>
    <row r="622">
      <c r="C622" s="89"/>
    </row>
    <row r="623">
      <c r="C623" s="89"/>
    </row>
    <row r="624">
      <c r="C624" s="89"/>
    </row>
    <row r="625">
      <c r="C625" s="89"/>
    </row>
    <row r="626">
      <c r="C626" s="89"/>
    </row>
    <row r="627">
      <c r="C627" s="89"/>
    </row>
    <row r="628">
      <c r="C628" s="89"/>
    </row>
    <row r="629">
      <c r="C629" s="89"/>
    </row>
    <row r="630">
      <c r="C630" s="89"/>
    </row>
    <row r="631">
      <c r="C631" s="89"/>
    </row>
    <row r="632">
      <c r="C632" s="89"/>
    </row>
    <row r="633">
      <c r="C633" s="89"/>
    </row>
    <row r="634">
      <c r="C634" s="89"/>
    </row>
    <row r="635">
      <c r="C635" s="89"/>
    </row>
    <row r="636">
      <c r="C636" s="89"/>
    </row>
    <row r="637">
      <c r="C637" s="89"/>
    </row>
    <row r="638">
      <c r="C638" s="89"/>
    </row>
    <row r="639">
      <c r="C639" s="89"/>
    </row>
    <row r="640">
      <c r="C640" s="89"/>
    </row>
    <row r="641">
      <c r="C641" s="89"/>
    </row>
    <row r="642">
      <c r="C642" s="89"/>
    </row>
    <row r="643">
      <c r="C643" s="89"/>
    </row>
    <row r="644">
      <c r="C644" s="89"/>
    </row>
    <row r="645">
      <c r="C645" s="89"/>
    </row>
    <row r="646">
      <c r="C646" s="89"/>
    </row>
    <row r="647">
      <c r="C647" s="89"/>
    </row>
    <row r="648">
      <c r="C648" s="89"/>
    </row>
    <row r="649">
      <c r="C649" s="89"/>
    </row>
    <row r="650">
      <c r="C650" s="89"/>
    </row>
    <row r="651">
      <c r="C651" s="89"/>
    </row>
    <row r="652">
      <c r="C652" s="89"/>
    </row>
    <row r="653">
      <c r="C653" s="89"/>
    </row>
    <row r="654">
      <c r="C654" s="89"/>
    </row>
    <row r="655">
      <c r="C655" s="89"/>
    </row>
    <row r="656">
      <c r="C656" s="89"/>
    </row>
    <row r="657">
      <c r="C657" s="89"/>
    </row>
    <row r="658">
      <c r="C658" s="89"/>
    </row>
    <row r="659">
      <c r="C659" s="89"/>
    </row>
    <row r="660">
      <c r="C660" s="89"/>
    </row>
    <row r="661">
      <c r="C661" s="89"/>
    </row>
    <row r="662">
      <c r="C662" s="89"/>
    </row>
    <row r="663">
      <c r="C663" s="89"/>
    </row>
    <row r="664">
      <c r="C664" s="89"/>
    </row>
    <row r="665">
      <c r="C665" s="89"/>
    </row>
    <row r="666">
      <c r="C666" s="89"/>
    </row>
    <row r="667">
      <c r="C667" s="89"/>
    </row>
    <row r="668">
      <c r="C668" s="89"/>
    </row>
    <row r="669">
      <c r="C669" s="89"/>
    </row>
    <row r="670">
      <c r="C670" s="89"/>
    </row>
    <row r="671">
      <c r="C671" s="89"/>
    </row>
    <row r="672">
      <c r="C672" s="89"/>
    </row>
    <row r="673">
      <c r="C673" s="89"/>
    </row>
    <row r="674">
      <c r="C674" s="89"/>
    </row>
    <row r="675">
      <c r="C675" s="89"/>
    </row>
    <row r="676">
      <c r="C676" s="89"/>
    </row>
    <row r="677">
      <c r="C677" s="89"/>
    </row>
    <row r="678">
      <c r="C678" s="89"/>
    </row>
    <row r="679">
      <c r="C679" s="89"/>
    </row>
    <row r="680">
      <c r="C680" s="89"/>
    </row>
    <row r="681">
      <c r="C681" s="89"/>
    </row>
    <row r="682">
      <c r="C682" s="89"/>
    </row>
    <row r="683">
      <c r="C683" s="89"/>
    </row>
    <row r="684">
      <c r="C684" s="89"/>
    </row>
    <row r="685">
      <c r="C685" s="89"/>
    </row>
    <row r="686">
      <c r="C686" s="89"/>
    </row>
    <row r="687">
      <c r="C687" s="89"/>
    </row>
    <row r="688">
      <c r="C688" s="89"/>
    </row>
    <row r="689">
      <c r="C689" s="89"/>
    </row>
    <row r="690">
      <c r="C690" s="89"/>
    </row>
    <row r="691">
      <c r="C691" s="89"/>
    </row>
    <row r="692">
      <c r="C692" s="89"/>
    </row>
    <row r="693">
      <c r="C693" s="89"/>
    </row>
    <row r="694">
      <c r="C694" s="89"/>
    </row>
    <row r="695">
      <c r="C695" s="89"/>
    </row>
    <row r="696">
      <c r="C696" s="89"/>
    </row>
    <row r="697">
      <c r="C697" s="89"/>
    </row>
    <row r="698">
      <c r="C698" s="89"/>
    </row>
    <row r="699">
      <c r="C699" s="89"/>
    </row>
    <row r="700">
      <c r="C700" s="89"/>
    </row>
    <row r="701">
      <c r="C701" s="89"/>
    </row>
    <row r="702">
      <c r="C702" s="89"/>
    </row>
    <row r="703">
      <c r="C703" s="89"/>
    </row>
    <row r="704">
      <c r="C704" s="89"/>
    </row>
    <row r="705">
      <c r="C705" s="89"/>
    </row>
    <row r="706">
      <c r="C706" s="89"/>
    </row>
    <row r="707">
      <c r="C707" s="89"/>
    </row>
    <row r="708">
      <c r="C708" s="89"/>
    </row>
    <row r="709">
      <c r="C709" s="89"/>
    </row>
    <row r="710">
      <c r="C710" s="89"/>
    </row>
    <row r="711">
      <c r="C711" s="89"/>
    </row>
    <row r="712">
      <c r="C712" s="89"/>
    </row>
    <row r="713">
      <c r="C713" s="89"/>
    </row>
    <row r="714">
      <c r="C714" s="89"/>
    </row>
    <row r="715">
      <c r="C715" s="89"/>
    </row>
    <row r="716">
      <c r="C716" s="89"/>
    </row>
    <row r="717">
      <c r="C717" s="89"/>
    </row>
    <row r="718">
      <c r="C718" s="89"/>
    </row>
    <row r="719">
      <c r="C719" s="89"/>
    </row>
    <row r="720">
      <c r="C720" s="89"/>
    </row>
    <row r="721">
      <c r="C721" s="89"/>
    </row>
    <row r="722">
      <c r="C722" s="89"/>
    </row>
    <row r="723">
      <c r="C723" s="89"/>
    </row>
    <row r="724">
      <c r="C724" s="89"/>
    </row>
    <row r="725">
      <c r="C725" s="89"/>
    </row>
    <row r="726">
      <c r="C726" s="89"/>
    </row>
    <row r="727">
      <c r="C727" s="89"/>
    </row>
    <row r="728">
      <c r="C728" s="89"/>
    </row>
    <row r="729">
      <c r="C729" s="89"/>
    </row>
    <row r="730">
      <c r="C730" s="89"/>
    </row>
    <row r="731">
      <c r="C731" s="89"/>
    </row>
    <row r="732">
      <c r="C732" s="89"/>
    </row>
    <row r="733">
      <c r="C733" s="89"/>
    </row>
    <row r="734">
      <c r="C734" s="89"/>
    </row>
    <row r="735">
      <c r="C735" s="89"/>
    </row>
    <row r="736">
      <c r="C736" s="89"/>
    </row>
    <row r="737">
      <c r="C737" s="89"/>
    </row>
    <row r="738">
      <c r="C738" s="89"/>
    </row>
    <row r="739">
      <c r="C739" s="89"/>
    </row>
    <row r="740">
      <c r="C740" s="89"/>
    </row>
    <row r="741">
      <c r="C741" s="89"/>
    </row>
    <row r="742">
      <c r="C742" s="89"/>
    </row>
    <row r="743">
      <c r="C743" s="89"/>
    </row>
    <row r="744">
      <c r="C744" s="89"/>
    </row>
    <row r="745">
      <c r="C745" s="89"/>
    </row>
    <row r="746">
      <c r="C746" s="89"/>
    </row>
    <row r="747">
      <c r="C747" s="89"/>
    </row>
    <row r="748">
      <c r="C748" s="89"/>
    </row>
    <row r="749">
      <c r="C749" s="89"/>
    </row>
    <row r="750">
      <c r="C750" s="89"/>
    </row>
    <row r="751">
      <c r="C751" s="89"/>
    </row>
    <row r="752">
      <c r="C752" s="89"/>
    </row>
    <row r="753">
      <c r="C753" s="89"/>
    </row>
    <row r="754">
      <c r="C754" s="89"/>
    </row>
    <row r="755">
      <c r="C755" s="89"/>
    </row>
    <row r="756">
      <c r="C756" s="89"/>
    </row>
    <row r="757">
      <c r="C757" s="89"/>
    </row>
    <row r="758">
      <c r="C758" s="89"/>
    </row>
    <row r="759">
      <c r="C759" s="89"/>
    </row>
    <row r="760">
      <c r="C760" s="89"/>
    </row>
    <row r="761">
      <c r="C761" s="89"/>
    </row>
    <row r="762">
      <c r="C762" s="89"/>
    </row>
    <row r="763">
      <c r="C763" s="89"/>
    </row>
    <row r="764">
      <c r="C764" s="89"/>
    </row>
    <row r="765">
      <c r="C765" s="89"/>
    </row>
    <row r="766">
      <c r="C766" s="89"/>
    </row>
    <row r="767">
      <c r="C767" s="89"/>
    </row>
    <row r="768">
      <c r="C768" s="89"/>
    </row>
    <row r="769">
      <c r="C769" s="89"/>
    </row>
    <row r="770">
      <c r="C770" s="89"/>
    </row>
    <row r="771">
      <c r="C771" s="89"/>
    </row>
    <row r="772">
      <c r="C772" s="89"/>
    </row>
    <row r="773">
      <c r="C773" s="89"/>
    </row>
    <row r="774">
      <c r="C774" s="89"/>
    </row>
    <row r="775">
      <c r="C775" s="89"/>
    </row>
    <row r="776">
      <c r="C776" s="89"/>
    </row>
    <row r="777">
      <c r="C777" s="89"/>
    </row>
    <row r="778">
      <c r="C778" s="89"/>
    </row>
    <row r="779">
      <c r="C779" s="89"/>
    </row>
    <row r="780">
      <c r="C780" s="89"/>
    </row>
    <row r="781">
      <c r="C781" s="89"/>
    </row>
    <row r="782">
      <c r="C782" s="89"/>
    </row>
    <row r="783">
      <c r="C783" s="89"/>
    </row>
    <row r="784">
      <c r="C784" s="89"/>
    </row>
    <row r="785">
      <c r="C785" s="89"/>
    </row>
    <row r="786">
      <c r="C786" s="89"/>
    </row>
    <row r="787">
      <c r="C787" s="89"/>
    </row>
    <row r="788">
      <c r="C788" s="89"/>
    </row>
    <row r="789">
      <c r="C789" s="89"/>
    </row>
    <row r="790">
      <c r="C790" s="89"/>
    </row>
    <row r="791">
      <c r="C791" s="89"/>
    </row>
    <row r="792">
      <c r="C792" s="89"/>
    </row>
    <row r="793">
      <c r="C793" s="89"/>
    </row>
    <row r="794">
      <c r="C794" s="89"/>
    </row>
    <row r="795">
      <c r="C795" s="89"/>
    </row>
    <row r="796">
      <c r="C796" s="89"/>
    </row>
    <row r="797">
      <c r="C797" s="89"/>
    </row>
    <row r="798">
      <c r="C798" s="89"/>
    </row>
    <row r="799">
      <c r="C799" s="89"/>
    </row>
    <row r="800">
      <c r="C800" s="89"/>
    </row>
    <row r="801">
      <c r="C801" s="89"/>
    </row>
    <row r="802">
      <c r="C802" s="89"/>
    </row>
    <row r="803">
      <c r="C803" s="89"/>
    </row>
    <row r="804">
      <c r="C804" s="89"/>
    </row>
    <row r="805">
      <c r="C805" s="89"/>
    </row>
    <row r="806">
      <c r="C806" s="89"/>
    </row>
    <row r="807">
      <c r="C807" s="89"/>
    </row>
    <row r="808">
      <c r="C808" s="89"/>
    </row>
    <row r="809">
      <c r="C809" s="89"/>
    </row>
    <row r="810">
      <c r="C810" s="89"/>
    </row>
    <row r="811">
      <c r="C811" s="89"/>
    </row>
    <row r="812">
      <c r="C812" s="89"/>
    </row>
    <row r="813">
      <c r="C813" s="89"/>
    </row>
    <row r="814">
      <c r="C814" s="89"/>
    </row>
    <row r="815">
      <c r="C815" s="89"/>
    </row>
    <row r="816">
      <c r="C816" s="89"/>
    </row>
    <row r="817">
      <c r="C817" s="89"/>
    </row>
    <row r="818">
      <c r="C818" s="89"/>
    </row>
    <row r="819">
      <c r="C819" s="89"/>
    </row>
    <row r="820">
      <c r="C820" s="89"/>
    </row>
    <row r="821">
      <c r="C821" s="89"/>
    </row>
    <row r="822">
      <c r="C822" s="89"/>
    </row>
    <row r="823">
      <c r="C823" s="89"/>
    </row>
    <row r="824">
      <c r="C824" s="89"/>
    </row>
    <row r="825">
      <c r="C825" s="89"/>
    </row>
    <row r="826">
      <c r="C826" s="89"/>
    </row>
    <row r="827">
      <c r="C827" s="89"/>
    </row>
    <row r="828">
      <c r="C828" s="89"/>
    </row>
    <row r="829">
      <c r="C829" s="89"/>
    </row>
    <row r="830">
      <c r="C830" s="89"/>
    </row>
    <row r="831">
      <c r="C831" s="89"/>
    </row>
    <row r="832">
      <c r="C832" s="89"/>
    </row>
    <row r="833">
      <c r="C833" s="89"/>
    </row>
    <row r="834">
      <c r="C834" s="89"/>
    </row>
    <row r="835">
      <c r="C835" s="89"/>
    </row>
    <row r="836">
      <c r="C836" s="89"/>
    </row>
    <row r="837">
      <c r="C837" s="89"/>
    </row>
    <row r="838">
      <c r="C838" s="89"/>
    </row>
    <row r="839">
      <c r="C839" s="89"/>
    </row>
    <row r="840">
      <c r="C840" s="89"/>
    </row>
    <row r="841">
      <c r="C841" s="89"/>
    </row>
    <row r="842">
      <c r="C842" s="89"/>
    </row>
    <row r="843">
      <c r="C843" s="89"/>
    </row>
    <row r="844">
      <c r="C844" s="89"/>
    </row>
    <row r="845">
      <c r="C845" s="89"/>
    </row>
    <row r="846">
      <c r="C846" s="89"/>
    </row>
    <row r="847">
      <c r="C847" s="89"/>
    </row>
    <row r="848">
      <c r="C848" s="89"/>
    </row>
    <row r="849">
      <c r="C849" s="89"/>
    </row>
    <row r="850">
      <c r="C850" s="89"/>
    </row>
    <row r="851">
      <c r="C851" s="89"/>
    </row>
    <row r="852">
      <c r="C852" s="89"/>
    </row>
    <row r="853">
      <c r="C853" s="89"/>
    </row>
    <row r="854">
      <c r="C854" s="89"/>
    </row>
    <row r="855">
      <c r="C855" s="89"/>
    </row>
    <row r="856">
      <c r="C856" s="89"/>
    </row>
    <row r="857">
      <c r="C857" s="89"/>
    </row>
    <row r="858">
      <c r="C858" s="89"/>
    </row>
    <row r="859">
      <c r="C859" s="89"/>
    </row>
    <row r="860">
      <c r="C860" s="89"/>
    </row>
    <row r="861">
      <c r="C861" s="89"/>
    </row>
    <row r="862">
      <c r="C862" s="89"/>
    </row>
    <row r="863">
      <c r="C863" s="89"/>
    </row>
    <row r="864">
      <c r="C864" s="89"/>
    </row>
    <row r="865">
      <c r="C865" s="89"/>
    </row>
    <row r="866">
      <c r="C866" s="89"/>
    </row>
    <row r="867">
      <c r="C867" s="89"/>
    </row>
    <row r="868">
      <c r="C868" s="89"/>
    </row>
    <row r="869">
      <c r="C869" s="89"/>
    </row>
    <row r="870">
      <c r="C870" s="89"/>
    </row>
    <row r="871">
      <c r="C871" s="89"/>
    </row>
    <row r="872">
      <c r="C872" s="89"/>
    </row>
    <row r="873">
      <c r="C873" s="89"/>
    </row>
    <row r="874">
      <c r="C874" s="89"/>
    </row>
    <row r="875">
      <c r="C875" s="89"/>
    </row>
    <row r="876">
      <c r="C876" s="89"/>
    </row>
    <row r="877">
      <c r="C877" s="89"/>
    </row>
    <row r="878">
      <c r="C878" s="89"/>
    </row>
    <row r="879">
      <c r="C879" s="89"/>
    </row>
    <row r="880">
      <c r="C880" s="89"/>
    </row>
    <row r="881">
      <c r="C881" s="89"/>
    </row>
    <row r="882">
      <c r="C882" s="89"/>
    </row>
    <row r="883">
      <c r="C883" s="89"/>
    </row>
    <row r="884">
      <c r="C884" s="89"/>
    </row>
    <row r="885">
      <c r="C885" s="89"/>
    </row>
    <row r="886">
      <c r="C886" s="89"/>
    </row>
    <row r="887">
      <c r="C887" s="89"/>
    </row>
    <row r="888">
      <c r="C888" s="89"/>
    </row>
    <row r="889">
      <c r="C889" s="89"/>
    </row>
    <row r="890">
      <c r="C890" s="89"/>
    </row>
    <row r="891">
      <c r="C891" s="89"/>
    </row>
    <row r="892">
      <c r="C892" s="89"/>
    </row>
    <row r="893">
      <c r="C893" s="89"/>
    </row>
    <row r="894">
      <c r="C894" s="89"/>
    </row>
    <row r="895">
      <c r="C895" s="89"/>
    </row>
    <row r="896">
      <c r="C896" s="89"/>
    </row>
    <row r="897">
      <c r="C897" s="89"/>
    </row>
    <row r="898">
      <c r="C898" s="89"/>
    </row>
    <row r="899">
      <c r="C899" s="89"/>
    </row>
    <row r="900">
      <c r="C900" s="89"/>
    </row>
    <row r="901">
      <c r="C901" s="89"/>
    </row>
    <row r="902">
      <c r="C902" s="89"/>
    </row>
    <row r="903">
      <c r="C903" s="89"/>
    </row>
    <row r="904">
      <c r="C904" s="89"/>
    </row>
    <row r="905">
      <c r="C905" s="89"/>
    </row>
    <row r="906">
      <c r="C906" s="89"/>
    </row>
    <row r="907">
      <c r="C907" s="89"/>
    </row>
    <row r="908">
      <c r="C908" s="89"/>
    </row>
    <row r="909">
      <c r="C909" s="89"/>
    </row>
    <row r="910">
      <c r="C910" s="89"/>
    </row>
    <row r="911">
      <c r="C911" s="89"/>
    </row>
    <row r="912">
      <c r="C912" s="89"/>
    </row>
    <row r="913">
      <c r="C913" s="89"/>
    </row>
    <row r="914">
      <c r="C914" s="89"/>
    </row>
    <row r="915">
      <c r="C915" s="89"/>
    </row>
    <row r="916">
      <c r="C916" s="89"/>
    </row>
    <row r="917">
      <c r="C917" s="89"/>
    </row>
    <row r="918">
      <c r="C918" s="89"/>
    </row>
    <row r="919">
      <c r="C919" s="89"/>
    </row>
    <row r="920">
      <c r="C920" s="89"/>
    </row>
    <row r="921">
      <c r="C921" s="89"/>
    </row>
    <row r="922">
      <c r="C922" s="89"/>
    </row>
    <row r="923">
      <c r="C923" s="89"/>
    </row>
    <row r="924">
      <c r="C924" s="89"/>
    </row>
    <row r="925">
      <c r="C925" s="89"/>
    </row>
    <row r="926">
      <c r="C926" s="89"/>
    </row>
    <row r="927">
      <c r="C927" s="89"/>
    </row>
    <row r="928">
      <c r="C928" s="89"/>
    </row>
    <row r="929">
      <c r="C929" s="89"/>
    </row>
    <row r="930">
      <c r="C930" s="89"/>
    </row>
    <row r="931">
      <c r="C931" s="89"/>
    </row>
    <row r="932">
      <c r="C932" s="89"/>
    </row>
    <row r="933">
      <c r="C933" s="89"/>
    </row>
    <row r="934">
      <c r="C934" s="89"/>
    </row>
    <row r="935">
      <c r="C935" s="89"/>
    </row>
    <row r="936">
      <c r="C936" s="89"/>
    </row>
    <row r="937">
      <c r="C937" s="89"/>
    </row>
    <row r="938">
      <c r="C938" s="89"/>
    </row>
    <row r="939">
      <c r="C939" s="89"/>
    </row>
    <row r="940">
      <c r="C940" s="89"/>
    </row>
    <row r="941">
      <c r="C941" s="89"/>
    </row>
    <row r="942">
      <c r="C942" s="89"/>
    </row>
    <row r="943">
      <c r="C943" s="89"/>
    </row>
    <row r="944">
      <c r="C944" s="89"/>
    </row>
    <row r="945">
      <c r="C945" s="89"/>
    </row>
    <row r="946">
      <c r="C946" s="89"/>
    </row>
    <row r="947">
      <c r="C947" s="89"/>
    </row>
    <row r="948">
      <c r="C948" s="89"/>
    </row>
    <row r="949">
      <c r="C949" s="89"/>
    </row>
    <row r="950">
      <c r="C950" s="89"/>
    </row>
    <row r="951">
      <c r="C951" s="89"/>
    </row>
    <row r="952">
      <c r="C952" s="89"/>
    </row>
    <row r="953">
      <c r="C953" s="89"/>
    </row>
    <row r="954">
      <c r="C954" s="89"/>
    </row>
    <row r="955">
      <c r="C955" s="89"/>
    </row>
    <row r="956">
      <c r="C956" s="89"/>
    </row>
    <row r="957">
      <c r="C957" s="89"/>
    </row>
    <row r="958">
      <c r="C958" s="89"/>
    </row>
    <row r="959">
      <c r="C959" s="89"/>
    </row>
    <row r="960">
      <c r="C960" s="89"/>
    </row>
    <row r="961">
      <c r="C961" s="89"/>
    </row>
    <row r="962">
      <c r="C962" s="89"/>
    </row>
    <row r="963">
      <c r="C963" s="89"/>
    </row>
    <row r="964">
      <c r="C964" s="89"/>
    </row>
    <row r="965">
      <c r="C965" s="89"/>
    </row>
    <row r="966">
      <c r="C966" s="89"/>
    </row>
    <row r="967">
      <c r="C967" s="89"/>
    </row>
    <row r="968">
      <c r="C968" s="89"/>
    </row>
    <row r="969">
      <c r="C969" s="89"/>
    </row>
    <row r="970">
      <c r="C970" s="89"/>
    </row>
    <row r="971">
      <c r="C971" s="89"/>
    </row>
    <row r="972">
      <c r="C972" s="89"/>
    </row>
    <row r="973">
      <c r="C973" s="89"/>
    </row>
    <row r="974">
      <c r="C974" s="89"/>
    </row>
    <row r="975">
      <c r="C975" s="89"/>
    </row>
    <row r="976">
      <c r="C976" s="89"/>
    </row>
    <row r="977">
      <c r="C977" s="89"/>
    </row>
    <row r="978">
      <c r="C978" s="89"/>
    </row>
    <row r="979">
      <c r="C979" s="89"/>
    </row>
    <row r="980">
      <c r="C980" s="89"/>
    </row>
    <row r="981">
      <c r="C981" s="89"/>
    </row>
    <row r="982">
      <c r="C982" s="89"/>
    </row>
    <row r="983">
      <c r="C983" s="89"/>
    </row>
    <row r="984">
      <c r="C984" s="89"/>
    </row>
    <row r="985">
      <c r="C985" s="89"/>
    </row>
    <row r="986">
      <c r="C986" s="89"/>
    </row>
    <row r="987">
      <c r="C987" s="89"/>
    </row>
    <row r="988">
      <c r="C988" s="89"/>
    </row>
    <row r="989">
      <c r="C989" s="89"/>
    </row>
    <row r="990">
      <c r="C990" s="89"/>
    </row>
    <row r="991">
      <c r="C991" s="89"/>
    </row>
    <row r="992">
      <c r="C992" s="89"/>
    </row>
    <row r="993">
      <c r="C993" s="89"/>
    </row>
    <row r="994">
      <c r="C994" s="89"/>
    </row>
    <row r="995">
      <c r="C995" s="89"/>
    </row>
    <row r="996">
      <c r="C996" s="89"/>
    </row>
    <row r="997">
      <c r="C997" s="89"/>
    </row>
    <row r="998">
      <c r="C998" s="89"/>
    </row>
    <row r="999">
      <c r="C999" s="89"/>
    </row>
  </sheetData>
  <autoFilter ref="$A$1:$H$20">
    <sortState ref="A1:H20">
      <sortCondition descending="1" ref="B1:B20"/>
      <sortCondition descending="1" ref="G1:G20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88"/>
    <col customWidth="1" min="2" max="2" width="9.75"/>
    <col customWidth="1" min="3" max="3" width="13.88"/>
    <col customWidth="1" min="4" max="4" width="12.75"/>
    <col customWidth="1" min="5" max="5" width="13.5"/>
    <col customWidth="1" min="6" max="6" width="13.75"/>
    <col customWidth="1" min="7" max="7" width="10.88"/>
    <col customWidth="1" min="8" max="8" width="13.25"/>
    <col customWidth="1" min="9" max="9" width="13.0"/>
    <col customWidth="1" min="10" max="10" width="15.63"/>
    <col customWidth="1" min="11" max="11" width="14.25"/>
    <col customWidth="1" min="12" max="12" width="7.38"/>
    <col customWidth="1" min="13" max="13" width="8.63"/>
  </cols>
  <sheetData>
    <row r="1">
      <c r="A1" s="1" t="s">
        <v>0</v>
      </c>
      <c r="B1" s="1" t="s">
        <v>1</v>
      </c>
      <c r="C1" s="85" t="s">
        <v>85</v>
      </c>
      <c r="D1" s="85" t="s">
        <v>86</v>
      </c>
      <c r="E1" s="85" t="s">
        <v>87</v>
      </c>
      <c r="F1" s="85" t="s">
        <v>88</v>
      </c>
      <c r="G1" s="82" t="s">
        <v>89</v>
      </c>
      <c r="H1" s="84" t="s">
        <v>90</v>
      </c>
      <c r="I1" s="84" t="s">
        <v>83</v>
      </c>
      <c r="J1" s="83" t="s">
        <v>91</v>
      </c>
      <c r="K1" s="84" t="s">
        <v>48</v>
      </c>
      <c r="L1" s="83" t="s">
        <v>77</v>
      </c>
      <c r="M1" s="82" t="s">
        <v>45</v>
      </c>
    </row>
    <row r="2">
      <c r="A2" s="4" t="s">
        <v>19</v>
      </c>
      <c r="B2" s="5">
        <v>72.0</v>
      </c>
      <c r="C2" s="91">
        <v>35.0</v>
      </c>
      <c r="D2" s="4">
        <v>17.0</v>
      </c>
      <c r="E2" s="4">
        <v>14.0</v>
      </c>
      <c r="F2" s="4">
        <v>8.0</v>
      </c>
      <c r="G2" s="4">
        <v>3.5</v>
      </c>
      <c r="H2" s="4">
        <f t="shared" ref="H2:H20" si="1">SUM(C2:G2)</f>
        <v>77.5</v>
      </c>
      <c r="I2" s="4"/>
      <c r="J2" s="4">
        <v>4.5</v>
      </c>
      <c r="K2" s="4"/>
      <c r="L2" s="4">
        <f t="shared" ref="L2:L20" si="2">H2+J2-I2-K2</f>
        <v>82</v>
      </c>
      <c r="M2" s="21">
        <v>400.0</v>
      </c>
      <c r="N2" s="92"/>
    </row>
    <row r="3">
      <c r="A3" s="4" t="s">
        <v>20</v>
      </c>
      <c r="B3" s="5">
        <v>96.0</v>
      </c>
      <c r="C3" s="91">
        <v>33.0</v>
      </c>
      <c r="D3" s="4">
        <v>17.0</v>
      </c>
      <c r="E3" s="4">
        <v>13.0</v>
      </c>
      <c r="F3" s="4">
        <v>10.0</v>
      </c>
      <c r="G3" s="4">
        <v>4.5</v>
      </c>
      <c r="H3" s="4">
        <f t="shared" si="1"/>
        <v>77.5</v>
      </c>
      <c r="I3" s="4"/>
      <c r="J3" s="4">
        <v>4.0</v>
      </c>
      <c r="K3" s="4"/>
      <c r="L3" s="4">
        <f t="shared" si="2"/>
        <v>81.5</v>
      </c>
      <c r="M3" s="21">
        <v>393.03</v>
      </c>
      <c r="N3" s="92"/>
    </row>
    <row r="4">
      <c r="A4" s="4" t="s">
        <v>18</v>
      </c>
      <c r="B4" s="5">
        <v>13.0</v>
      </c>
      <c r="C4" s="91">
        <v>32.5</v>
      </c>
      <c r="D4" s="4">
        <v>18.0</v>
      </c>
      <c r="E4" s="4">
        <v>13.0</v>
      </c>
      <c r="F4" s="4">
        <v>9.0</v>
      </c>
      <c r="G4" s="4">
        <v>4.0</v>
      </c>
      <c r="H4" s="4">
        <f t="shared" si="1"/>
        <v>76.5</v>
      </c>
      <c r="I4" s="4"/>
      <c r="J4" s="4">
        <v>4.5</v>
      </c>
      <c r="K4" s="4"/>
      <c r="L4" s="4">
        <f t="shared" si="2"/>
        <v>81</v>
      </c>
      <c r="M4" s="21">
        <v>347.45</v>
      </c>
      <c r="N4" s="92"/>
    </row>
    <row r="5">
      <c r="A5" s="4" t="s">
        <v>21</v>
      </c>
      <c r="B5" s="5">
        <v>15.0</v>
      </c>
      <c r="C5" s="91">
        <v>34.0</v>
      </c>
      <c r="D5" s="4">
        <v>16.0</v>
      </c>
      <c r="E5" s="4">
        <v>16.0</v>
      </c>
      <c r="F5" s="4">
        <v>6.0</v>
      </c>
      <c r="G5" s="4">
        <v>4.0</v>
      </c>
      <c r="H5" s="4">
        <f t="shared" si="1"/>
        <v>76</v>
      </c>
      <c r="I5" s="4"/>
      <c r="J5" s="4">
        <v>4.5</v>
      </c>
      <c r="K5" s="4"/>
      <c r="L5" s="4">
        <f t="shared" si="2"/>
        <v>80.5</v>
      </c>
      <c r="M5" s="21">
        <v>341.17</v>
      </c>
      <c r="N5" s="92"/>
    </row>
    <row r="6">
      <c r="A6" s="4" t="s">
        <v>24</v>
      </c>
      <c r="B6" s="5">
        <v>22.0</v>
      </c>
      <c r="C6" s="91">
        <v>35.0</v>
      </c>
      <c r="D6" s="4">
        <v>16.0</v>
      </c>
      <c r="E6" s="4">
        <v>16.0</v>
      </c>
      <c r="F6" s="4">
        <v>6.0</v>
      </c>
      <c r="G6" s="4">
        <v>3.5</v>
      </c>
      <c r="H6" s="4">
        <f t="shared" si="1"/>
        <v>76.5</v>
      </c>
      <c r="I6" s="4"/>
      <c r="J6" s="4">
        <v>3.75</v>
      </c>
      <c r="K6" s="5"/>
      <c r="L6" s="4">
        <f t="shared" si="2"/>
        <v>80.25</v>
      </c>
      <c r="M6" s="21">
        <v>304.23</v>
      </c>
      <c r="N6" s="92"/>
    </row>
    <row r="7">
      <c r="A7" s="4" t="s">
        <v>22</v>
      </c>
      <c r="B7" s="5">
        <v>80.0</v>
      </c>
      <c r="C7" s="91">
        <v>25.5</v>
      </c>
      <c r="D7" s="4">
        <v>17.0</v>
      </c>
      <c r="E7" s="4">
        <v>16.0</v>
      </c>
      <c r="F7" s="4">
        <v>8.0</v>
      </c>
      <c r="G7" s="4">
        <v>4.25</v>
      </c>
      <c r="H7" s="4">
        <f t="shared" si="1"/>
        <v>70.75</v>
      </c>
      <c r="I7" s="4"/>
      <c r="J7" s="4">
        <v>4.25</v>
      </c>
      <c r="K7" s="4"/>
      <c r="L7" s="4">
        <f t="shared" si="2"/>
        <v>75</v>
      </c>
      <c r="M7" s="21">
        <v>220.42</v>
      </c>
      <c r="N7" s="92"/>
    </row>
    <row r="8">
      <c r="A8" s="4" t="s">
        <v>33</v>
      </c>
      <c r="B8" s="5">
        <v>99.0</v>
      </c>
      <c r="C8" s="91">
        <v>28.0</v>
      </c>
      <c r="D8" s="4">
        <v>15.0</v>
      </c>
      <c r="E8" s="4">
        <v>12.0</v>
      </c>
      <c r="F8" s="4">
        <v>5.0</v>
      </c>
      <c r="G8" s="4">
        <v>4.0</v>
      </c>
      <c r="H8" s="4">
        <f t="shared" si="1"/>
        <v>64</v>
      </c>
      <c r="I8" s="4"/>
      <c r="J8" s="4">
        <v>3.75</v>
      </c>
      <c r="K8" s="4"/>
      <c r="L8" s="4">
        <f t="shared" si="2"/>
        <v>67.75</v>
      </c>
      <c r="M8" s="21">
        <v>132.02</v>
      </c>
      <c r="N8" s="92"/>
    </row>
    <row r="9">
      <c r="A9" s="4" t="s">
        <v>26</v>
      </c>
      <c r="B9" s="5">
        <v>31.0</v>
      </c>
      <c r="C9" s="91">
        <v>28.0</v>
      </c>
      <c r="D9" s="4">
        <v>15.0</v>
      </c>
      <c r="E9" s="4">
        <v>8.0</v>
      </c>
      <c r="F9" s="4">
        <v>8.0</v>
      </c>
      <c r="G9" s="4">
        <v>3.5</v>
      </c>
      <c r="H9" s="4">
        <f t="shared" si="1"/>
        <v>62.5</v>
      </c>
      <c r="I9" s="4"/>
      <c r="J9" s="4">
        <v>4.0</v>
      </c>
      <c r="K9" s="4"/>
      <c r="L9" s="4">
        <f t="shared" si="2"/>
        <v>66.5</v>
      </c>
      <c r="M9" s="21">
        <v>108.52</v>
      </c>
      <c r="N9" s="92"/>
    </row>
    <row r="10">
      <c r="A10" s="4" t="s">
        <v>30</v>
      </c>
      <c r="B10" s="5">
        <v>35.0</v>
      </c>
      <c r="C10" s="91">
        <v>30.5</v>
      </c>
      <c r="D10" s="4">
        <v>11.0</v>
      </c>
      <c r="E10" s="4">
        <v>11.0</v>
      </c>
      <c r="F10" s="4">
        <v>5.0</v>
      </c>
      <c r="G10" s="4">
        <v>4.0</v>
      </c>
      <c r="H10" s="4">
        <f t="shared" si="1"/>
        <v>61.5</v>
      </c>
      <c r="I10" s="4"/>
      <c r="J10" s="4">
        <v>3.0</v>
      </c>
      <c r="K10" s="4"/>
      <c r="L10" s="4">
        <f t="shared" si="2"/>
        <v>64.5</v>
      </c>
      <c r="M10" s="21">
        <v>82.84</v>
      </c>
      <c r="N10" s="92"/>
    </row>
    <row r="11">
      <c r="A11" s="4" t="s">
        <v>23</v>
      </c>
      <c r="B11" s="5">
        <v>18.0</v>
      </c>
      <c r="C11" s="91">
        <v>27.5</v>
      </c>
      <c r="D11" s="4">
        <v>13.0</v>
      </c>
      <c r="E11" s="4">
        <v>10.0</v>
      </c>
      <c r="F11" s="4">
        <v>5.0</v>
      </c>
      <c r="G11" s="4">
        <v>3.75</v>
      </c>
      <c r="H11" s="4">
        <f t="shared" si="1"/>
        <v>59.25</v>
      </c>
      <c r="I11" s="4"/>
      <c r="J11" s="4">
        <v>3.75</v>
      </c>
      <c r="K11" s="4"/>
      <c r="L11" s="4">
        <f t="shared" si="2"/>
        <v>63</v>
      </c>
      <c r="M11" s="21">
        <v>64.55</v>
      </c>
      <c r="N11" s="92"/>
    </row>
    <row r="12">
      <c r="A12" s="4" t="s">
        <v>31</v>
      </c>
      <c r="B12" s="5">
        <v>11.0</v>
      </c>
      <c r="C12" s="91">
        <v>26.5</v>
      </c>
      <c r="D12" s="4">
        <v>11.0</v>
      </c>
      <c r="E12" s="4">
        <v>8.0</v>
      </c>
      <c r="F12" s="4">
        <v>6.0</v>
      </c>
      <c r="G12" s="4">
        <v>3.0</v>
      </c>
      <c r="H12" s="4">
        <f t="shared" si="1"/>
        <v>54.5</v>
      </c>
      <c r="I12" s="4"/>
      <c r="J12" s="4">
        <v>3.25</v>
      </c>
      <c r="K12" s="4"/>
      <c r="L12" s="4">
        <f t="shared" si="2"/>
        <v>57.75</v>
      </c>
      <c r="M12" s="21">
        <v>40.0</v>
      </c>
      <c r="N12" s="92"/>
    </row>
    <row r="13">
      <c r="A13" s="4" t="s">
        <v>25</v>
      </c>
      <c r="B13" s="5">
        <v>46.0</v>
      </c>
      <c r="C13" s="91">
        <v>25.5</v>
      </c>
      <c r="D13" s="4">
        <v>9.0</v>
      </c>
      <c r="E13" s="4">
        <v>10.0</v>
      </c>
      <c r="F13" s="4">
        <v>6.0</v>
      </c>
      <c r="G13" s="4">
        <v>3.0</v>
      </c>
      <c r="H13" s="4">
        <f t="shared" si="1"/>
        <v>53.5</v>
      </c>
      <c r="I13" s="4"/>
      <c r="J13" s="4">
        <v>3.5</v>
      </c>
      <c r="K13" s="4"/>
      <c r="L13" s="4">
        <f t="shared" si="2"/>
        <v>57</v>
      </c>
      <c r="M13" s="21">
        <v>40.0</v>
      </c>
      <c r="N13" s="92"/>
    </row>
    <row r="14">
      <c r="A14" s="4" t="s">
        <v>34</v>
      </c>
      <c r="B14" s="5">
        <v>52.0</v>
      </c>
      <c r="C14" s="91">
        <v>30.0</v>
      </c>
      <c r="D14" s="4">
        <v>9.0</v>
      </c>
      <c r="E14" s="4">
        <v>9.0</v>
      </c>
      <c r="F14" s="4">
        <v>4.0</v>
      </c>
      <c r="G14" s="4">
        <v>2.5</v>
      </c>
      <c r="H14" s="4">
        <f t="shared" si="1"/>
        <v>54.5</v>
      </c>
      <c r="I14" s="4"/>
      <c r="J14" s="4">
        <v>2.0</v>
      </c>
      <c r="K14" s="5">
        <v>2.75</v>
      </c>
      <c r="L14" s="4">
        <f t="shared" si="2"/>
        <v>53.75</v>
      </c>
      <c r="M14" s="21">
        <v>40.0</v>
      </c>
      <c r="N14" s="92"/>
    </row>
    <row r="15">
      <c r="A15" s="4" t="s">
        <v>27</v>
      </c>
      <c r="B15" s="5">
        <v>65.0</v>
      </c>
      <c r="C15" s="91">
        <v>25.0</v>
      </c>
      <c r="D15" s="4">
        <v>15.0</v>
      </c>
      <c r="E15" s="4">
        <v>10.0</v>
      </c>
      <c r="F15" s="4">
        <v>4.0</v>
      </c>
      <c r="G15" s="4">
        <v>2.5</v>
      </c>
      <c r="H15" s="4">
        <f t="shared" si="1"/>
        <v>56.5</v>
      </c>
      <c r="I15" s="4"/>
      <c r="J15" s="4">
        <v>2.75</v>
      </c>
      <c r="K15" s="4"/>
      <c r="L15" s="4">
        <f t="shared" si="2"/>
        <v>59.25</v>
      </c>
      <c r="M15" s="21">
        <v>40.0</v>
      </c>
      <c r="N15" s="92"/>
    </row>
    <row r="16">
      <c r="A16" s="4" t="s">
        <v>37</v>
      </c>
      <c r="B16" s="5">
        <v>69.0</v>
      </c>
      <c r="C16" s="91">
        <v>27.5</v>
      </c>
      <c r="D16" s="4">
        <v>10.0</v>
      </c>
      <c r="E16" s="4">
        <v>12.0</v>
      </c>
      <c r="F16" s="4">
        <v>3.0</v>
      </c>
      <c r="G16" s="4">
        <v>2.5</v>
      </c>
      <c r="H16" s="4">
        <f t="shared" si="1"/>
        <v>55</v>
      </c>
      <c r="I16" s="4"/>
      <c r="J16" s="4">
        <v>2.0</v>
      </c>
      <c r="K16" s="4"/>
      <c r="L16" s="4">
        <f t="shared" si="2"/>
        <v>57</v>
      </c>
      <c r="M16" s="21">
        <v>40.0</v>
      </c>
      <c r="N16" s="92"/>
    </row>
    <row r="17">
      <c r="A17" s="4" t="s">
        <v>29</v>
      </c>
      <c r="B17" s="5">
        <v>83.0</v>
      </c>
      <c r="C17" s="91">
        <v>22.0</v>
      </c>
      <c r="D17" s="4">
        <v>12.0</v>
      </c>
      <c r="E17" s="4">
        <v>9.0</v>
      </c>
      <c r="F17" s="4">
        <v>6.0</v>
      </c>
      <c r="G17" s="4">
        <v>2.5</v>
      </c>
      <c r="H17" s="4">
        <f t="shared" si="1"/>
        <v>51.5</v>
      </c>
      <c r="I17" s="4"/>
      <c r="J17" s="4">
        <v>2.5</v>
      </c>
      <c r="K17" s="4"/>
      <c r="L17" s="4">
        <f t="shared" si="2"/>
        <v>54</v>
      </c>
      <c r="M17" s="21">
        <v>40.0</v>
      </c>
      <c r="N17" s="92"/>
    </row>
    <row r="18">
      <c r="A18" s="4" t="s">
        <v>32</v>
      </c>
      <c r="B18" s="5">
        <v>40.0</v>
      </c>
      <c r="C18" s="91">
        <v>20.0</v>
      </c>
      <c r="D18" s="4">
        <v>8.0</v>
      </c>
      <c r="E18" s="4">
        <v>5.0</v>
      </c>
      <c r="F18" s="4">
        <v>4.0</v>
      </c>
      <c r="G18" s="4">
        <v>2.5</v>
      </c>
      <c r="H18" s="4">
        <f t="shared" si="1"/>
        <v>39.5</v>
      </c>
      <c r="I18" s="4"/>
      <c r="J18" s="4">
        <v>1.75</v>
      </c>
      <c r="K18" s="4"/>
      <c r="L18" s="4">
        <f t="shared" si="2"/>
        <v>41.25</v>
      </c>
      <c r="M18" s="21">
        <v>0.0</v>
      </c>
      <c r="N18" s="92"/>
    </row>
    <row r="19">
      <c r="A19" s="4" t="s">
        <v>28</v>
      </c>
      <c r="B19" s="5">
        <v>59.0</v>
      </c>
      <c r="C19" s="91">
        <v>21.0</v>
      </c>
      <c r="D19" s="4">
        <v>12.0</v>
      </c>
      <c r="E19" s="4">
        <v>5.0</v>
      </c>
      <c r="F19" s="4">
        <v>5.0</v>
      </c>
      <c r="G19" s="4">
        <v>2.0</v>
      </c>
      <c r="H19" s="4">
        <f t="shared" si="1"/>
        <v>45</v>
      </c>
      <c r="I19" s="4"/>
      <c r="J19" s="4">
        <v>2.0</v>
      </c>
      <c r="K19" s="4"/>
      <c r="L19" s="4">
        <f t="shared" si="2"/>
        <v>47</v>
      </c>
      <c r="M19" s="21">
        <v>0.0</v>
      </c>
      <c r="N19" s="92"/>
    </row>
    <row r="20">
      <c r="A20" s="4" t="s">
        <v>35</v>
      </c>
      <c r="B20" s="5">
        <v>79.0</v>
      </c>
      <c r="C20" s="91">
        <v>20.0</v>
      </c>
      <c r="D20" s="4">
        <v>8.0</v>
      </c>
      <c r="E20" s="4">
        <v>7.0</v>
      </c>
      <c r="F20" s="4">
        <v>3.0</v>
      </c>
      <c r="G20" s="4">
        <v>3.0</v>
      </c>
      <c r="H20" s="4">
        <f t="shared" si="1"/>
        <v>41</v>
      </c>
      <c r="I20" s="4"/>
      <c r="J20" s="4">
        <v>2.25</v>
      </c>
      <c r="K20" s="4"/>
      <c r="L20" s="4">
        <f t="shared" si="2"/>
        <v>43.25</v>
      </c>
      <c r="M20" s="21">
        <v>0.0</v>
      </c>
      <c r="N20" s="92"/>
    </row>
    <row r="21">
      <c r="C21" s="89"/>
    </row>
    <row r="22">
      <c r="C22" s="89"/>
    </row>
    <row r="23">
      <c r="C23" s="89"/>
    </row>
    <row r="24">
      <c r="C24" s="89"/>
      <c r="D24" s="90"/>
      <c r="E24" s="5"/>
    </row>
    <row r="25">
      <c r="C25" s="89"/>
      <c r="D25" s="90"/>
      <c r="E25" s="5"/>
    </row>
    <row r="26">
      <c r="C26" s="89"/>
      <c r="D26" s="90"/>
      <c r="E26" s="5"/>
    </row>
    <row r="27">
      <c r="C27" s="89"/>
      <c r="D27" s="90"/>
      <c r="E27" s="5"/>
    </row>
    <row r="28">
      <c r="C28" s="89"/>
      <c r="D28" s="90"/>
      <c r="E28" s="5"/>
    </row>
    <row r="29">
      <c r="C29" s="89"/>
      <c r="D29" s="90"/>
      <c r="E29" s="5"/>
    </row>
    <row r="30">
      <c r="C30" s="89"/>
      <c r="D30" s="90"/>
      <c r="E30" s="5"/>
    </row>
    <row r="31">
      <c r="C31" s="89"/>
      <c r="D31" s="90"/>
      <c r="E31" s="5"/>
    </row>
    <row r="32">
      <c r="C32" s="89"/>
      <c r="D32" s="90"/>
      <c r="E32" s="5"/>
    </row>
    <row r="33">
      <c r="C33" s="89"/>
      <c r="D33" s="90"/>
      <c r="E33" s="5"/>
    </row>
    <row r="34">
      <c r="C34" s="89"/>
      <c r="D34" s="90"/>
      <c r="E34" s="5"/>
    </row>
    <row r="35">
      <c r="C35" s="89"/>
      <c r="D35" s="90"/>
      <c r="E35" s="5"/>
    </row>
    <row r="36">
      <c r="C36" s="89"/>
      <c r="D36" s="90"/>
      <c r="E36" s="5"/>
    </row>
    <row r="37">
      <c r="C37" s="89"/>
      <c r="D37" s="90"/>
      <c r="E37" s="5"/>
    </row>
    <row r="38">
      <c r="C38" s="89"/>
      <c r="D38" s="90"/>
      <c r="E38" s="5"/>
    </row>
    <row r="39">
      <c r="C39" s="89"/>
      <c r="D39" s="90"/>
      <c r="E39" s="5"/>
    </row>
    <row r="40">
      <c r="C40" s="89"/>
      <c r="D40" s="90"/>
      <c r="E40" s="5"/>
    </row>
    <row r="41">
      <c r="C41" s="89"/>
      <c r="D41" s="90"/>
      <c r="E41" s="5"/>
    </row>
    <row r="42">
      <c r="C42" s="89"/>
      <c r="D42" s="90"/>
      <c r="E42" s="5"/>
    </row>
    <row r="43">
      <c r="C43" s="89"/>
      <c r="E43" s="5"/>
    </row>
    <row r="44">
      <c r="C44" s="89"/>
    </row>
    <row r="45">
      <c r="C45" s="89"/>
    </row>
    <row r="46">
      <c r="C46" s="89"/>
    </row>
    <row r="47">
      <c r="C47" s="89"/>
    </row>
    <row r="48">
      <c r="C48" s="89"/>
    </row>
    <row r="49">
      <c r="C49" s="89"/>
    </row>
    <row r="50">
      <c r="C50" s="89"/>
    </row>
    <row r="51">
      <c r="C51" s="89"/>
    </row>
    <row r="52">
      <c r="C52" s="89"/>
    </row>
    <row r="53">
      <c r="C53" s="89"/>
    </row>
    <row r="54">
      <c r="C54" s="89"/>
    </row>
    <row r="55">
      <c r="C55" s="89"/>
    </row>
    <row r="56">
      <c r="C56" s="89"/>
    </row>
    <row r="57">
      <c r="C57" s="89"/>
    </row>
    <row r="58">
      <c r="C58" s="89"/>
    </row>
    <row r="59">
      <c r="C59" s="89"/>
    </row>
    <row r="60">
      <c r="C60" s="89"/>
    </row>
    <row r="61">
      <c r="C61" s="89"/>
    </row>
    <row r="62">
      <c r="C62" s="89"/>
    </row>
    <row r="63">
      <c r="C63" s="89"/>
    </row>
    <row r="64">
      <c r="C64" s="89"/>
    </row>
    <row r="65">
      <c r="C65" s="89"/>
    </row>
    <row r="66">
      <c r="C66" s="89"/>
    </row>
    <row r="67">
      <c r="C67" s="89"/>
    </row>
    <row r="68">
      <c r="C68" s="89"/>
    </row>
    <row r="69">
      <c r="C69" s="89"/>
    </row>
    <row r="70">
      <c r="C70" s="89"/>
    </row>
    <row r="71">
      <c r="C71" s="89"/>
    </row>
    <row r="72">
      <c r="C72" s="89"/>
    </row>
    <row r="73">
      <c r="C73" s="89"/>
    </row>
    <row r="74">
      <c r="C74" s="89"/>
    </row>
    <row r="75">
      <c r="C75" s="89"/>
    </row>
    <row r="76">
      <c r="C76" s="89"/>
    </row>
    <row r="77">
      <c r="C77" s="89"/>
    </row>
    <row r="78">
      <c r="C78" s="89"/>
    </row>
    <row r="79">
      <c r="C79" s="89"/>
    </row>
    <row r="80">
      <c r="C80" s="89"/>
    </row>
    <row r="81">
      <c r="C81" s="89"/>
    </row>
    <row r="82">
      <c r="C82" s="89"/>
    </row>
    <row r="83">
      <c r="C83" s="89"/>
    </row>
    <row r="84">
      <c r="C84" s="89"/>
    </row>
    <row r="85">
      <c r="C85" s="89"/>
    </row>
    <row r="86">
      <c r="C86" s="89"/>
    </row>
    <row r="87">
      <c r="C87" s="89"/>
    </row>
    <row r="88">
      <c r="C88" s="89"/>
    </row>
    <row r="89">
      <c r="C89" s="89"/>
    </row>
    <row r="90">
      <c r="C90" s="89"/>
    </row>
    <row r="91">
      <c r="C91" s="89"/>
    </row>
    <row r="92">
      <c r="C92" s="89"/>
    </row>
    <row r="93">
      <c r="C93" s="89"/>
    </row>
    <row r="94">
      <c r="C94" s="89"/>
    </row>
    <row r="95">
      <c r="C95" s="89"/>
    </row>
    <row r="96">
      <c r="C96" s="89"/>
    </row>
    <row r="97">
      <c r="C97" s="89"/>
    </row>
    <row r="98">
      <c r="C98" s="89"/>
    </row>
    <row r="99">
      <c r="C99" s="89"/>
    </row>
    <row r="100">
      <c r="C100" s="89"/>
    </row>
    <row r="101">
      <c r="C101" s="89"/>
    </row>
    <row r="102">
      <c r="C102" s="89"/>
    </row>
    <row r="103">
      <c r="C103" s="89"/>
    </row>
    <row r="104">
      <c r="C104" s="89"/>
    </row>
    <row r="105">
      <c r="C105" s="89"/>
    </row>
    <row r="106">
      <c r="C106" s="89"/>
    </row>
    <row r="107">
      <c r="C107" s="89"/>
    </row>
    <row r="108">
      <c r="C108" s="89"/>
    </row>
    <row r="109">
      <c r="C109" s="89"/>
    </row>
    <row r="110">
      <c r="C110" s="89"/>
    </row>
    <row r="111">
      <c r="C111" s="89"/>
    </row>
    <row r="112">
      <c r="C112" s="89"/>
    </row>
    <row r="113">
      <c r="C113" s="89"/>
    </row>
    <row r="114">
      <c r="C114" s="89"/>
    </row>
    <row r="115">
      <c r="C115" s="89"/>
    </row>
    <row r="116">
      <c r="C116" s="89"/>
    </row>
    <row r="117">
      <c r="C117" s="89"/>
    </row>
    <row r="118">
      <c r="C118" s="89"/>
    </row>
    <row r="119">
      <c r="C119" s="89"/>
    </row>
    <row r="120">
      <c r="C120" s="89"/>
    </row>
    <row r="121">
      <c r="C121" s="89"/>
    </row>
    <row r="122">
      <c r="C122" s="89"/>
    </row>
    <row r="123">
      <c r="C123" s="89"/>
    </row>
    <row r="124">
      <c r="C124" s="89"/>
    </row>
    <row r="125">
      <c r="C125" s="89"/>
    </row>
    <row r="126">
      <c r="C126" s="89"/>
    </row>
    <row r="127">
      <c r="C127" s="89"/>
    </row>
    <row r="128">
      <c r="C128" s="89"/>
    </row>
    <row r="129">
      <c r="C129" s="89"/>
    </row>
    <row r="130">
      <c r="C130" s="89"/>
    </row>
    <row r="131">
      <c r="C131" s="89"/>
    </row>
    <row r="132">
      <c r="C132" s="89"/>
    </row>
    <row r="133">
      <c r="C133" s="89"/>
    </row>
    <row r="134">
      <c r="C134" s="89"/>
    </row>
    <row r="135">
      <c r="C135" s="89"/>
    </row>
    <row r="136">
      <c r="C136" s="89"/>
    </row>
    <row r="137">
      <c r="C137" s="89"/>
    </row>
    <row r="138">
      <c r="C138" s="89"/>
    </row>
    <row r="139">
      <c r="C139" s="89"/>
    </row>
    <row r="140">
      <c r="C140" s="89"/>
    </row>
    <row r="141">
      <c r="C141" s="89"/>
    </row>
    <row r="142">
      <c r="C142" s="89"/>
    </row>
    <row r="143">
      <c r="C143" s="89"/>
    </row>
    <row r="144">
      <c r="C144" s="89"/>
    </row>
    <row r="145">
      <c r="C145" s="89"/>
    </row>
    <row r="146">
      <c r="C146" s="89"/>
    </row>
    <row r="147">
      <c r="C147" s="89"/>
    </row>
    <row r="148">
      <c r="C148" s="89"/>
    </row>
    <row r="149">
      <c r="C149" s="89"/>
    </row>
    <row r="150">
      <c r="C150" s="89"/>
    </row>
    <row r="151">
      <c r="C151" s="89"/>
    </row>
    <row r="152">
      <c r="C152" s="89"/>
    </row>
    <row r="153">
      <c r="C153" s="89"/>
    </row>
    <row r="154">
      <c r="C154" s="89"/>
    </row>
    <row r="155">
      <c r="C155" s="89"/>
    </row>
    <row r="156">
      <c r="C156" s="89"/>
    </row>
    <row r="157">
      <c r="C157" s="89"/>
    </row>
    <row r="158">
      <c r="C158" s="89"/>
    </row>
    <row r="159">
      <c r="C159" s="89"/>
    </row>
    <row r="160">
      <c r="C160" s="89"/>
    </row>
    <row r="161">
      <c r="C161" s="89"/>
    </row>
    <row r="162">
      <c r="C162" s="89"/>
    </row>
    <row r="163">
      <c r="C163" s="89"/>
    </row>
    <row r="164">
      <c r="C164" s="89"/>
    </row>
    <row r="165">
      <c r="C165" s="89"/>
    </row>
    <row r="166">
      <c r="C166" s="89"/>
    </row>
    <row r="167">
      <c r="C167" s="89"/>
    </row>
    <row r="168">
      <c r="C168" s="89"/>
    </row>
    <row r="169">
      <c r="C169" s="89"/>
    </row>
    <row r="170">
      <c r="C170" s="89"/>
    </row>
    <row r="171">
      <c r="C171" s="89"/>
    </row>
    <row r="172">
      <c r="C172" s="89"/>
    </row>
    <row r="173">
      <c r="C173" s="89"/>
    </row>
    <row r="174">
      <c r="C174" s="89"/>
    </row>
    <row r="175">
      <c r="C175" s="89"/>
    </row>
    <row r="176">
      <c r="C176" s="89"/>
    </row>
    <row r="177">
      <c r="C177" s="89"/>
    </row>
    <row r="178">
      <c r="C178" s="89"/>
    </row>
    <row r="179">
      <c r="C179" s="89"/>
    </row>
    <row r="180">
      <c r="C180" s="89"/>
    </row>
    <row r="181">
      <c r="C181" s="89"/>
    </row>
    <row r="182">
      <c r="C182" s="89"/>
    </row>
    <row r="183">
      <c r="C183" s="89"/>
    </row>
    <row r="184">
      <c r="C184" s="89"/>
    </row>
    <row r="185">
      <c r="C185" s="89"/>
    </row>
    <row r="186">
      <c r="C186" s="89"/>
    </row>
    <row r="187">
      <c r="C187" s="89"/>
    </row>
    <row r="188">
      <c r="C188" s="89"/>
    </row>
    <row r="189">
      <c r="C189" s="89"/>
    </row>
    <row r="190">
      <c r="C190" s="89"/>
    </row>
    <row r="191">
      <c r="C191" s="89"/>
    </row>
    <row r="192">
      <c r="C192" s="89"/>
    </row>
    <row r="193">
      <c r="C193" s="89"/>
    </row>
    <row r="194">
      <c r="C194" s="89"/>
    </row>
    <row r="195">
      <c r="C195" s="89"/>
    </row>
    <row r="196">
      <c r="C196" s="89"/>
    </row>
    <row r="197">
      <c r="C197" s="89"/>
    </row>
    <row r="198">
      <c r="C198" s="89"/>
    </row>
    <row r="199">
      <c r="C199" s="89"/>
    </row>
    <row r="200">
      <c r="C200" s="89"/>
    </row>
    <row r="201">
      <c r="C201" s="89"/>
    </row>
    <row r="202">
      <c r="C202" s="89"/>
    </row>
    <row r="203">
      <c r="C203" s="89"/>
    </row>
    <row r="204">
      <c r="C204" s="89"/>
    </row>
    <row r="205">
      <c r="C205" s="89"/>
    </row>
    <row r="206">
      <c r="C206" s="89"/>
    </row>
    <row r="207">
      <c r="C207" s="89"/>
    </row>
    <row r="208">
      <c r="C208" s="89"/>
    </row>
    <row r="209">
      <c r="C209" s="89"/>
    </row>
    <row r="210">
      <c r="C210" s="89"/>
    </row>
    <row r="211">
      <c r="C211" s="89"/>
    </row>
    <row r="212">
      <c r="C212" s="89"/>
    </row>
    <row r="213">
      <c r="C213" s="89"/>
    </row>
    <row r="214">
      <c r="C214" s="89"/>
    </row>
    <row r="215">
      <c r="C215" s="89"/>
    </row>
    <row r="216">
      <c r="C216" s="89"/>
    </row>
    <row r="217">
      <c r="C217" s="89"/>
    </row>
    <row r="218">
      <c r="C218" s="89"/>
    </row>
    <row r="219">
      <c r="C219" s="89"/>
    </row>
    <row r="220">
      <c r="C220" s="89"/>
    </row>
    <row r="221">
      <c r="C221" s="89"/>
    </row>
    <row r="222">
      <c r="C222" s="89"/>
    </row>
    <row r="223">
      <c r="C223" s="89"/>
    </row>
    <row r="224">
      <c r="C224" s="89"/>
    </row>
    <row r="225">
      <c r="C225" s="89"/>
    </row>
    <row r="226">
      <c r="C226" s="89"/>
    </row>
    <row r="227">
      <c r="C227" s="89"/>
    </row>
    <row r="228">
      <c r="C228" s="89"/>
    </row>
    <row r="229">
      <c r="C229" s="89"/>
    </row>
    <row r="230">
      <c r="C230" s="89"/>
    </row>
    <row r="231">
      <c r="C231" s="89"/>
    </row>
    <row r="232">
      <c r="C232" s="89"/>
    </row>
    <row r="233">
      <c r="C233" s="89"/>
    </row>
    <row r="234">
      <c r="C234" s="89"/>
    </row>
    <row r="235">
      <c r="C235" s="89"/>
    </row>
    <row r="236">
      <c r="C236" s="89"/>
    </row>
    <row r="237">
      <c r="C237" s="89"/>
    </row>
    <row r="238">
      <c r="C238" s="89"/>
    </row>
    <row r="239">
      <c r="C239" s="89"/>
    </row>
    <row r="240">
      <c r="C240" s="89"/>
    </row>
    <row r="241">
      <c r="C241" s="89"/>
    </row>
    <row r="242">
      <c r="C242" s="89"/>
    </row>
    <row r="243">
      <c r="C243" s="89"/>
    </row>
    <row r="244">
      <c r="C244" s="89"/>
    </row>
    <row r="245">
      <c r="C245" s="89"/>
    </row>
    <row r="246">
      <c r="C246" s="89"/>
    </row>
    <row r="247">
      <c r="C247" s="89"/>
    </row>
    <row r="248">
      <c r="C248" s="89"/>
    </row>
    <row r="249">
      <c r="C249" s="89"/>
    </row>
    <row r="250">
      <c r="C250" s="89"/>
    </row>
    <row r="251">
      <c r="C251" s="89"/>
    </row>
    <row r="252">
      <c r="C252" s="89"/>
    </row>
    <row r="253">
      <c r="C253" s="89"/>
    </row>
    <row r="254">
      <c r="C254" s="89"/>
    </row>
    <row r="255">
      <c r="C255" s="89"/>
    </row>
    <row r="256">
      <c r="C256" s="89"/>
    </row>
    <row r="257">
      <c r="C257" s="89"/>
    </row>
    <row r="258">
      <c r="C258" s="89"/>
    </row>
    <row r="259">
      <c r="C259" s="89"/>
    </row>
    <row r="260">
      <c r="C260" s="89"/>
    </row>
    <row r="261">
      <c r="C261" s="89"/>
    </row>
    <row r="262">
      <c r="C262" s="89"/>
    </row>
    <row r="263">
      <c r="C263" s="89"/>
    </row>
    <row r="264">
      <c r="C264" s="89"/>
    </row>
    <row r="265">
      <c r="C265" s="89"/>
    </row>
    <row r="266">
      <c r="C266" s="89"/>
    </row>
    <row r="267">
      <c r="C267" s="89"/>
    </row>
    <row r="268">
      <c r="C268" s="89"/>
    </row>
    <row r="269">
      <c r="C269" s="89"/>
    </row>
    <row r="270">
      <c r="C270" s="89"/>
    </row>
    <row r="271">
      <c r="C271" s="89"/>
    </row>
    <row r="272">
      <c r="C272" s="89"/>
    </row>
    <row r="273">
      <c r="C273" s="89"/>
    </row>
    <row r="274">
      <c r="C274" s="89"/>
    </row>
    <row r="275">
      <c r="C275" s="89"/>
    </row>
    <row r="276">
      <c r="C276" s="89"/>
    </row>
    <row r="277">
      <c r="C277" s="89"/>
    </row>
    <row r="278">
      <c r="C278" s="89"/>
    </row>
    <row r="279">
      <c r="C279" s="89"/>
    </row>
    <row r="280">
      <c r="C280" s="89"/>
    </row>
    <row r="281">
      <c r="C281" s="89"/>
    </row>
    <row r="282">
      <c r="C282" s="89"/>
    </row>
    <row r="283">
      <c r="C283" s="89"/>
    </row>
    <row r="284">
      <c r="C284" s="89"/>
    </row>
    <row r="285">
      <c r="C285" s="89"/>
    </row>
    <row r="286">
      <c r="C286" s="89"/>
    </row>
    <row r="287">
      <c r="C287" s="89"/>
    </row>
    <row r="288">
      <c r="C288" s="89"/>
    </row>
    <row r="289">
      <c r="C289" s="89"/>
    </row>
    <row r="290">
      <c r="C290" s="89"/>
    </row>
    <row r="291">
      <c r="C291" s="89"/>
    </row>
    <row r="292">
      <c r="C292" s="89"/>
    </row>
    <row r="293">
      <c r="C293" s="89"/>
    </row>
    <row r="294">
      <c r="C294" s="89"/>
    </row>
    <row r="295">
      <c r="C295" s="89"/>
    </row>
    <row r="296">
      <c r="C296" s="89"/>
    </row>
    <row r="297">
      <c r="C297" s="89"/>
    </row>
    <row r="298">
      <c r="C298" s="89"/>
    </row>
    <row r="299">
      <c r="C299" s="89"/>
    </row>
    <row r="300">
      <c r="C300" s="89"/>
    </row>
    <row r="301">
      <c r="C301" s="89"/>
    </row>
    <row r="302">
      <c r="C302" s="89"/>
    </row>
    <row r="303">
      <c r="C303" s="89"/>
    </row>
    <row r="304">
      <c r="C304" s="89"/>
    </row>
    <row r="305">
      <c r="C305" s="89"/>
    </row>
    <row r="306">
      <c r="C306" s="89"/>
    </row>
    <row r="307">
      <c r="C307" s="89"/>
    </row>
    <row r="308">
      <c r="C308" s="89"/>
    </row>
    <row r="309">
      <c r="C309" s="89"/>
    </row>
    <row r="310">
      <c r="C310" s="89"/>
    </row>
    <row r="311">
      <c r="C311" s="89"/>
    </row>
    <row r="312">
      <c r="C312" s="89"/>
    </row>
    <row r="313">
      <c r="C313" s="89"/>
    </row>
    <row r="314">
      <c r="C314" s="89"/>
    </row>
    <row r="315">
      <c r="C315" s="89"/>
    </row>
    <row r="316">
      <c r="C316" s="89"/>
    </row>
    <row r="317">
      <c r="C317" s="89"/>
    </row>
    <row r="318">
      <c r="C318" s="89"/>
    </row>
    <row r="319">
      <c r="C319" s="89"/>
    </row>
    <row r="320">
      <c r="C320" s="89"/>
    </row>
    <row r="321">
      <c r="C321" s="89"/>
    </row>
    <row r="322">
      <c r="C322" s="89"/>
    </row>
    <row r="323">
      <c r="C323" s="89"/>
    </row>
    <row r="324">
      <c r="C324" s="89"/>
    </row>
    <row r="325">
      <c r="C325" s="89"/>
    </row>
    <row r="326">
      <c r="C326" s="89"/>
    </row>
    <row r="327">
      <c r="C327" s="89"/>
    </row>
    <row r="328">
      <c r="C328" s="89"/>
    </row>
    <row r="329">
      <c r="C329" s="89"/>
    </row>
    <row r="330">
      <c r="C330" s="89"/>
    </row>
    <row r="331">
      <c r="C331" s="89"/>
    </row>
    <row r="332">
      <c r="C332" s="89"/>
    </row>
    <row r="333">
      <c r="C333" s="89"/>
    </row>
    <row r="334">
      <c r="C334" s="89"/>
    </row>
    <row r="335">
      <c r="C335" s="89"/>
    </row>
    <row r="336">
      <c r="C336" s="89"/>
    </row>
    <row r="337">
      <c r="C337" s="89"/>
    </row>
    <row r="338">
      <c r="C338" s="89"/>
    </row>
    <row r="339">
      <c r="C339" s="89"/>
    </row>
    <row r="340">
      <c r="C340" s="89"/>
    </row>
    <row r="341">
      <c r="C341" s="89"/>
    </row>
    <row r="342">
      <c r="C342" s="89"/>
    </row>
    <row r="343">
      <c r="C343" s="89"/>
    </row>
    <row r="344">
      <c r="C344" s="89"/>
    </row>
    <row r="345">
      <c r="C345" s="89"/>
    </row>
    <row r="346">
      <c r="C346" s="89"/>
    </row>
    <row r="347">
      <c r="C347" s="89"/>
    </row>
    <row r="348">
      <c r="C348" s="89"/>
    </row>
    <row r="349">
      <c r="C349" s="89"/>
    </row>
    <row r="350">
      <c r="C350" s="89"/>
    </row>
    <row r="351">
      <c r="C351" s="89"/>
    </row>
    <row r="352">
      <c r="C352" s="89"/>
    </row>
    <row r="353">
      <c r="C353" s="89"/>
    </row>
    <row r="354">
      <c r="C354" s="89"/>
    </row>
    <row r="355">
      <c r="C355" s="89"/>
    </row>
    <row r="356">
      <c r="C356" s="89"/>
    </row>
    <row r="357">
      <c r="C357" s="89"/>
    </row>
    <row r="358">
      <c r="C358" s="89"/>
    </row>
    <row r="359">
      <c r="C359" s="89"/>
    </row>
    <row r="360">
      <c r="C360" s="89"/>
    </row>
    <row r="361">
      <c r="C361" s="89"/>
    </row>
    <row r="362">
      <c r="C362" s="89"/>
    </row>
    <row r="363">
      <c r="C363" s="89"/>
    </row>
    <row r="364">
      <c r="C364" s="89"/>
    </row>
    <row r="365">
      <c r="C365" s="89"/>
    </row>
    <row r="366">
      <c r="C366" s="89"/>
    </row>
    <row r="367">
      <c r="C367" s="89"/>
    </row>
    <row r="368">
      <c r="C368" s="89"/>
    </row>
    <row r="369">
      <c r="C369" s="89"/>
    </row>
    <row r="370">
      <c r="C370" s="89"/>
    </row>
    <row r="371">
      <c r="C371" s="89"/>
    </row>
    <row r="372">
      <c r="C372" s="89"/>
    </row>
    <row r="373">
      <c r="C373" s="89"/>
    </row>
    <row r="374">
      <c r="C374" s="89"/>
    </row>
    <row r="375">
      <c r="C375" s="89"/>
    </row>
    <row r="376">
      <c r="C376" s="89"/>
    </row>
    <row r="377">
      <c r="C377" s="89"/>
    </row>
    <row r="378">
      <c r="C378" s="89"/>
    </row>
    <row r="379">
      <c r="C379" s="89"/>
    </row>
    <row r="380">
      <c r="C380" s="89"/>
    </row>
    <row r="381">
      <c r="C381" s="89"/>
    </row>
    <row r="382">
      <c r="C382" s="89"/>
    </row>
    <row r="383">
      <c r="C383" s="89"/>
    </row>
    <row r="384">
      <c r="C384" s="89"/>
    </row>
    <row r="385">
      <c r="C385" s="89"/>
    </row>
    <row r="386">
      <c r="C386" s="89"/>
    </row>
    <row r="387">
      <c r="C387" s="89"/>
    </row>
    <row r="388">
      <c r="C388" s="89"/>
    </row>
    <row r="389">
      <c r="C389" s="89"/>
    </row>
    <row r="390">
      <c r="C390" s="89"/>
    </row>
    <row r="391">
      <c r="C391" s="89"/>
    </row>
    <row r="392">
      <c r="C392" s="89"/>
    </row>
    <row r="393">
      <c r="C393" s="89"/>
    </row>
    <row r="394">
      <c r="C394" s="89"/>
    </row>
    <row r="395">
      <c r="C395" s="89"/>
    </row>
    <row r="396">
      <c r="C396" s="89"/>
    </row>
    <row r="397">
      <c r="C397" s="89"/>
    </row>
    <row r="398">
      <c r="C398" s="89"/>
    </row>
    <row r="399">
      <c r="C399" s="89"/>
    </row>
    <row r="400">
      <c r="C400" s="89"/>
    </row>
    <row r="401">
      <c r="C401" s="89"/>
    </row>
    <row r="402">
      <c r="C402" s="89"/>
    </row>
    <row r="403">
      <c r="C403" s="89"/>
    </row>
    <row r="404">
      <c r="C404" s="89"/>
    </row>
    <row r="405">
      <c r="C405" s="89"/>
    </row>
    <row r="406">
      <c r="C406" s="89"/>
    </row>
    <row r="407">
      <c r="C407" s="89"/>
    </row>
    <row r="408">
      <c r="C408" s="89"/>
    </row>
    <row r="409">
      <c r="C409" s="89"/>
    </row>
    <row r="410">
      <c r="C410" s="89"/>
    </row>
    <row r="411">
      <c r="C411" s="89"/>
    </row>
    <row r="412">
      <c r="C412" s="89"/>
    </row>
    <row r="413">
      <c r="C413" s="89"/>
    </row>
    <row r="414">
      <c r="C414" s="89"/>
    </row>
    <row r="415">
      <c r="C415" s="89"/>
    </row>
    <row r="416">
      <c r="C416" s="89"/>
    </row>
    <row r="417">
      <c r="C417" s="89"/>
    </row>
    <row r="418">
      <c r="C418" s="89"/>
    </row>
    <row r="419">
      <c r="C419" s="89"/>
    </row>
    <row r="420">
      <c r="C420" s="89"/>
    </row>
    <row r="421">
      <c r="C421" s="89"/>
    </row>
    <row r="422">
      <c r="C422" s="89"/>
    </row>
    <row r="423">
      <c r="C423" s="89"/>
    </row>
    <row r="424">
      <c r="C424" s="89"/>
    </row>
    <row r="425">
      <c r="C425" s="89"/>
    </row>
    <row r="426">
      <c r="C426" s="89"/>
    </row>
    <row r="427">
      <c r="C427" s="89"/>
    </row>
    <row r="428">
      <c r="C428" s="89"/>
    </row>
    <row r="429">
      <c r="C429" s="89"/>
    </row>
    <row r="430">
      <c r="C430" s="89"/>
    </row>
    <row r="431">
      <c r="C431" s="89"/>
    </row>
    <row r="432">
      <c r="C432" s="89"/>
    </row>
    <row r="433">
      <c r="C433" s="89"/>
    </row>
    <row r="434">
      <c r="C434" s="89"/>
    </row>
    <row r="435">
      <c r="C435" s="89"/>
    </row>
    <row r="436">
      <c r="C436" s="89"/>
    </row>
    <row r="437">
      <c r="C437" s="89"/>
    </row>
    <row r="438">
      <c r="C438" s="89"/>
    </row>
    <row r="439">
      <c r="C439" s="89"/>
    </row>
    <row r="440">
      <c r="C440" s="89"/>
    </row>
    <row r="441">
      <c r="C441" s="89"/>
    </row>
    <row r="442">
      <c r="C442" s="89"/>
    </row>
    <row r="443">
      <c r="C443" s="89"/>
    </row>
    <row r="444">
      <c r="C444" s="89"/>
    </row>
    <row r="445">
      <c r="C445" s="89"/>
    </row>
    <row r="446">
      <c r="C446" s="89"/>
    </row>
    <row r="447">
      <c r="C447" s="89"/>
    </row>
    <row r="448">
      <c r="C448" s="89"/>
    </row>
    <row r="449">
      <c r="C449" s="89"/>
    </row>
    <row r="450">
      <c r="C450" s="89"/>
    </row>
    <row r="451">
      <c r="C451" s="89"/>
    </row>
    <row r="452">
      <c r="C452" s="89"/>
    </row>
    <row r="453">
      <c r="C453" s="89"/>
    </row>
    <row r="454">
      <c r="C454" s="89"/>
    </row>
    <row r="455">
      <c r="C455" s="89"/>
    </row>
    <row r="456">
      <c r="C456" s="89"/>
    </row>
    <row r="457">
      <c r="C457" s="89"/>
    </row>
    <row r="458">
      <c r="C458" s="89"/>
    </row>
    <row r="459">
      <c r="C459" s="89"/>
    </row>
    <row r="460">
      <c r="C460" s="89"/>
    </row>
    <row r="461">
      <c r="C461" s="89"/>
    </row>
    <row r="462">
      <c r="C462" s="89"/>
    </row>
    <row r="463">
      <c r="C463" s="89"/>
    </row>
    <row r="464">
      <c r="C464" s="89"/>
    </row>
    <row r="465">
      <c r="C465" s="89"/>
    </row>
    <row r="466">
      <c r="C466" s="89"/>
    </row>
    <row r="467">
      <c r="C467" s="89"/>
    </row>
    <row r="468">
      <c r="C468" s="89"/>
    </row>
    <row r="469">
      <c r="C469" s="89"/>
    </row>
    <row r="470">
      <c r="C470" s="89"/>
    </row>
    <row r="471">
      <c r="C471" s="89"/>
    </row>
    <row r="472">
      <c r="C472" s="89"/>
    </row>
    <row r="473">
      <c r="C473" s="89"/>
    </row>
    <row r="474">
      <c r="C474" s="89"/>
    </row>
    <row r="475">
      <c r="C475" s="89"/>
    </row>
    <row r="476">
      <c r="C476" s="89"/>
    </row>
    <row r="477">
      <c r="C477" s="89"/>
    </row>
    <row r="478">
      <c r="C478" s="89"/>
    </row>
    <row r="479">
      <c r="C479" s="89"/>
    </row>
    <row r="480">
      <c r="C480" s="89"/>
    </row>
    <row r="481">
      <c r="C481" s="89"/>
    </row>
    <row r="482">
      <c r="C482" s="89"/>
    </row>
    <row r="483">
      <c r="C483" s="89"/>
    </row>
    <row r="484">
      <c r="C484" s="89"/>
    </row>
    <row r="485">
      <c r="C485" s="89"/>
    </row>
    <row r="486">
      <c r="C486" s="89"/>
    </row>
    <row r="487">
      <c r="C487" s="89"/>
    </row>
    <row r="488">
      <c r="C488" s="89"/>
    </row>
    <row r="489">
      <c r="C489" s="89"/>
    </row>
    <row r="490">
      <c r="C490" s="89"/>
    </row>
    <row r="491">
      <c r="C491" s="89"/>
    </row>
    <row r="492">
      <c r="C492" s="89"/>
    </row>
    <row r="493">
      <c r="C493" s="89"/>
    </row>
    <row r="494">
      <c r="C494" s="89"/>
    </row>
    <row r="495">
      <c r="C495" s="89"/>
    </row>
    <row r="496">
      <c r="C496" s="89"/>
    </row>
    <row r="497">
      <c r="C497" s="89"/>
    </row>
    <row r="498">
      <c r="C498" s="89"/>
    </row>
    <row r="499">
      <c r="C499" s="89"/>
    </row>
    <row r="500">
      <c r="C500" s="89"/>
    </row>
    <row r="501">
      <c r="C501" s="89"/>
    </row>
    <row r="502">
      <c r="C502" s="89"/>
    </row>
    <row r="503">
      <c r="C503" s="89"/>
    </row>
    <row r="504">
      <c r="C504" s="89"/>
    </row>
    <row r="505">
      <c r="C505" s="89"/>
    </row>
    <row r="506">
      <c r="C506" s="89"/>
    </row>
    <row r="507">
      <c r="C507" s="89"/>
    </row>
    <row r="508">
      <c r="C508" s="89"/>
    </row>
    <row r="509">
      <c r="C509" s="89"/>
    </row>
    <row r="510">
      <c r="C510" s="89"/>
    </row>
    <row r="511">
      <c r="C511" s="89"/>
    </row>
    <row r="512">
      <c r="C512" s="89"/>
    </row>
    <row r="513">
      <c r="C513" s="89"/>
    </row>
    <row r="514">
      <c r="C514" s="89"/>
    </row>
    <row r="515">
      <c r="C515" s="89"/>
    </row>
    <row r="516">
      <c r="C516" s="89"/>
    </row>
    <row r="517">
      <c r="C517" s="89"/>
    </row>
    <row r="518">
      <c r="C518" s="89"/>
    </row>
    <row r="519">
      <c r="C519" s="89"/>
    </row>
    <row r="520">
      <c r="C520" s="89"/>
    </row>
    <row r="521">
      <c r="C521" s="89"/>
    </row>
    <row r="522">
      <c r="C522" s="89"/>
    </row>
    <row r="523">
      <c r="C523" s="89"/>
    </row>
    <row r="524">
      <c r="C524" s="89"/>
    </row>
    <row r="525">
      <c r="C525" s="89"/>
    </row>
    <row r="526">
      <c r="C526" s="89"/>
    </row>
    <row r="527">
      <c r="C527" s="89"/>
    </row>
    <row r="528">
      <c r="C528" s="89"/>
    </row>
    <row r="529">
      <c r="C529" s="89"/>
    </row>
    <row r="530">
      <c r="C530" s="89"/>
    </row>
    <row r="531">
      <c r="C531" s="89"/>
    </row>
    <row r="532">
      <c r="C532" s="89"/>
    </row>
    <row r="533">
      <c r="C533" s="89"/>
    </row>
    <row r="534">
      <c r="C534" s="89"/>
    </row>
    <row r="535">
      <c r="C535" s="89"/>
    </row>
    <row r="536">
      <c r="C536" s="89"/>
    </row>
    <row r="537">
      <c r="C537" s="89"/>
    </row>
    <row r="538">
      <c r="C538" s="89"/>
    </row>
    <row r="539">
      <c r="C539" s="89"/>
    </row>
    <row r="540">
      <c r="C540" s="89"/>
    </row>
    <row r="541">
      <c r="C541" s="89"/>
    </row>
    <row r="542">
      <c r="C542" s="89"/>
    </row>
    <row r="543">
      <c r="C543" s="89"/>
    </row>
    <row r="544">
      <c r="C544" s="89"/>
    </row>
    <row r="545">
      <c r="C545" s="89"/>
    </row>
    <row r="546">
      <c r="C546" s="89"/>
    </row>
    <row r="547">
      <c r="C547" s="89"/>
    </row>
    <row r="548">
      <c r="C548" s="89"/>
    </row>
    <row r="549">
      <c r="C549" s="89"/>
    </row>
    <row r="550">
      <c r="C550" s="89"/>
    </row>
    <row r="551">
      <c r="C551" s="89"/>
    </row>
    <row r="552">
      <c r="C552" s="89"/>
    </row>
    <row r="553">
      <c r="C553" s="89"/>
    </row>
    <row r="554">
      <c r="C554" s="89"/>
    </row>
    <row r="555">
      <c r="C555" s="89"/>
    </row>
    <row r="556">
      <c r="C556" s="89"/>
    </row>
    <row r="557">
      <c r="C557" s="89"/>
    </row>
    <row r="558">
      <c r="C558" s="89"/>
    </row>
    <row r="559">
      <c r="C559" s="89"/>
    </row>
    <row r="560">
      <c r="C560" s="89"/>
    </row>
    <row r="561">
      <c r="C561" s="89"/>
    </row>
    <row r="562">
      <c r="C562" s="89"/>
    </row>
    <row r="563">
      <c r="C563" s="89"/>
    </row>
    <row r="564">
      <c r="C564" s="89"/>
    </row>
    <row r="565">
      <c r="C565" s="89"/>
    </row>
    <row r="566">
      <c r="C566" s="89"/>
    </row>
    <row r="567">
      <c r="C567" s="89"/>
    </row>
    <row r="568">
      <c r="C568" s="89"/>
    </row>
    <row r="569">
      <c r="C569" s="89"/>
    </row>
    <row r="570">
      <c r="C570" s="89"/>
    </row>
    <row r="571">
      <c r="C571" s="89"/>
    </row>
    <row r="572">
      <c r="C572" s="89"/>
    </row>
    <row r="573">
      <c r="C573" s="89"/>
    </row>
    <row r="574">
      <c r="C574" s="89"/>
    </row>
    <row r="575">
      <c r="C575" s="89"/>
    </row>
    <row r="576">
      <c r="C576" s="89"/>
    </row>
    <row r="577">
      <c r="C577" s="89"/>
    </row>
    <row r="578">
      <c r="C578" s="89"/>
    </row>
    <row r="579">
      <c r="C579" s="89"/>
    </row>
    <row r="580">
      <c r="C580" s="89"/>
    </row>
    <row r="581">
      <c r="C581" s="89"/>
    </row>
    <row r="582">
      <c r="C582" s="89"/>
    </row>
    <row r="583">
      <c r="C583" s="89"/>
    </row>
    <row r="584">
      <c r="C584" s="89"/>
    </row>
    <row r="585">
      <c r="C585" s="89"/>
    </row>
    <row r="586">
      <c r="C586" s="89"/>
    </row>
    <row r="587">
      <c r="C587" s="89"/>
    </row>
    <row r="588">
      <c r="C588" s="89"/>
    </row>
    <row r="589">
      <c r="C589" s="89"/>
    </row>
    <row r="590">
      <c r="C590" s="89"/>
    </row>
    <row r="591">
      <c r="C591" s="89"/>
    </row>
    <row r="592">
      <c r="C592" s="89"/>
    </row>
    <row r="593">
      <c r="C593" s="89"/>
    </row>
    <row r="594">
      <c r="C594" s="89"/>
    </row>
    <row r="595">
      <c r="C595" s="89"/>
    </row>
    <row r="596">
      <c r="C596" s="89"/>
    </row>
    <row r="597">
      <c r="C597" s="89"/>
    </row>
    <row r="598">
      <c r="C598" s="89"/>
    </row>
    <row r="599">
      <c r="C599" s="89"/>
    </row>
    <row r="600">
      <c r="C600" s="89"/>
    </row>
    <row r="601">
      <c r="C601" s="89"/>
    </row>
    <row r="602">
      <c r="C602" s="89"/>
    </row>
    <row r="603">
      <c r="C603" s="89"/>
    </row>
    <row r="604">
      <c r="C604" s="89"/>
    </row>
    <row r="605">
      <c r="C605" s="89"/>
    </row>
    <row r="606">
      <c r="C606" s="89"/>
    </row>
    <row r="607">
      <c r="C607" s="89"/>
    </row>
    <row r="608">
      <c r="C608" s="89"/>
    </row>
    <row r="609">
      <c r="C609" s="89"/>
    </row>
    <row r="610">
      <c r="C610" s="89"/>
    </row>
    <row r="611">
      <c r="C611" s="89"/>
    </row>
    <row r="612">
      <c r="C612" s="89"/>
    </row>
    <row r="613">
      <c r="C613" s="89"/>
    </row>
    <row r="614">
      <c r="C614" s="89"/>
    </row>
    <row r="615">
      <c r="C615" s="89"/>
    </row>
    <row r="616">
      <c r="C616" s="89"/>
    </row>
    <row r="617">
      <c r="C617" s="89"/>
    </row>
    <row r="618">
      <c r="C618" s="89"/>
    </row>
    <row r="619">
      <c r="C619" s="89"/>
    </row>
    <row r="620">
      <c r="C620" s="89"/>
    </row>
    <row r="621">
      <c r="C621" s="89"/>
    </row>
    <row r="622">
      <c r="C622" s="89"/>
    </row>
    <row r="623">
      <c r="C623" s="89"/>
    </row>
    <row r="624">
      <c r="C624" s="89"/>
    </row>
    <row r="625">
      <c r="C625" s="89"/>
    </row>
    <row r="626">
      <c r="C626" s="89"/>
    </row>
    <row r="627">
      <c r="C627" s="89"/>
    </row>
    <row r="628">
      <c r="C628" s="89"/>
    </row>
    <row r="629">
      <c r="C629" s="89"/>
    </row>
    <row r="630">
      <c r="C630" s="89"/>
    </row>
    <row r="631">
      <c r="C631" s="89"/>
    </row>
    <row r="632">
      <c r="C632" s="89"/>
    </row>
    <row r="633">
      <c r="C633" s="89"/>
    </row>
    <row r="634">
      <c r="C634" s="89"/>
    </row>
    <row r="635">
      <c r="C635" s="89"/>
    </row>
    <row r="636">
      <c r="C636" s="89"/>
    </row>
    <row r="637">
      <c r="C637" s="89"/>
    </row>
    <row r="638">
      <c r="C638" s="89"/>
    </row>
    <row r="639">
      <c r="C639" s="89"/>
    </row>
    <row r="640">
      <c r="C640" s="89"/>
    </row>
    <row r="641">
      <c r="C641" s="89"/>
    </row>
    <row r="642">
      <c r="C642" s="89"/>
    </row>
    <row r="643">
      <c r="C643" s="89"/>
    </row>
    <row r="644">
      <c r="C644" s="89"/>
    </row>
    <row r="645">
      <c r="C645" s="89"/>
    </row>
    <row r="646">
      <c r="C646" s="89"/>
    </row>
    <row r="647">
      <c r="C647" s="89"/>
    </row>
    <row r="648">
      <c r="C648" s="89"/>
    </row>
    <row r="649">
      <c r="C649" s="89"/>
    </row>
    <row r="650">
      <c r="C650" s="89"/>
    </row>
    <row r="651">
      <c r="C651" s="89"/>
    </row>
    <row r="652">
      <c r="C652" s="89"/>
    </row>
    <row r="653">
      <c r="C653" s="89"/>
    </row>
    <row r="654">
      <c r="C654" s="89"/>
    </row>
    <row r="655">
      <c r="C655" s="89"/>
    </row>
    <row r="656">
      <c r="C656" s="89"/>
    </row>
    <row r="657">
      <c r="C657" s="89"/>
    </row>
    <row r="658">
      <c r="C658" s="89"/>
    </row>
    <row r="659">
      <c r="C659" s="89"/>
    </row>
    <row r="660">
      <c r="C660" s="89"/>
    </row>
    <row r="661">
      <c r="C661" s="89"/>
    </row>
    <row r="662">
      <c r="C662" s="89"/>
    </row>
    <row r="663">
      <c r="C663" s="89"/>
    </row>
    <row r="664">
      <c r="C664" s="89"/>
    </row>
    <row r="665">
      <c r="C665" s="89"/>
    </row>
    <row r="666">
      <c r="C666" s="89"/>
    </row>
    <row r="667">
      <c r="C667" s="89"/>
    </row>
    <row r="668">
      <c r="C668" s="89"/>
    </row>
    <row r="669">
      <c r="C669" s="89"/>
    </row>
    <row r="670">
      <c r="C670" s="89"/>
    </row>
    <row r="671">
      <c r="C671" s="89"/>
    </row>
    <row r="672">
      <c r="C672" s="89"/>
    </row>
    <row r="673">
      <c r="C673" s="89"/>
    </row>
    <row r="674">
      <c r="C674" s="89"/>
    </row>
    <row r="675">
      <c r="C675" s="89"/>
    </row>
    <row r="676">
      <c r="C676" s="89"/>
    </row>
    <row r="677">
      <c r="C677" s="89"/>
    </row>
    <row r="678">
      <c r="C678" s="89"/>
    </row>
    <row r="679">
      <c r="C679" s="89"/>
    </row>
    <row r="680">
      <c r="C680" s="89"/>
    </row>
    <row r="681">
      <c r="C681" s="89"/>
    </row>
    <row r="682">
      <c r="C682" s="89"/>
    </row>
    <row r="683">
      <c r="C683" s="89"/>
    </row>
    <row r="684">
      <c r="C684" s="89"/>
    </row>
    <row r="685">
      <c r="C685" s="89"/>
    </row>
    <row r="686">
      <c r="C686" s="89"/>
    </row>
    <row r="687">
      <c r="C687" s="89"/>
    </row>
    <row r="688">
      <c r="C688" s="89"/>
    </row>
    <row r="689">
      <c r="C689" s="89"/>
    </row>
    <row r="690">
      <c r="C690" s="89"/>
    </row>
    <row r="691">
      <c r="C691" s="89"/>
    </row>
    <row r="692">
      <c r="C692" s="89"/>
    </row>
    <row r="693">
      <c r="C693" s="89"/>
    </row>
    <row r="694">
      <c r="C694" s="89"/>
    </row>
    <row r="695">
      <c r="C695" s="89"/>
    </row>
    <row r="696">
      <c r="C696" s="89"/>
    </row>
    <row r="697">
      <c r="C697" s="89"/>
    </row>
    <row r="698">
      <c r="C698" s="89"/>
    </row>
    <row r="699">
      <c r="C699" s="89"/>
    </row>
    <row r="700">
      <c r="C700" s="89"/>
    </row>
    <row r="701">
      <c r="C701" s="89"/>
    </row>
    <row r="702">
      <c r="C702" s="89"/>
    </row>
    <row r="703">
      <c r="C703" s="89"/>
    </row>
    <row r="704">
      <c r="C704" s="89"/>
    </row>
    <row r="705">
      <c r="C705" s="89"/>
    </row>
    <row r="706">
      <c r="C706" s="89"/>
    </row>
    <row r="707">
      <c r="C707" s="89"/>
    </row>
    <row r="708">
      <c r="C708" s="89"/>
    </row>
    <row r="709">
      <c r="C709" s="89"/>
    </row>
    <row r="710">
      <c r="C710" s="89"/>
    </row>
    <row r="711">
      <c r="C711" s="89"/>
    </row>
    <row r="712">
      <c r="C712" s="89"/>
    </row>
    <row r="713">
      <c r="C713" s="89"/>
    </row>
    <row r="714">
      <c r="C714" s="89"/>
    </row>
    <row r="715">
      <c r="C715" s="89"/>
    </row>
    <row r="716">
      <c r="C716" s="89"/>
    </row>
    <row r="717">
      <c r="C717" s="89"/>
    </row>
    <row r="718">
      <c r="C718" s="89"/>
    </row>
    <row r="719">
      <c r="C719" s="89"/>
    </row>
    <row r="720">
      <c r="C720" s="89"/>
    </row>
    <row r="721">
      <c r="C721" s="89"/>
    </row>
    <row r="722">
      <c r="C722" s="89"/>
    </row>
    <row r="723">
      <c r="C723" s="89"/>
    </row>
    <row r="724">
      <c r="C724" s="89"/>
    </row>
    <row r="725">
      <c r="C725" s="89"/>
    </row>
    <row r="726">
      <c r="C726" s="89"/>
    </row>
    <row r="727">
      <c r="C727" s="89"/>
    </row>
    <row r="728">
      <c r="C728" s="89"/>
    </row>
    <row r="729">
      <c r="C729" s="89"/>
    </row>
    <row r="730">
      <c r="C730" s="89"/>
    </row>
    <row r="731">
      <c r="C731" s="89"/>
    </row>
    <row r="732">
      <c r="C732" s="89"/>
    </row>
    <row r="733">
      <c r="C733" s="89"/>
    </row>
    <row r="734">
      <c r="C734" s="89"/>
    </row>
    <row r="735">
      <c r="C735" s="89"/>
    </row>
    <row r="736">
      <c r="C736" s="89"/>
    </row>
    <row r="737">
      <c r="C737" s="89"/>
    </row>
    <row r="738">
      <c r="C738" s="89"/>
    </row>
    <row r="739">
      <c r="C739" s="89"/>
    </row>
    <row r="740">
      <c r="C740" s="89"/>
    </row>
    <row r="741">
      <c r="C741" s="89"/>
    </row>
    <row r="742">
      <c r="C742" s="89"/>
    </row>
    <row r="743">
      <c r="C743" s="89"/>
    </row>
    <row r="744">
      <c r="C744" s="89"/>
    </row>
    <row r="745">
      <c r="C745" s="89"/>
    </row>
    <row r="746">
      <c r="C746" s="89"/>
    </row>
    <row r="747">
      <c r="C747" s="89"/>
    </row>
    <row r="748">
      <c r="C748" s="89"/>
    </row>
    <row r="749">
      <c r="C749" s="89"/>
    </row>
    <row r="750">
      <c r="C750" s="89"/>
    </row>
    <row r="751">
      <c r="C751" s="89"/>
    </row>
    <row r="752">
      <c r="C752" s="89"/>
    </row>
    <row r="753">
      <c r="C753" s="89"/>
    </row>
    <row r="754">
      <c r="C754" s="89"/>
    </row>
    <row r="755">
      <c r="C755" s="89"/>
    </row>
    <row r="756">
      <c r="C756" s="89"/>
    </row>
    <row r="757">
      <c r="C757" s="89"/>
    </row>
    <row r="758">
      <c r="C758" s="89"/>
    </row>
    <row r="759">
      <c r="C759" s="89"/>
    </row>
    <row r="760">
      <c r="C760" s="89"/>
    </row>
    <row r="761">
      <c r="C761" s="89"/>
    </row>
    <row r="762">
      <c r="C762" s="89"/>
    </row>
    <row r="763">
      <c r="C763" s="89"/>
    </row>
    <row r="764">
      <c r="C764" s="89"/>
    </row>
    <row r="765">
      <c r="C765" s="89"/>
    </row>
    <row r="766">
      <c r="C766" s="89"/>
    </row>
    <row r="767">
      <c r="C767" s="89"/>
    </row>
    <row r="768">
      <c r="C768" s="89"/>
    </row>
    <row r="769">
      <c r="C769" s="89"/>
    </row>
    <row r="770">
      <c r="C770" s="89"/>
    </row>
    <row r="771">
      <c r="C771" s="89"/>
    </row>
    <row r="772">
      <c r="C772" s="89"/>
    </row>
    <row r="773">
      <c r="C773" s="89"/>
    </row>
    <row r="774">
      <c r="C774" s="89"/>
    </row>
    <row r="775">
      <c r="C775" s="89"/>
    </row>
    <row r="776">
      <c r="C776" s="89"/>
    </row>
    <row r="777">
      <c r="C777" s="89"/>
    </row>
    <row r="778">
      <c r="C778" s="89"/>
    </row>
    <row r="779">
      <c r="C779" s="89"/>
    </row>
    <row r="780">
      <c r="C780" s="89"/>
    </row>
    <row r="781">
      <c r="C781" s="89"/>
    </row>
    <row r="782">
      <c r="C782" s="89"/>
    </row>
    <row r="783">
      <c r="C783" s="89"/>
    </row>
    <row r="784">
      <c r="C784" s="89"/>
    </row>
    <row r="785">
      <c r="C785" s="89"/>
    </row>
    <row r="786">
      <c r="C786" s="89"/>
    </row>
    <row r="787">
      <c r="C787" s="89"/>
    </row>
    <row r="788">
      <c r="C788" s="89"/>
    </row>
    <row r="789">
      <c r="C789" s="89"/>
    </row>
    <row r="790">
      <c r="C790" s="89"/>
    </row>
    <row r="791">
      <c r="C791" s="89"/>
    </row>
    <row r="792">
      <c r="C792" s="89"/>
    </row>
    <row r="793">
      <c r="C793" s="89"/>
    </row>
    <row r="794">
      <c r="C794" s="89"/>
    </row>
    <row r="795">
      <c r="C795" s="89"/>
    </row>
    <row r="796">
      <c r="C796" s="89"/>
    </row>
    <row r="797">
      <c r="C797" s="89"/>
    </row>
    <row r="798">
      <c r="C798" s="89"/>
    </row>
    <row r="799">
      <c r="C799" s="89"/>
    </row>
    <row r="800">
      <c r="C800" s="89"/>
    </row>
    <row r="801">
      <c r="C801" s="89"/>
    </row>
    <row r="802">
      <c r="C802" s="89"/>
    </row>
    <row r="803">
      <c r="C803" s="89"/>
    </row>
    <row r="804">
      <c r="C804" s="89"/>
    </row>
    <row r="805">
      <c r="C805" s="89"/>
    </row>
    <row r="806">
      <c r="C806" s="89"/>
    </row>
    <row r="807">
      <c r="C807" s="89"/>
    </row>
    <row r="808">
      <c r="C808" s="89"/>
    </row>
    <row r="809">
      <c r="C809" s="89"/>
    </row>
    <row r="810">
      <c r="C810" s="89"/>
    </row>
    <row r="811">
      <c r="C811" s="89"/>
    </row>
    <row r="812">
      <c r="C812" s="89"/>
    </row>
    <row r="813">
      <c r="C813" s="89"/>
    </row>
    <row r="814">
      <c r="C814" s="89"/>
    </row>
    <row r="815">
      <c r="C815" s="89"/>
    </row>
    <row r="816">
      <c r="C816" s="89"/>
    </row>
    <row r="817">
      <c r="C817" s="89"/>
    </row>
    <row r="818">
      <c r="C818" s="89"/>
    </row>
    <row r="819">
      <c r="C819" s="89"/>
    </row>
    <row r="820">
      <c r="C820" s="89"/>
    </row>
    <row r="821">
      <c r="C821" s="89"/>
    </row>
    <row r="822">
      <c r="C822" s="89"/>
    </row>
    <row r="823">
      <c r="C823" s="89"/>
    </row>
    <row r="824">
      <c r="C824" s="89"/>
    </row>
    <row r="825">
      <c r="C825" s="89"/>
    </row>
    <row r="826">
      <c r="C826" s="89"/>
    </row>
    <row r="827">
      <c r="C827" s="89"/>
    </row>
    <row r="828">
      <c r="C828" s="89"/>
    </row>
    <row r="829">
      <c r="C829" s="89"/>
    </row>
    <row r="830">
      <c r="C830" s="89"/>
    </row>
    <row r="831">
      <c r="C831" s="89"/>
    </row>
    <row r="832">
      <c r="C832" s="89"/>
    </row>
    <row r="833">
      <c r="C833" s="89"/>
    </row>
    <row r="834">
      <c r="C834" s="89"/>
    </row>
    <row r="835">
      <c r="C835" s="89"/>
    </row>
    <row r="836">
      <c r="C836" s="89"/>
    </row>
    <row r="837">
      <c r="C837" s="89"/>
    </row>
    <row r="838">
      <c r="C838" s="89"/>
    </row>
    <row r="839">
      <c r="C839" s="89"/>
    </row>
    <row r="840">
      <c r="C840" s="89"/>
    </row>
    <row r="841">
      <c r="C841" s="89"/>
    </row>
    <row r="842">
      <c r="C842" s="89"/>
    </row>
    <row r="843">
      <c r="C843" s="89"/>
    </row>
    <row r="844">
      <c r="C844" s="89"/>
    </row>
    <row r="845">
      <c r="C845" s="89"/>
    </row>
    <row r="846">
      <c r="C846" s="89"/>
    </row>
    <row r="847">
      <c r="C847" s="89"/>
    </row>
    <row r="848">
      <c r="C848" s="89"/>
    </row>
    <row r="849">
      <c r="C849" s="89"/>
    </row>
    <row r="850">
      <c r="C850" s="89"/>
    </row>
    <row r="851">
      <c r="C851" s="89"/>
    </row>
    <row r="852">
      <c r="C852" s="89"/>
    </row>
    <row r="853">
      <c r="C853" s="89"/>
    </row>
    <row r="854">
      <c r="C854" s="89"/>
    </row>
    <row r="855">
      <c r="C855" s="89"/>
    </row>
    <row r="856">
      <c r="C856" s="89"/>
    </row>
    <row r="857">
      <c r="C857" s="89"/>
    </row>
    <row r="858">
      <c r="C858" s="89"/>
    </row>
    <row r="859">
      <c r="C859" s="89"/>
    </row>
    <row r="860">
      <c r="C860" s="89"/>
    </row>
    <row r="861">
      <c r="C861" s="89"/>
    </row>
    <row r="862">
      <c r="C862" s="89"/>
    </row>
    <row r="863">
      <c r="C863" s="89"/>
    </row>
    <row r="864">
      <c r="C864" s="89"/>
    </row>
    <row r="865">
      <c r="C865" s="89"/>
    </row>
    <row r="866">
      <c r="C866" s="89"/>
    </row>
    <row r="867">
      <c r="C867" s="89"/>
    </row>
    <row r="868">
      <c r="C868" s="89"/>
    </row>
    <row r="869">
      <c r="C869" s="89"/>
    </row>
    <row r="870">
      <c r="C870" s="89"/>
    </row>
    <row r="871">
      <c r="C871" s="89"/>
    </row>
    <row r="872">
      <c r="C872" s="89"/>
    </row>
    <row r="873">
      <c r="C873" s="89"/>
    </row>
    <row r="874">
      <c r="C874" s="89"/>
    </row>
    <row r="875">
      <c r="C875" s="89"/>
    </row>
    <row r="876">
      <c r="C876" s="89"/>
    </row>
    <row r="877">
      <c r="C877" s="89"/>
    </row>
    <row r="878">
      <c r="C878" s="89"/>
    </row>
    <row r="879">
      <c r="C879" s="89"/>
    </row>
    <row r="880">
      <c r="C880" s="89"/>
    </row>
    <row r="881">
      <c r="C881" s="89"/>
    </row>
    <row r="882">
      <c r="C882" s="89"/>
    </row>
    <row r="883">
      <c r="C883" s="89"/>
    </row>
    <row r="884">
      <c r="C884" s="89"/>
    </row>
    <row r="885">
      <c r="C885" s="89"/>
    </row>
    <row r="886">
      <c r="C886" s="89"/>
    </row>
    <row r="887">
      <c r="C887" s="89"/>
    </row>
    <row r="888">
      <c r="C888" s="89"/>
    </row>
    <row r="889">
      <c r="C889" s="89"/>
    </row>
    <row r="890">
      <c r="C890" s="89"/>
    </row>
    <row r="891">
      <c r="C891" s="89"/>
    </row>
    <row r="892">
      <c r="C892" s="89"/>
    </row>
    <row r="893">
      <c r="C893" s="89"/>
    </row>
    <row r="894">
      <c r="C894" s="89"/>
    </row>
    <row r="895">
      <c r="C895" s="89"/>
    </row>
    <row r="896">
      <c r="C896" s="89"/>
    </row>
    <row r="897">
      <c r="C897" s="89"/>
    </row>
    <row r="898">
      <c r="C898" s="89"/>
    </row>
    <row r="899">
      <c r="C899" s="89"/>
    </row>
    <row r="900">
      <c r="C900" s="89"/>
    </row>
    <row r="901">
      <c r="C901" s="89"/>
    </row>
    <row r="902">
      <c r="C902" s="89"/>
    </row>
    <row r="903">
      <c r="C903" s="89"/>
    </row>
    <row r="904">
      <c r="C904" s="89"/>
    </row>
    <row r="905">
      <c r="C905" s="89"/>
    </row>
    <row r="906">
      <c r="C906" s="89"/>
    </row>
    <row r="907">
      <c r="C907" s="89"/>
    </row>
    <row r="908">
      <c r="C908" s="89"/>
    </row>
    <row r="909">
      <c r="C909" s="89"/>
    </row>
    <row r="910">
      <c r="C910" s="89"/>
    </row>
    <row r="911">
      <c r="C911" s="89"/>
    </row>
    <row r="912">
      <c r="C912" s="89"/>
    </row>
    <row r="913">
      <c r="C913" s="89"/>
    </row>
    <row r="914">
      <c r="C914" s="89"/>
    </row>
    <row r="915">
      <c r="C915" s="89"/>
    </row>
    <row r="916">
      <c r="C916" s="89"/>
    </row>
    <row r="917">
      <c r="C917" s="89"/>
    </row>
    <row r="918">
      <c r="C918" s="89"/>
    </row>
    <row r="919">
      <c r="C919" s="89"/>
    </row>
    <row r="920">
      <c r="C920" s="89"/>
    </row>
    <row r="921">
      <c r="C921" s="89"/>
    </row>
    <row r="922">
      <c r="C922" s="89"/>
    </row>
    <row r="923">
      <c r="C923" s="89"/>
    </row>
    <row r="924">
      <c r="C924" s="89"/>
    </row>
    <row r="925">
      <c r="C925" s="89"/>
    </row>
    <row r="926">
      <c r="C926" s="89"/>
    </row>
    <row r="927">
      <c r="C927" s="89"/>
    </row>
    <row r="928">
      <c r="C928" s="89"/>
    </row>
    <row r="929">
      <c r="C929" s="89"/>
    </row>
    <row r="930">
      <c r="C930" s="89"/>
    </row>
    <row r="931">
      <c r="C931" s="89"/>
    </row>
    <row r="932">
      <c r="C932" s="89"/>
    </row>
    <row r="933">
      <c r="C933" s="89"/>
    </row>
    <row r="934">
      <c r="C934" s="89"/>
    </row>
    <row r="935">
      <c r="C935" s="89"/>
    </row>
    <row r="936">
      <c r="C936" s="89"/>
    </row>
    <row r="937">
      <c r="C937" s="89"/>
    </row>
    <row r="938">
      <c r="C938" s="89"/>
    </row>
    <row r="939">
      <c r="C939" s="89"/>
    </row>
    <row r="940">
      <c r="C940" s="89"/>
    </row>
    <row r="941">
      <c r="C941" s="89"/>
    </row>
    <row r="942">
      <c r="C942" s="89"/>
    </row>
    <row r="943">
      <c r="C943" s="89"/>
    </row>
    <row r="944">
      <c r="C944" s="89"/>
    </row>
    <row r="945">
      <c r="C945" s="89"/>
    </row>
    <row r="946">
      <c r="C946" s="89"/>
    </row>
    <row r="947">
      <c r="C947" s="89"/>
    </row>
    <row r="948">
      <c r="C948" s="89"/>
    </row>
    <row r="949">
      <c r="C949" s="89"/>
    </row>
    <row r="950">
      <c r="C950" s="89"/>
    </row>
    <row r="951">
      <c r="C951" s="89"/>
    </row>
    <row r="952">
      <c r="C952" s="89"/>
    </row>
    <row r="953">
      <c r="C953" s="89"/>
    </row>
    <row r="954">
      <c r="C954" s="89"/>
    </row>
    <row r="955">
      <c r="C955" s="89"/>
    </row>
    <row r="956">
      <c r="C956" s="89"/>
    </row>
    <row r="957">
      <c r="C957" s="89"/>
    </row>
    <row r="958">
      <c r="C958" s="89"/>
    </row>
    <row r="959">
      <c r="C959" s="89"/>
    </row>
    <row r="960">
      <c r="C960" s="89"/>
    </row>
    <row r="961">
      <c r="C961" s="89"/>
    </row>
    <row r="962">
      <c r="C962" s="89"/>
    </row>
    <row r="963">
      <c r="C963" s="89"/>
    </row>
    <row r="964">
      <c r="C964" s="89"/>
    </row>
    <row r="965">
      <c r="C965" s="89"/>
    </row>
    <row r="966">
      <c r="C966" s="89"/>
    </row>
    <row r="967">
      <c r="C967" s="89"/>
    </row>
    <row r="968">
      <c r="C968" s="89"/>
    </row>
    <row r="969">
      <c r="C969" s="89"/>
    </row>
    <row r="970">
      <c r="C970" s="89"/>
    </row>
    <row r="971">
      <c r="C971" s="89"/>
    </row>
    <row r="972">
      <c r="C972" s="89"/>
    </row>
    <row r="973">
      <c r="C973" s="89"/>
    </row>
    <row r="974">
      <c r="C974" s="89"/>
    </row>
    <row r="975">
      <c r="C975" s="89"/>
    </row>
    <row r="976">
      <c r="C976" s="89"/>
    </row>
    <row r="977">
      <c r="C977" s="89"/>
    </row>
    <row r="978">
      <c r="C978" s="89"/>
    </row>
    <row r="979">
      <c r="C979" s="89"/>
    </row>
    <row r="980">
      <c r="C980" s="89"/>
    </row>
    <row r="981">
      <c r="C981" s="89"/>
    </row>
    <row r="982">
      <c r="C982" s="89"/>
    </row>
    <row r="983">
      <c r="C983" s="89"/>
    </row>
    <row r="984">
      <c r="C984" s="89"/>
    </row>
    <row r="985">
      <c r="C985" s="89"/>
    </row>
    <row r="986">
      <c r="C986" s="89"/>
    </row>
    <row r="987">
      <c r="C987" s="89"/>
    </row>
    <row r="988">
      <c r="C988" s="89"/>
    </row>
    <row r="989">
      <c r="C989" s="89"/>
    </row>
    <row r="990">
      <c r="C990" s="89"/>
    </row>
    <row r="991">
      <c r="C991" s="89"/>
    </row>
    <row r="992">
      <c r="C992" s="89"/>
    </row>
    <row r="993">
      <c r="C993" s="89"/>
    </row>
    <row r="994">
      <c r="C994" s="89"/>
    </row>
    <row r="995">
      <c r="C995" s="89"/>
    </row>
    <row r="996">
      <c r="C996" s="89"/>
    </row>
    <row r="997">
      <c r="C997" s="89"/>
    </row>
    <row r="998">
      <c r="C998" s="89"/>
    </row>
    <row r="999">
      <c r="C999" s="89"/>
    </row>
  </sheetData>
  <autoFilter ref="$A$1:$M$20">
    <sortState ref="A1:M20">
      <sortCondition ref="B1:B20"/>
    </sortState>
  </autoFilter>
  <drawing r:id="rId1"/>
</worksheet>
</file>