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LINE\Fiverr\0002-USA-Elmahadian\"/>
    </mc:Choice>
  </mc:AlternateContent>
  <bookViews>
    <workbookView xWindow="0" yWindow="0" windowWidth="15195" windowHeight="7815" activeTab="1"/>
  </bookViews>
  <sheets>
    <sheet name="Documentation" sheetId="13" r:id="rId1"/>
    <sheet name="Sales Report" sheetId="14" r:id="rId2"/>
    <sheet name="OutPutRpt" sheetId="15" state="hidden" r:id="rId3"/>
    <sheet name="Report-Old" sheetId="7" state="hidden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4" l="1"/>
  <c r="I7" i="14"/>
  <c r="I6" i="14"/>
  <c r="K2" i="14"/>
  <c r="I26" i="14"/>
  <c r="G26" i="14"/>
  <c r="G30" i="14" s="1"/>
  <c r="G31" i="14" s="1"/>
  <c r="F26" i="14"/>
  <c r="F30" i="14" s="1"/>
  <c r="F31" i="14" s="1"/>
  <c r="E26" i="14"/>
  <c r="E30" i="14" s="1"/>
  <c r="E31" i="14" s="1"/>
  <c r="D26" i="14"/>
  <c r="D30" i="14" s="1"/>
  <c r="D31" i="14" s="1"/>
  <c r="C26" i="14"/>
  <c r="C30" i="14" s="1"/>
  <c r="C31" i="14" s="1"/>
  <c r="B26" i="14"/>
  <c r="B30" i="14" s="1"/>
  <c r="H25" i="14"/>
  <c r="H24" i="14"/>
  <c r="H23" i="14"/>
  <c r="H22" i="14"/>
  <c r="G17" i="14"/>
  <c r="F17" i="14"/>
  <c r="D17" i="14"/>
  <c r="C17" i="14"/>
  <c r="B17" i="14"/>
  <c r="G9" i="14"/>
  <c r="G16" i="14" s="1"/>
  <c r="F9" i="14"/>
  <c r="F16" i="14" s="1"/>
  <c r="E9" i="14"/>
  <c r="E16" i="14" s="1"/>
  <c r="E17" i="14" s="1"/>
  <c r="D9" i="14"/>
  <c r="D16" i="14" s="1"/>
  <c r="C9" i="14"/>
  <c r="C16" i="14" s="1"/>
  <c r="B9" i="14"/>
  <c r="B16" i="14" s="1"/>
  <c r="I16" i="14" s="1"/>
  <c r="I5" i="14"/>
  <c r="I9" i="14" l="1"/>
  <c r="D12" i="14" s="1"/>
  <c r="E12" i="14"/>
  <c r="B12" i="14"/>
  <c r="F12" i="14"/>
  <c r="C12" i="14"/>
  <c r="G12" i="14"/>
  <c r="I17" i="14"/>
  <c r="B31" i="14"/>
  <c r="I31" i="14" s="1"/>
  <c r="I30" i="14"/>
  <c r="H26" i="14"/>
  <c r="C17" i="7"/>
  <c r="D17" i="7"/>
  <c r="E17" i="7"/>
  <c r="F17" i="7"/>
  <c r="G17" i="7"/>
  <c r="B17" i="7"/>
  <c r="I26" i="7" l="1"/>
  <c r="H23" i="7"/>
  <c r="H24" i="7"/>
  <c r="H25" i="7"/>
  <c r="H22" i="7"/>
  <c r="C9" i="7"/>
  <c r="D9" i="7"/>
  <c r="E9" i="7"/>
  <c r="F9" i="7"/>
  <c r="G9" i="7"/>
  <c r="G26" i="7" l="1"/>
  <c r="F26" i="7"/>
  <c r="E26" i="7"/>
  <c r="D26" i="7"/>
  <c r="C26" i="7"/>
  <c r="B26" i="7"/>
  <c r="B30" i="7" s="1"/>
  <c r="E30" i="7" l="1"/>
  <c r="E31" i="7" s="1"/>
  <c r="F30" i="7"/>
  <c r="F31" i="7" s="1"/>
  <c r="C30" i="7"/>
  <c r="C31" i="7" s="1"/>
  <c r="G30" i="7"/>
  <c r="G31" i="7" s="1"/>
  <c r="D30" i="7"/>
  <c r="D31" i="7" s="1"/>
  <c r="H26" i="7"/>
  <c r="B31" i="7" l="1"/>
  <c r="I31" i="7" s="1"/>
  <c r="I30" i="7"/>
  <c r="B9" i="7"/>
  <c r="I5" i="7"/>
  <c r="I17" i="7" l="1"/>
  <c r="I16" i="7"/>
</calcChain>
</file>

<file path=xl/sharedStrings.xml><?xml version="1.0" encoding="utf-8"?>
<sst xmlns="http://schemas.openxmlformats.org/spreadsheetml/2006/main" count="126" uniqueCount="39">
  <si>
    <t>Total</t>
  </si>
  <si>
    <t>Author:</t>
  </si>
  <si>
    <t>Mahad Abdulle</t>
  </si>
  <si>
    <t>Note: Do not edit this sheet. If your name does not appear in cell B6, please download a new copy of the file from the SAM website.</t>
  </si>
  <si>
    <t>January</t>
  </si>
  <si>
    <t>February</t>
  </si>
  <si>
    <t>March</t>
  </si>
  <si>
    <t>April</t>
  </si>
  <si>
    <t>May</t>
  </si>
  <si>
    <t>June</t>
  </si>
  <si>
    <t>Share</t>
  </si>
  <si>
    <t>Percentage per Month</t>
  </si>
  <si>
    <t>Amount</t>
  </si>
  <si>
    <t>Net Amount</t>
  </si>
  <si>
    <t>Trend</t>
  </si>
  <si>
    <t>Net Commission % (After Deductions)</t>
  </si>
  <si>
    <t>Commissions Paid</t>
  </si>
  <si>
    <t>July</t>
  </si>
  <si>
    <t>August</t>
  </si>
  <si>
    <t>September</t>
  </si>
  <si>
    <t>October</t>
  </si>
  <si>
    <t>November</t>
  </si>
  <si>
    <t>December</t>
  </si>
  <si>
    <t>Estimated Commissions</t>
  </si>
  <si>
    <t>Sales Report</t>
  </si>
  <si>
    <t>Monthly Sales</t>
  </si>
  <si>
    <t>Estimated Sales</t>
  </si>
  <si>
    <t>CREATE A SALES REPORT</t>
  </si>
  <si>
    <t>Service Category</t>
  </si>
  <si>
    <t>Sales Dart Services</t>
  </si>
  <si>
    <t>Market research</t>
  </si>
  <si>
    <t>Retail merchandising</t>
  </si>
  <si>
    <t>Product promotion</t>
  </si>
  <si>
    <t>Social marketing</t>
  </si>
  <si>
    <t>Report date:</t>
  </si>
  <si>
    <t>Avg. Clients</t>
  </si>
  <si>
    <t>Projections</t>
  </si>
  <si>
    <t>Semi-Annual</t>
  </si>
  <si>
    <r>
      <t xml:space="preserve"> Shelly Cashman Excel 2019 |</t>
    </r>
    <r>
      <rPr>
        <sz val="10"/>
        <color theme="0"/>
        <rFont val="Century Gothic"/>
        <family val="2"/>
      </rPr>
      <t xml:space="preserve"> Module 3: SAM Project 1b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</si>
</sst>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"/>
  </numFmts>
  <fonts count="21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b/>
      <sz val="13"/>
      <color theme="1"/>
      <name val="Gill Sans MT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i/>
      <sz val="10"/>
      <color rgb="FFCC6600"/>
      <name val="Century Gothic"/>
      <family val="2"/>
    </font>
    <font>
      <sz val="10"/>
      <color rgb="FF0070C0"/>
      <name val="Century Gothic"/>
      <family val="2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sz val="12"/>
      <color theme="0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i/>
      <sz val="11"/>
      <color theme="1"/>
      <name val="Gill Sans MT"/>
      <family val="2"/>
      <scheme val="minor"/>
    </font>
    <font>
      <sz val="20"/>
      <color theme="0"/>
      <name val="Gill Sans MT"/>
      <family val="2"/>
      <scheme val="major"/>
    </font>
    <font>
      <sz val="20"/>
      <color theme="0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E34601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medium">
        <color theme="4" tint="-0.2499465926084170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3" borderId="0">
      <alignment vertical="top" wrapText="1"/>
    </xf>
    <xf numFmtId="0" fontId="6" fillId="3" borderId="0">
      <alignment vertical="top" wrapText="1"/>
    </xf>
    <xf numFmtId="0" fontId="7" fillId="3" borderId="0">
      <alignment vertical="top" wrapText="1"/>
    </xf>
    <xf numFmtId="0" fontId="2" fillId="0" borderId="0"/>
    <xf numFmtId="0" fontId="10" fillId="0" borderId="5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1" fillId="7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5" fillId="0" borderId="0" xfId="0" applyFont="1" applyFill="1"/>
    <xf numFmtId="0" fontId="3" fillId="3" borderId="0" xfId="7" applyFont="1" applyFill="1" applyBorder="1" applyAlignment="1">
      <alignment horizontal="left"/>
    </xf>
    <xf numFmtId="0" fontId="3" fillId="3" borderId="1" xfId="7" applyFont="1" applyFill="1" applyBorder="1" applyAlignment="1">
      <alignment horizontal="left"/>
    </xf>
    <xf numFmtId="0" fontId="2" fillId="0" borderId="0" xfId="7" applyFill="1"/>
    <xf numFmtId="0" fontId="2" fillId="0" borderId="0" xfId="7" applyFill="1" applyAlignment="1">
      <alignment wrapText="1"/>
    </xf>
    <xf numFmtId="0" fontId="9" fillId="3" borderId="1" xfId="7" applyFont="1" applyFill="1" applyBorder="1" applyAlignment="1">
      <alignment horizontal="left" wrapText="1"/>
    </xf>
    <xf numFmtId="0" fontId="3" fillId="3" borderId="0" xfId="7" applyFont="1" applyFill="1" applyBorder="1" applyAlignment="1">
      <alignment horizontal="right"/>
    </xf>
    <xf numFmtId="0" fontId="8" fillId="2" borderId="2" xfId="7" applyFont="1" applyFill="1" applyBorder="1" applyAlignment="1">
      <alignment horizontal="left"/>
    </xf>
    <xf numFmtId="0" fontId="12" fillId="6" borderId="6" xfId="7" applyFont="1" applyFill="1" applyBorder="1" applyAlignment="1">
      <alignment vertical="center"/>
    </xf>
    <xf numFmtId="0" fontId="3" fillId="6" borderId="7" xfId="7" applyFont="1" applyFill="1" applyBorder="1" applyAlignment="1">
      <alignment horizontal="left"/>
    </xf>
    <xf numFmtId="0" fontId="3" fillId="0" borderId="0" xfId="7" applyFont="1" applyFill="1" applyBorder="1" applyAlignment="1">
      <alignment vertical="center"/>
    </xf>
    <xf numFmtId="0" fontId="6" fillId="3" borderId="0" xfId="5" applyBorder="1" applyAlignment="1">
      <alignment horizontal="left" vertical="top" wrapText="1"/>
    </xf>
    <xf numFmtId="0" fontId="14" fillId="3" borderId="0" xfId="6" applyFont="1" applyBorder="1" applyAlignment="1">
      <alignment horizontal="left" vertical="top" wrapText="1"/>
    </xf>
    <xf numFmtId="14" fontId="0" fillId="0" borderId="0" xfId="0" applyNumberFormat="1" applyFill="1"/>
    <xf numFmtId="0" fontId="16" fillId="0" borderId="0" xfId="0" applyFont="1" applyFill="1"/>
    <xf numFmtId="0" fontId="15" fillId="7" borderId="8" xfId="11" applyFont="1" applyBorder="1"/>
    <xf numFmtId="0" fontId="15" fillId="7" borderId="8" xfId="11" applyFont="1" applyBorder="1" applyAlignment="1">
      <alignment horizontal="center"/>
    </xf>
    <xf numFmtId="0" fontId="16" fillId="12" borderId="0" xfId="9" applyFont="1" applyFill="1"/>
    <xf numFmtId="164" fontId="16" fillId="12" borderId="0" xfId="9" applyNumberFormat="1" applyFont="1" applyFill="1"/>
    <xf numFmtId="0" fontId="16" fillId="8" borderId="0" xfId="10" applyFont="1" applyFill="1"/>
    <xf numFmtId="164" fontId="16" fillId="8" borderId="0" xfId="10" applyNumberFormat="1" applyFont="1" applyFill="1"/>
    <xf numFmtId="0" fontId="17" fillId="9" borderId="5" xfId="8" applyFont="1" applyFill="1"/>
    <xf numFmtId="164" fontId="17" fillId="9" borderId="5" xfId="8" applyNumberFormat="1" applyFont="1" applyFill="1"/>
    <xf numFmtId="0" fontId="17" fillId="10" borderId="5" xfId="8" applyFont="1" applyFill="1"/>
    <xf numFmtId="9" fontId="16" fillId="12" borderId="0" xfId="2" applyFont="1" applyFill="1"/>
    <xf numFmtId="0" fontId="16" fillId="12" borderId="0" xfId="0" applyFont="1" applyFill="1"/>
    <xf numFmtId="164" fontId="16" fillId="12" borderId="0" xfId="1" applyFont="1" applyFill="1"/>
    <xf numFmtId="0" fontId="16" fillId="8" borderId="0" xfId="0" applyFont="1" applyFill="1"/>
    <xf numFmtId="164" fontId="16" fillId="8" borderId="0" xfId="1" applyFont="1" applyFill="1"/>
    <xf numFmtId="0" fontId="16" fillId="10" borderId="0" xfId="0" applyFont="1" applyFill="1" applyAlignment="1">
      <alignment wrapText="1"/>
    </xf>
    <xf numFmtId="9" fontId="16" fillId="10" borderId="0" xfId="2" applyFont="1" applyFill="1"/>
    <xf numFmtId="165" fontId="16" fillId="12" borderId="0" xfId="9" applyNumberFormat="1" applyFont="1" applyFill="1"/>
    <xf numFmtId="1" fontId="16" fillId="12" borderId="0" xfId="9" applyNumberFormat="1" applyFont="1" applyFill="1"/>
    <xf numFmtId="165" fontId="16" fillId="8" borderId="0" xfId="10" applyNumberFormat="1" applyFont="1" applyFill="1"/>
    <xf numFmtId="1" fontId="16" fillId="8" borderId="0" xfId="10" applyNumberFormat="1" applyFont="1" applyFill="1"/>
    <xf numFmtId="165" fontId="17" fillId="10" borderId="5" xfId="8" applyNumberFormat="1" applyFont="1" applyFill="1"/>
    <xf numFmtId="1" fontId="17" fillId="10" borderId="5" xfId="8" applyNumberFormat="1" applyFont="1" applyFill="1"/>
    <xf numFmtId="166" fontId="16" fillId="12" borderId="0" xfId="9" applyNumberFormat="1" applyFont="1" applyFill="1"/>
    <xf numFmtId="166" fontId="16" fillId="8" borderId="0" xfId="10" applyNumberFormat="1" applyFont="1" applyFill="1"/>
    <xf numFmtId="166" fontId="17" fillId="9" borderId="5" xfId="8" applyNumberFormat="1" applyFont="1" applyFill="1"/>
    <xf numFmtId="0" fontId="15" fillId="7" borderId="8" xfId="11" applyFont="1" applyBorder="1" applyAlignment="1">
      <alignment vertical="center"/>
    </xf>
    <xf numFmtId="0" fontId="18" fillId="0" borderId="0" xfId="0" applyFont="1" applyFill="1" applyAlignment="1">
      <alignment horizontal="right" wrapText="1"/>
    </xf>
    <xf numFmtId="0" fontId="15" fillId="7" borderId="8" xfId="2" applyNumberFormat="1" applyFont="1" applyFill="1" applyBorder="1"/>
    <xf numFmtId="0" fontId="13" fillId="6" borderId="6" xfId="7" applyFont="1" applyFill="1" applyBorder="1" applyAlignment="1">
      <alignment vertical="center"/>
    </xf>
    <xf numFmtId="164" fontId="16" fillId="12" borderId="0" xfId="9" applyNumberFormat="1" applyFont="1" applyFill="1" applyBorder="1"/>
    <xf numFmtId="164" fontId="16" fillId="8" borderId="0" xfId="10" applyNumberFormat="1" applyFont="1" applyFill="1" applyBorder="1"/>
    <xf numFmtId="164" fontId="17" fillId="9" borderId="5" xfId="8" applyNumberFormat="1" applyFont="1" applyFill="1" applyBorder="1"/>
    <xf numFmtId="0" fontId="4" fillId="3" borderId="0" xfId="7" applyFont="1" applyFill="1" applyBorder="1" applyAlignment="1">
      <alignment horizontal="center" vertical="center" wrapText="1"/>
    </xf>
    <xf numFmtId="0" fontId="4" fillId="3" borderId="1" xfId="7" applyFont="1" applyFill="1" applyBorder="1" applyAlignment="1">
      <alignment horizontal="center" vertical="center" wrapText="1"/>
    </xf>
    <xf numFmtId="0" fontId="4" fillId="3" borderId="3" xfId="7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15" fillId="7" borderId="8" xfId="11" applyFont="1" applyBorder="1" applyAlignment="1">
      <alignment horizontal="center" vertical="center" textRotation="180"/>
    </xf>
    <xf numFmtId="0" fontId="19" fillId="11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2">
    <cellStyle name="20% - Accent1" xfId="9" builtinId="30"/>
    <cellStyle name="40% - Accent1" xfId="10" builtinId="31"/>
    <cellStyle name="Accent5" xfId="11" builtinId="45"/>
    <cellStyle name="Currency" xfId="1" builtinId="4"/>
    <cellStyle name="Normal" xfId="0" builtinId="0"/>
    <cellStyle name="Normal 2" xfId="3"/>
    <cellStyle name="Normal 2 2" xfId="7"/>
    <cellStyle name="Percent" xfId="2" builtinId="5"/>
    <cellStyle name="Project Header" xfId="4"/>
    <cellStyle name="Student Name" xfId="5"/>
    <cellStyle name="Submission" xfId="6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Sales: Jan and June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Report'!$B$21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6818181818181646E-3"/>
                  <c:y val="0.64106833505214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681818181818182E-3"/>
                  <c:y val="0.520868022229871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878787878788574E-3"/>
                  <c:y val="0.667779515679322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888728445112719E-16"/>
                  <c:y val="0.480801251289112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Report'!$A$22:$A$25</c:f>
              <c:strCache>
                <c:ptCount val="4"/>
                <c:pt idx="0">
                  <c:v>Market research</c:v>
                </c:pt>
                <c:pt idx="1">
                  <c:v>Retail merchandising</c:v>
                </c:pt>
                <c:pt idx="2">
                  <c:v>Product promotion</c:v>
                </c:pt>
                <c:pt idx="3">
                  <c:v>Social marketing</c:v>
                </c:pt>
              </c:strCache>
            </c:strRef>
          </c:cat>
          <c:val>
            <c:numRef>
              <c:f>'Sales Report'!$B$22:$B$25</c:f>
              <c:numCache>
                <c:formatCode>_("$"* #,##0_);_("$"* \(#,##0\);_("$"* "-"??_);_(@_)</c:formatCode>
                <c:ptCount val="4"/>
                <c:pt idx="0">
                  <c:v>78000</c:v>
                </c:pt>
                <c:pt idx="1">
                  <c:v>58500</c:v>
                </c:pt>
                <c:pt idx="2">
                  <c:v>81000</c:v>
                </c:pt>
                <c:pt idx="3">
                  <c:v>52000</c:v>
                </c:pt>
              </c:numCache>
            </c:numRef>
          </c:val>
        </c:ser>
        <c:ser>
          <c:idx val="1"/>
          <c:order val="1"/>
          <c:tx>
            <c:strRef>
              <c:f>'Sales Report'!$G$21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7121212121212141E-2"/>
                  <c:y val="0.75681678443656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5227272727272721E-2"/>
                  <c:y val="0.592097837235666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22727272727279E-2"/>
                  <c:y val="0.81023914569091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51515151515152E-2"/>
                  <c:y val="0.592097837235666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Report'!$A$22:$A$25</c:f>
              <c:strCache>
                <c:ptCount val="4"/>
                <c:pt idx="0">
                  <c:v>Market research</c:v>
                </c:pt>
                <c:pt idx="1">
                  <c:v>Retail merchandising</c:v>
                </c:pt>
                <c:pt idx="2">
                  <c:v>Product promotion</c:v>
                </c:pt>
                <c:pt idx="3">
                  <c:v>Social marketing</c:v>
                </c:pt>
              </c:strCache>
            </c:strRef>
          </c:cat>
          <c:val>
            <c:numRef>
              <c:f>'Sales Report'!$G$22:$G$25</c:f>
              <c:numCache>
                <c:formatCode>_("$"* #,##0_);_("$"* \(#,##0\);_("$"* "-"??_);_(@_)</c:formatCode>
                <c:ptCount val="4"/>
                <c:pt idx="0">
                  <c:v>85500</c:v>
                </c:pt>
                <c:pt idx="1">
                  <c:v>61000</c:v>
                </c:pt>
                <c:pt idx="2">
                  <c:v>95000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093816"/>
        <c:axId val="185096952"/>
      </c:barChart>
      <c:catAx>
        <c:axId val="1850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6952"/>
        <c:crosses val="autoZero"/>
        <c:auto val="1"/>
        <c:lblAlgn val="ctr"/>
        <c:lblOffset val="100"/>
        <c:noMultiLvlLbl val="0"/>
      </c:catAx>
      <c:valAx>
        <c:axId val="1850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63099498926245E-2"/>
          <c:y val="0.83378669895377699"/>
          <c:w val="8.8910164638511091E-2"/>
          <c:h val="0.13505025698118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=""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12417</xdr:rowOff>
    </xdr:from>
    <xdr:to>
      <xdr:col>2</xdr:col>
      <xdr:colOff>239184</xdr:colOff>
      <xdr:row>2</xdr:row>
      <xdr:rowOff>7427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17"/>
          <a:ext cx="3039534" cy="8141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4762</xdr:rowOff>
    </xdr:from>
    <xdr:to>
      <xdr:col>4</xdr:col>
      <xdr:colOff>1295400</xdr:colOff>
      <xdr:row>44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28575</xdr:rowOff>
    </xdr:from>
    <xdr:to>
      <xdr:col>15</xdr:col>
      <xdr:colOff>247650</xdr:colOff>
      <xdr:row>24</xdr:row>
      <xdr:rowOff>57150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47650"/>
          <a:ext cx="9848850" cy="5067300"/>
        </a:xfrm>
        <a:prstGeom prst="rect">
          <a:avLst/>
        </a:prstGeom>
        <a:effectLst>
          <a:outerShdw blurRad="203200" dist="215900" dir="2700000" algn="tl" rotWithShape="0">
            <a:prstClr val="black">
              <a:alpha val="19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12417</xdr:rowOff>
    </xdr:from>
    <xdr:to>
      <xdr:col>2</xdr:col>
      <xdr:colOff>239184</xdr:colOff>
      <xdr:row>2</xdr:row>
      <xdr:rowOff>7427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17"/>
          <a:ext cx="3039534" cy="814160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0</xdr:row>
      <xdr:rowOff>0</xdr:rowOff>
    </xdr:from>
    <xdr:to>
      <xdr:col>29</xdr:col>
      <xdr:colOff>295275</xdr:colOff>
      <xdr:row>19</xdr:row>
      <xdr:rowOff>38100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8725" y="0"/>
          <a:ext cx="9848850" cy="5067300"/>
        </a:xfrm>
        <a:prstGeom prst="rect">
          <a:avLst/>
        </a:prstGeom>
        <a:effectLst>
          <a:outerShdw blurRad="203200" dist="215900" dir="2700000" algn="tl" rotWithShape="0">
            <a:prstClr val="black">
              <a:alpha val="19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ill Sans MT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showGridLines="0" zoomScaleNormal="100" workbookViewId="0">
      <selection activeCell="B18" sqref="B18"/>
    </sheetView>
  </sheetViews>
  <sheetFormatPr defaultColWidth="8.75" defaultRowHeight="12.75" x14ac:dyDescent="0.2"/>
  <cols>
    <col min="1" max="1" width="8.625" style="5" customWidth="1"/>
    <col min="2" max="2" width="80.625" style="5" customWidth="1"/>
    <col min="3" max="3" width="3.625" style="5" customWidth="1"/>
    <col min="4" max="16384" width="8.75" style="5"/>
  </cols>
  <sheetData>
    <row r="1" spans="1:3" ht="32.25" customHeight="1" x14ac:dyDescent="0.25">
      <c r="A1" s="10"/>
      <c r="B1" s="45" t="s">
        <v>38</v>
      </c>
      <c r="C1" s="11"/>
    </row>
    <row r="2" spans="1:3" ht="5.0999999999999996" customHeight="1" x14ac:dyDescent="0.35">
      <c r="A2" s="12"/>
      <c r="B2"/>
      <c r="C2" s="4"/>
    </row>
    <row r="3" spans="1:3" s="6" customFormat="1" ht="34.5" x14ac:dyDescent="0.25">
      <c r="A3" s="3"/>
      <c r="B3" s="13" t="s">
        <v>29</v>
      </c>
      <c r="C3" s="7"/>
    </row>
    <row r="4" spans="1:3" ht="16.5" x14ac:dyDescent="0.25">
      <c r="A4" s="3"/>
      <c r="B4" s="14" t="s">
        <v>27</v>
      </c>
      <c r="C4" s="4"/>
    </row>
    <row r="5" spans="1:3" ht="15.75" customHeight="1" x14ac:dyDescent="0.25">
      <c r="A5" s="3"/>
      <c r="B5" s="3"/>
      <c r="C5" s="4"/>
    </row>
    <row r="6" spans="1:3" ht="13.5" x14ac:dyDescent="0.25">
      <c r="A6" s="8" t="s">
        <v>1</v>
      </c>
      <c r="B6" s="9" t="s">
        <v>2</v>
      </c>
      <c r="C6" s="4"/>
    </row>
    <row r="7" spans="1:3" ht="13.5" x14ac:dyDescent="0.25">
      <c r="A7" s="3"/>
      <c r="B7" s="3"/>
      <c r="C7" s="4"/>
    </row>
    <row r="8" spans="1:3" x14ac:dyDescent="0.2">
      <c r="A8" s="49" t="s">
        <v>3</v>
      </c>
      <c r="B8" s="49"/>
      <c r="C8" s="50"/>
    </row>
    <row r="9" spans="1:3" x14ac:dyDescent="0.2">
      <c r="A9" s="49"/>
      <c r="B9" s="49"/>
      <c r="C9" s="50"/>
    </row>
    <row r="10" spans="1:3" ht="13.5" thickBot="1" x14ac:dyDescent="0.25">
      <c r="A10" s="51"/>
      <c r="B10" s="51"/>
      <c r="C10" s="52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/>
    <dataValidation allowBlank="1" error="pavI8MeUFtEyxX2I4tky9b55e912-9e22-407c-aa23-a12523903dcc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tabSelected="1" zoomScaleNormal="100" workbookViewId="0">
      <selection sqref="A1:I1"/>
    </sheetView>
  </sheetViews>
  <sheetFormatPr defaultRowHeight="17.25" x14ac:dyDescent="0.35"/>
  <cols>
    <col min="1" max="1" width="19.625" style="1" customWidth="1"/>
    <col min="2" max="9" width="17.125" style="1" customWidth="1"/>
    <col min="10" max="10" width="7.625" style="1" customWidth="1"/>
    <col min="11" max="11" width="9.875" style="1" bestFit="1" customWidth="1"/>
    <col min="12" max="16384" width="9" style="1"/>
  </cols>
  <sheetData>
    <row r="1" spans="1:11" ht="26.25" customHeight="1" x14ac:dyDescent="0.35">
      <c r="A1" s="55" t="s">
        <v>37</v>
      </c>
      <c r="B1" s="55"/>
      <c r="C1" s="55"/>
      <c r="D1" s="55"/>
      <c r="E1" s="55"/>
      <c r="F1" s="55"/>
      <c r="G1" s="55"/>
      <c r="H1" s="55"/>
      <c r="I1" s="55"/>
      <c r="J1"/>
    </row>
    <row r="2" spans="1:11" ht="38.25" customHeight="1" x14ac:dyDescent="0.6">
      <c r="A2" s="56" t="s">
        <v>24</v>
      </c>
      <c r="B2" s="56"/>
      <c r="C2" s="56"/>
      <c r="D2" s="56"/>
      <c r="E2" s="56"/>
      <c r="F2" s="56"/>
      <c r="G2" s="56"/>
      <c r="H2" s="56"/>
      <c r="I2" s="56"/>
      <c r="J2" s="43" t="s">
        <v>34</v>
      </c>
      <c r="K2" s="15">
        <f ca="1">NOW()</f>
        <v>43943.411708680556</v>
      </c>
    </row>
    <row r="3" spans="1:11" ht="19.5" customHeight="1" x14ac:dyDescent="0.45">
      <c r="A3" s="53" t="s">
        <v>25</v>
      </c>
      <c r="B3" s="53"/>
      <c r="C3" s="53"/>
      <c r="D3" s="53"/>
      <c r="E3" s="53"/>
      <c r="F3" s="53"/>
      <c r="G3" s="53"/>
      <c r="H3" s="53"/>
      <c r="I3" s="53"/>
    </row>
    <row r="4" spans="1:11" ht="19.5" customHeight="1" thickBot="1" x14ac:dyDescent="0.45">
      <c r="A4" s="17" t="s">
        <v>28</v>
      </c>
      <c r="B4" s="18" t="s">
        <v>17</v>
      </c>
      <c r="C4" s="18" t="s">
        <v>18</v>
      </c>
      <c r="D4" s="18" t="s">
        <v>19</v>
      </c>
      <c r="E4" s="18" t="s">
        <v>20</v>
      </c>
      <c r="F4" s="18" t="s">
        <v>21</v>
      </c>
      <c r="G4" s="18" t="s">
        <v>22</v>
      </c>
      <c r="H4" s="18" t="s">
        <v>14</v>
      </c>
      <c r="I4" s="18" t="s">
        <v>0</v>
      </c>
    </row>
    <row r="5" spans="1:11" ht="19.5" customHeight="1" x14ac:dyDescent="0.4">
      <c r="A5" s="19" t="s">
        <v>30</v>
      </c>
      <c r="B5" s="20">
        <v>72344.5</v>
      </c>
      <c r="C5" s="20">
        <v>78672.149999999994</v>
      </c>
      <c r="D5" s="20">
        <v>79884.67</v>
      </c>
      <c r="E5" s="20">
        <v>75380.259999999995</v>
      </c>
      <c r="F5" s="20">
        <v>81610.14</v>
      </c>
      <c r="G5" s="46">
        <v>83352.679999999993</v>
      </c>
      <c r="H5" s="19"/>
      <c r="I5" s="20">
        <f>SUM(B5:G5)</f>
        <v>471244.4</v>
      </c>
    </row>
    <row r="6" spans="1:11" ht="19.5" customHeight="1" x14ac:dyDescent="0.4">
      <c r="A6" s="21" t="s">
        <v>31</v>
      </c>
      <c r="B6" s="22">
        <v>52474.35</v>
      </c>
      <c r="C6" s="22">
        <v>56742.12</v>
      </c>
      <c r="D6" s="22">
        <v>49330.69</v>
      </c>
      <c r="E6" s="22">
        <v>52785.58</v>
      </c>
      <c r="F6" s="22">
        <v>58080.67</v>
      </c>
      <c r="G6" s="47">
        <v>62109.760000000002</v>
      </c>
      <c r="H6" s="21"/>
      <c r="I6" s="22">
        <f t="shared" ref="I6:I9" si="0">SUM(B6:G6)</f>
        <v>331523.17</v>
      </c>
    </row>
    <row r="7" spans="1:11" ht="19.5" customHeight="1" x14ac:dyDescent="0.4">
      <c r="A7" s="19" t="s">
        <v>32</v>
      </c>
      <c r="B7" s="20">
        <v>81550.210000000006</v>
      </c>
      <c r="C7" s="20">
        <v>88967.74</v>
      </c>
      <c r="D7" s="20">
        <v>88814.48</v>
      </c>
      <c r="E7" s="20">
        <v>87934.09</v>
      </c>
      <c r="F7" s="20">
        <v>91815.96</v>
      </c>
      <c r="G7" s="46">
        <v>93009.43</v>
      </c>
      <c r="H7" s="19"/>
      <c r="I7" s="20">
        <f t="shared" si="0"/>
        <v>532091.91</v>
      </c>
    </row>
    <row r="8" spans="1:11" ht="19.5" customHeight="1" x14ac:dyDescent="0.4">
      <c r="A8" s="21" t="s">
        <v>33</v>
      </c>
      <c r="B8" s="22">
        <v>48073.52</v>
      </c>
      <c r="C8" s="22">
        <v>55027.26</v>
      </c>
      <c r="D8" s="22">
        <v>55781.8</v>
      </c>
      <c r="E8" s="22">
        <v>62852.1</v>
      </c>
      <c r="F8" s="22">
        <v>60019.22</v>
      </c>
      <c r="G8" s="47">
        <v>65272.37</v>
      </c>
      <c r="H8" s="21"/>
      <c r="I8" s="22">
        <f t="shared" si="0"/>
        <v>347026.27</v>
      </c>
    </row>
    <row r="9" spans="1:11" ht="19.5" customHeight="1" thickBot="1" x14ac:dyDescent="0.45">
      <c r="A9" s="23" t="s">
        <v>0</v>
      </c>
      <c r="B9" s="24">
        <f>SUM(B5:B8)</f>
        <v>254442.58</v>
      </c>
      <c r="C9" s="24">
        <f t="shared" ref="C9:G9" si="1">SUM(C5:C8)</f>
        <v>279409.27</v>
      </c>
      <c r="D9" s="24">
        <f t="shared" si="1"/>
        <v>273811.64</v>
      </c>
      <c r="E9" s="24">
        <f t="shared" si="1"/>
        <v>278952.02999999997</v>
      </c>
      <c r="F9" s="24">
        <f t="shared" si="1"/>
        <v>291525.99</v>
      </c>
      <c r="G9" s="48">
        <f t="shared" si="1"/>
        <v>303744.24</v>
      </c>
      <c r="H9" s="24"/>
      <c r="I9" s="24">
        <f t="shared" si="0"/>
        <v>1681885.75</v>
      </c>
    </row>
    <row r="10" spans="1:11" ht="19.5" customHeight="1" thickTop="1" x14ac:dyDescent="0.4">
      <c r="A10" s="16"/>
      <c r="B10" s="16"/>
      <c r="C10" s="16"/>
      <c r="D10" s="16"/>
      <c r="E10" s="16"/>
      <c r="F10" s="16"/>
      <c r="G10" s="16"/>
      <c r="H10" s="16"/>
      <c r="I10" s="16"/>
    </row>
    <row r="11" spans="1:11" ht="19.5" customHeight="1" thickBot="1" x14ac:dyDescent="0.45">
      <c r="A11" s="17" t="s">
        <v>11</v>
      </c>
      <c r="B11" s="44"/>
      <c r="C11" s="44"/>
      <c r="D11" s="44"/>
      <c r="E11" s="44"/>
      <c r="F11" s="44"/>
      <c r="G11" s="44"/>
      <c r="H11" s="16"/>
      <c r="I11" s="16"/>
    </row>
    <row r="12" spans="1:11" ht="19.5" customHeight="1" x14ac:dyDescent="0.4">
      <c r="A12" s="19" t="s">
        <v>10</v>
      </c>
      <c r="B12" s="26">
        <f>B$9/$I$9</f>
        <v>0.15128410476157492</v>
      </c>
      <c r="C12" s="26">
        <f t="shared" ref="C12:G12" si="2">C$9/$I$9</f>
        <v>0.16612856729418154</v>
      </c>
      <c r="D12" s="26">
        <f t="shared" si="2"/>
        <v>0.16280038046579562</v>
      </c>
      <c r="E12" s="26">
        <f t="shared" si="2"/>
        <v>0.16585670578396897</v>
      </c>
      <c r="F12" s="26">
        <f t="shared" si="2"/>
        <v>0.1733328140749156</v>
      </c>
      <c r="G12" s="26">
        <f t="shared" si="2"/>
        <v>0.18059742761956332</v>
      </c>
      <c r="H12" s="16"/>
      <c r="I12" s="16"/>
    </row>
    <row r="13" spans="1:11" ht="19.5" customHeight="1" x14ac:dyDescent="0.35"/>
    <row r="14" spans="1:11" ht="19.5" customHeight="1" x14ac:dyDescent="0.45">
      <c r="A14" s="53" t="s">
        <v>16</v>
      </c>
      <c r="B14" s="53"/>
      <c r="C14" s="53"/>
      <c r="D14" s="53"/>
      <c r="E14" s="53"/>
      <c r="F14" s="53"/>
      <c r="G14" s="53"/>
      <c r="H14" s="53"/>
      <c r="I14" s="53"/>
    </row>
    <row r="15" spans="1:11" ht="19.5" customHeight="1" thickBot="1" x14ac:dyDescent="0.45">
      <c r="A15" s="17"/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7" t="s">
        <v>14</v>
      </c>
      <c r="I15" s="17" t="s">
        <v>0</v>
      </c>
    </row>
    <row r="16" spans="1:11" ht="19.5" customHeight="1" x14ac:dyDescent="0.4">
      <c r="A16" s="27" t="s">
        <v>12</v>
      </c>
      <c r="B16" s="28">
        <f>IF(B$9&gt;=275000,B$9*0.26,B$9*0.17)</f>
        <v>43255.238600000004</v>
      </c>
      <c r="C16" s="28">
        <f t="shared" ref="C16:G16" si="3">IF(C$9&gt;=275000,C$9*0.26,C$9*0.17)</f>
        <v>72646.410200000013</v>
      </c>
      <c r="D16" s="28">
        <f t="shared" si="3"/>
        <v>46547.978800000004</v>
      </c>
      <c r="E16" s="28">
        <f t="shared" si="3"/>
        <v>72527.527799999996</v>
      </c>
      <c r="F16" s="28">
        <f t="shared" si="3"/>
        <v>75796.757400000002</v>
      </c>
      <c r="G16" s="28">
        <f t="shared" si="3"/>
        <v>78973.502399999998</v>
      </c>
      <c r="H16" s="28"/>
      <c r="I16" s="28">
        <f>SUM(B16:G16)</f>
        <v>389747.41520000005</v>
      </c>
    </row>
    <row r="17" spans="1:10" ht="19.5" customHeight="1" x14ac:dyDescent="0.4">
      <c r="A17" s="29" t="s">
        <v>13</v>
      </c>
      <c r="B17" s="30">
        <f>B16*$B$18</f>
        <v>18599.752598000003</v>
      </c>
      <c r="C17" s="30">
        <f t="shared" ref="C17:G17" si="4">C16*$B$18</f>
        <v>31237.956386000005</v>
      </c>
      <c r="D17" s="30">
        <f t="shared" si="4"/>
        <v>20015.630884000002</v>
      </c>
      <c r="E17" s="30">
        <f t="shared" si="4"/>
        <v>31186.836953999999</v>
      </c>
      <c r="F17" s="30">
        <f t="shared" si="4"/>
        <v>32592.605682000001</v>
      </c>
      <c r="G17" s="30">
        <f t="shared" si="4"/>
        <v>33958.606031999996</v>
      </c>
      <c r="H17" s="30"/>
      <c r="I17" s="30">
        <f>SUM(B17:G17)</f>
        <v>167591.38853599998</v>
      </c>
    </row>
    <row r="18" spans="1:10" ht="19.5" customHeight="1" x14ac:dyDescent="0.4">
      <c r="A18" s="31" t="s">
        <v>15</v>
      </c>
      <c r="B18" s="32">
        <v>0.43</v>
      </c>
      <c r="C18" s="16"/>
      <c r="D18" s="16"/>
      <c r="E18" s="16"/>
      <c r="F18" s="16"/>
      <c r="G18" s="16"/>
      <c r="H18" s="16"/>
      <c r="I18" s="16"/>
    </row>
    <row r="19" spans="1:10" ht="19.5" customHeight="1" x14ac:dyDescent="0.35"/>
    <row r="20" spans="1:10" ht="19.5" customHeight="1" x14ac:dyDescent="0.45">
      <c r="A20" s="57" t="s">
        <v>26</v>
      </c>
      <c r="B20" s="57"/>
      <c r="C20" s="57"/>
      <c r="D20" s="57"/>
      <c r="E20" s="57"/>
      <c r="F20" s="57"/>
      <c r="G20" s="57"/>
      <c r="H20" s="57"/>
      <c r="I20" s="57"/>
    </row>
    <row r="21" spans="1:10" ht="19.5" customHeight="1" thickBot="1" x14ac:dyDescent="0.45">
      <c r="A21" s="17" t="s">
        <v>28</v>
      </c>
      <c r="B21" s="18" t="s">
        <v>4</v>
      </c>
      <c r="C21" s="18" t="s">
        <v>5</v>
      </c>
      <c r="D21" s="18" t="s">
        <v>6</v>
      </c>
      <c r="E21" s="18" t="s">
        <v>7</v>
      </c>
      <c r="F21" s="18" t="s">
        <v>8</v>
      </c>
      <c r="G21" s="18" t="s">
        <v>9</v>
      </c>
      <c r="H21" s="18" t="s">
        <v>0</v>
      </c>
      <c r="I21" s="18" t="s">
        <v>35</v>
      </c>
      <c r="J21" s="54" t="s">
        <v>36</v>
      </c>
    </row>
    <row r="22" spans="1:10" ht="19.5" customHeight="1" thickBot="1" x14ac:dyDescent="0.45">
      <c r="A22" s="19" t="s">
        <v>30</v>
      </c>
      <c r="B22" s="33">
        <v>78000</v>
      </c>
      <c r="C22" s="33">
        <v>79000</v>
      </c>
      <c r="D22" s="33">
        <v>80000</v>
      </c>
      <c r="E22" s="33">
        <v>82000</v>
      </c>
      <c r="F22" s="33">
        <v>84000</v>
      </c>
      <c r="G22" s="33">
        <v>85500</v>
      </c>
      <c r="H22" s="33">
        <f>SUM(B22:G22)</f>
        <v>488500</v>
      </c>
      <c r="I22" s="34">
        <v>40</v>
      </c>
      <c r="J22" s="54"/>
    </row>
    <row r="23" spans="1:10" ht="19.5" customHeight="1" thickBot="1" x14ac:dyDescent="0.45">
      <c r="A23" s="21" t="s">
        <v>31</v>
      </c>
      <c r="B23" s="35">
        <v>58500</v>
      </c>
      <c r="C23" s="35">
        <v>56500</v>
      </c>
      <c r="D23" s="35">
        <v>50000</v>
      </c>
      <c r="E23" s="35">
        <v>52800</v>
      </c>
      <c r="F23" s="35">
        <v>54000</v>
      </c>
      <c r="G23" s="35">
        <v>61000</v>
      </c>
      <c r="H23" s="35">
        <f t="shared" ref="H23:H26" si="5">SUM(B23:G23)</f>
        <v>332800</v>
      </c>
      <c r="I23" s="36">
        <v>58</v>
      </c>
      <c r="J23" s="54"/>
    </row>
    <row r="24" spans="1:10" ht="19.5" customHeight="1" thickBot="1" x14ac:dyDescent="0.45">
      <c r="A24" s="19" t="s">
        <v>32</v>
      </c>
      <c r="B24" s="33">
        <v>81000</v>
      </c>
      <c r="C24" s="33">
        <v>89000</v>
      </c>
      <c r="D24" s="33">
        <v>90000</v>
      </c>
      <c r="E24" s="33">
        <v>91000</v>
      </c>
      <c r="F24" s="33">
        <v>93000</v>
      </c>
      <c r="G24" s="33">
        <v>95000</v>
      </c>
      <c r="H24" s="33">
        <f t="shared" si="5"/>
        <v>539000</v>
      </c>
      <c r="I24" s="34">
        <v>20</v>
      </c>
      <c r="J24" s="54"/>
    </row>
    <row r="25" spans="1:10" ht="19.5" customHeight="1" thickBot="1" x14ac:dyDescent="0.45">
      <c r="A25" s="21" t="s">
        <v>33</v>
      </c>
      <c r="B25" s="35">
        <v>52000</v>
      </c>
      <c r="C25" s="35">
        <v>55000</v>
      </c>
      <c r="D25" s="35">
        <v>56000</v>
      </c>
      <c r="E25" s="35">
        <v>58000</v>
      </c>
      <c r="F25" s="35">
        <v>59500</v>
      </c>
      <c r="G25" s="35">
        <v>60000</v>
      </c>
      <c r="H25" s="35">
        <f t="shared" si="5"/>
        <v>340500</v>
      </c>
      <c r="I25" s="36">
        <v>22</v>
      </c>
      <c r="J25" s="54"/>
    </row>
    <row r="26" spans="1:10" ht="19.5" customHeight="1" thickBot="1" x14ac:dyDescent="0.45">
      <c r="A26" s="25" t="s">
        <v>0</v>
      </c>
      <c r="B26" s="37">
        <f>SUM(B22:B25)</f>
        <v>269500</v>
      </c>
      <c r="C26" s="37">
        <f t="shared" ref="C26:G26" si="6">SUM(C22:C25)</f>
        <v>279500</v>
      </c>
      <c r="D26" s="37">
        <f t="shared" si="6"/>
        <v>276000</v>
      </c>
      <c r="E26" s="37">
        <f t="shared" si="6"/>
        <v>283800</v>
      </c>
      <c r="F26" s="37">
        <f t="shared" si="6"/>
        <v>290500</v>
      </c>
      <c r="G26" s="37">
        <f t="shared" si="6"/>
        <v>301500</v>
      </c>
      <c r="H26" s="37">
        <f t="shared" si="5"/>
        <v>1700800</v>
      </c>
      <c r="I26" s="38">
        <f>AVERAGE(I22:I25)</f>
        <v>35</v>
      </c>
      <c r="J26" s="54"/>
    </row>
    <row r="27" spans="1:10" ht="19.5" customHeight="1" thickTop="1" x14ac:dyDescent="0.45">
      <c r="J27" s="2"/>
    </row>
    <row r="28" spans="1:10" ht="19.5" customHeight="1" x14ac:dyDescent="0.45">
      <c r="A28" s="53" t="s">
        <v>23</v>
      </c>
      <c r="B28" s="53"/>
      <c r="C28" s="53"/>
      <c r="D28" s="53"/>
      <c r="E28" s="53"/>
      <c r="F28" s="53"/>
      <c r="G28" s="53"/>
      <c r="H28" s="53"/>
      <c r="I28" s="53"/>
    </row>
    <row r="29" spans="1:10" ht="19.5" customHeight="1" thickBot="1" x14ac:dyDescent="0.45">
      <c r="A29" s="17"/>
      <c r="B29" s="18" t="s">
        <v>4</v>
      </c>
      <c r="C29" s="18" t="s">
        <v>5</v>
      </c>
      <c r="D29" s="18" t="s">
        <v>6</v>
      </c>
      <c r="E29" s="18" t="s">
        <v>7</v>
      </c>
      <c r="F29" s="18" t="s">
        <v>8</v>
      </c>
      <c r="G29" s="18" t="s">
        <v>9</v>
      </c>
      <c r="H29" s="18" t="s">
        <v>14</v>
      </c>
      <c r="I29" s="18" t="s">
        <v>0</v>
      </c>
      <c r="J29"/>
    </row>
    <row r="30" spans="1:10" ht="19.5" customHeight="1" x14ac:dyDescent="0.4">
      <c r="A30" s="27" t="s">
        <v>12</v>
      </c>
      <c r="B30" s="28">
        <f>IF(B26&gt;=275000,B26*0.026,B26*0.017)</f>
        <v>4581.5</v>
      </c>
      <c r="C30" s="28">
        <f t="shared" ref="C30:G30" si="7">IF(C26&gt;=275000,C26*0.026,C26*0.017)</f>
        <v>7267</v>
      </c>
      <c r="D30" s="28">
        <f t="shared" si="7"/>
        <v>7176</v>
      </c>
      <c r="E30" s="28">
        <f t="shared" si="7"/>
        <v>7378.7999999999993</v>
      </c>
      <c r="F30" s="28">
        <f t="shared" si="7"/>
        <v>7553</v>
      </c>
      <c r="G30" s="28">
        <f t="shared" si="7"/>
        <v>7839</v>
      </c>
      <c r="H30" s="28"/>
      <c r="I30" s="28">
        <f>SUM(B30:G30)</f>
        <v>41795.300000000003</v>
      </c>
    </row>
    <row r="31" spans="1:10" ht="19.5" customHeight="1" x14ac:dyDescent="0.4">
      <c r="A31" s="29" t="s">
        <v>13</v>
      </c>
      <c r="B31" s="30">
        <f>B30*$B$32</f>
        <v>1970.0450000000001</v>
      </c>
      <c r="C31" s="30">
        <f t="shared" ref="C31:G31" si="8">C30*$B$32</f>
        <v>3124.81</v>
      </c>
      <c r="D31" s="30">
        <f t="shared" si="8"/>
        <v>3085.68</v>
      </c>
      <c r="E31" s="30">
        <f t="shared" si="8"/>
        <v>3172.8839999999996</v>
      </c>
      <c r="F31" s="30">
        <f t="shared" si="8"/>
        <v>3247.79</v>
      </c>
      <c r="G31" s="30">
        <f t="shared" si="8"/>
        <v>3370.77</v>
      </c>
      <c r="H31" s="30"/>
      <c r="I31" s="30">
        <f>SUM(B31:G31)</f>
        <v>17971.978999999999</v>
      </c>
    </row>
    <row r="32" spans="1:10" ht="19.5" customHeight="1" x14ac:dyDescent="0.4">
      <c r="A32" s="31" t="s">
        <v>15</v>
      </c>
      <c r="B32" s="32">
        <v>0.43</v>
      </c>
      <c r="C32" s="16"/>
      <c r="D32" s="16"/>
      <c r="E32" s="16"/>
      <c r="F32" s="16"/>
      <c r="G32" s="16"/>
      <c r="H32" s="16"/>
      <c r="I32" s="16"/>
    </row>
    <row r="35" ht="18.75" customHeight="1" x14ac:dyDescent="0.35"/>
  </sheetData>
  <mergeCells count="7">
    <mergeCell ref="A28:I28"/>
    <mergeCell ref="J21:J26"/>
    <mergeCell ref="A1:I1"/>
    <mergeCell ref="A2:I2"/>
    <mergeCell ref="A3:I3"/>
    <mergeCell ref="A14:I14"/>
    <mergeCell ref="A20:I20"/>
  </mergeCells>
  <dataValidations count="1">
    <dataValidation allowBlank="1" error="pavI8MeUFtEyxX2I4tky9b55e912-9e22-407c-aa23-a12523903dcc" sqref="J1:J21 J27:J35 K1:K35 A1:I3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Report'!C30:G30</xm:f>
              <xm:sqref>H30</xm:sqref>
            </x14:sparkline>
            <x14:sparkline>
              <xm:f>'Sales Report'!C31:G31</xm:f>
              <xm:sqref>H31</xm:sqref>
            </x14:sparkline>
          </x14:sparklines>
        </x14:sparklineGroup>
        <x14:sparklineGroup lineWeight="1" displayEmptyCellsAs="gap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Report'!C16:G16</xm:f>
              <xm:sqref>H16</xm:sqref>
            </x14:sparkline>
            <x14:sparkline>
              <xm:f>'Sales Report'!C17:G17</xm:f>
              <xm:sqref>H17</xm:sqref>
            </x14:sparkline>
          </x14:sparklines>
        </x14:sparklineGroup>
        <x14:sparklineGroup lineWeight="1" displayEmptyCellsAs="gap" high="1" low="1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'Sales Report'!B5:G5</xm:f>
              <xm:sqref>H5</xm:sqref>
            </x14:sparkline>
          </x14:sparklines>
        </x14:sparklineGroup>
        <x14:sparklineGroup lineWeight="1" displayEmptyCellsAs="gap" high="1" low="1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'Sales Report'!B6:G6</xm:f>
              <xm:sqref>H6</xm:sqref>
            </x14:sparkline>
          </x14:sparklines>
        </x14:sparklineGroup>
        <x14:sparklineGroup lineWeight="1" displayEmptyCellsAs="gap" high="1" low="1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'Sales Report'!B7:G7</xm:f>
              <xm:sqref>H7</xm:sqref>
            </x14:sparkline>
          </x14:sparklines>
        </x14:sparklineGroup>
        <x14:sparklineGroup lineWeight="1" displayEmptyCellsAs="gap" high="1" low="1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'Sales Report'!B8:G8</xm:f>
              <xm:sqref>H8</xm:sqref>
            </x14:sparkline>
          </x14:sparklines>
        </x14:sparklineGroup>
        <x14:sparklineGroup lineWeight="1" displayEmptyCellsAs="gap" high="1" low="1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'Sales Report'!B9:G9</xm:f>
              <xm:sqref>H9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F27" sqref="F27"/>
    </sheetView>
  </sheetViews>
  <sheetFormatPr defaultRowHeight="17.2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6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1" sqref="A11"/>
      <selection pane="bottomRight" activeCell="G10" sqref="G10"/>
    </sheetView>
  </sheetViews>
  <sheetFormatPr defaultRowHeight="17.25" x14ac:dyDescent="0.35"/>
  <cols>
    <col min="1" max="1" width="19.625" style="1" customWidth="1"/>
    <col min="2" max="9" width="17.125" style="1" customWidth="1"/>
    <col min="10" max="10" width="13.875" style="1" customWidth="1"/>
    <col min="11" max="16384" width="9" style="1"/>
  </cols>
  <sheetData>
    <row r="1" spans="1:11" ht="26.25" customHeight="1" x14ac:dyDescent="0.35">
      <c r="A1" s="55" t="s">
        <v>37</v>
      </c>
      <c r="B1" s="55"/>
      <c r="C1" s="55"/>
      <c r="D1" s="55"/>
      <c r="E1" s="55"/>
      <c r="F1" s="55"/>
      <c r="G1" s="55"/>
      <c r="H1" s="55"/>
      <c r="I1" s="55"/>
      <c r="J1"/>
    </row>
    <row r="2" spans="1:11" ht="38.25" customHeight="1" x14ac:dyDescent="0.6">
      <c r="A2" s="56" t="s">
        <v>24</v>
      </c>
      <c r="B2" s="56"/>
      <c r="C2" s="56"/>
      <c r="D2" s="56"/>
      <c r="E2" s="56"/>
      <c r="F2" s="56"/>
      <c r="G2" s="56"/>
      <c r="H2" s="56"/>
      <c r="I2" s="56"/>
      <c r="J2" s="43" t="s">
        <v>34</v>
      </c>
      <c r="K2" s="15"/>
    </row>
    <row r="3" spans="1:11" ht="19.5" customHeight="1" x14ac:dyDescent="0.45">
      <c r="A3" s="53" t="s">
        <v>25</v>
      </c>
      <c r="B3" s="53"/>
      <c r="C3" s="53"/>
      <c r="D3" s="53"/>
      <c r="E3" s="53"/>
      <c r="F3" s="53"/>
      <c r="G3" s="53"/>
      <c r="H3" s="53"/>
      <c r="I3" s="53"/>
    </row>
    <row r="4" spans="1:11" ht="19.5" customHeight="1" thickBot="1" x14ac:dyDescent="0.45">
      <c r="A4" s="17" t="s">
        <v>28</v>
      </c>
      <c r="B4" s="18" t="s">
        <v>17</v>
      </c>
      <c r="C4" s="18" t="s">
        <v>18</v>
      </c>
      <c r="D4" s="18" t="s">
        <v>19</v>
      </c>
      <c r="E4" s="18" t="s">
        <v>20</v>
      </c>
      <c r="F4" s="18" t="s">
        <v>21</v>
      </c>
      <c r="G4" s="18" t="s">
        <v>22</v>
      </c>
      <c r="H4" s="18" t="s">
        <v>14</v>
      </c>
      <c r="I4" s="18" t="s">
        <v>0</v>
      </c>
    </row>
    <row r="5" spans="1:11" ht="19.5" customHeight="1" x14ac:dyDescent="0.4">
      <c r="A5" s="19" t="s">
        <v>30</v>
      </c>
      <c r="B5" s="20">
        <v>72344.5</v>
      </c>
      <c r="C5" s="39">
        <v>78672.149999999994</v>
      </c>
      <c r="D5" s="39">
        <v>79884.67</v>
      </c>
      <c r="E5" s="39">
        <v>75380.259999999995</v>
      </c>
      <c r="F5" s="39">
        <v>81610.14</v>
      </c>
      <c r="G5" s="39">
        <v>83352.679999999993</v>
      </c>
      <c r="H5" s="19"/>
      <c r="I5" s="20">
        <f>SUM(B5:G5)</f>
        <v>471244.4</v>
      </c>
    </row>
    <row r="6" spans="1:11" ht="19.5" customHeight="1" x14ac:dyDescent="0.4">
      <c r="A6" s="21" t="s">
        <v>31</v>
      </c>
      <c r="B6" s="22">
        <v>52474.35</v>
      </c>
      <c r="C6" s="40">
        <v>56742.12</v>
      </c>
      <c r="D6" s="40">
        <v>49330.69</v>
      </c>
      <c r="E6" s="40">
        <v>52785.58</v>
      </c>
      <c r="F6" s="40">
        <v>58080.67</v>
      </c>
      <c r="G6" s="40">
        <v>62109.760000000002</v>
      </c>
      <c r="H6" s="21"/>
      <c r="I6" s="22"/>
    </row>
    <row r="7" spans="1:11" ht="19.5" customHeight="1" x14ac:dyDescent="0.4">
      <c r="A7" s="19" t="s">
        <v>32</v>
      </c>
      <c r="B7" s="20">
        <v>81550.210000000006</v>
      </c>
      <c r="C7" s="39">
        <v>88967.74</v>
      </c>
      <c r="D7" s="39">
        <v>88814.48</v>
      </c>
      <c r="E7" s="39">
        <v>87934.09</v>
      </c>
      <c r="F7" s="39">
        <v>91815.96</v>
      </c>
      <c r="G7" s="39">
        <v>93009.43</v>
      </c>
      <c r="H7" s="19"/>
      <c r="I7" s="20"/>
    </row>
    <row r="8" spans="1:11" ht="19.5" customHeight="1" x14ac:dyDescent="0.4">
      <c r="A8" s="21" t="s">
        <v>33</v>
      </c>
      <c r="B8" s="22">
        <v>48073.52</v>
      </c>
      <c r="C8" s="40">
        <v>55027.26</v>
      </c>
      <c r="D8" s="40">
        <v>55781.8</v>
      </c>
      <c r="E8" s="40">
        <v>62852.1</v>
      </c>
      <c r="F8" s="40">
        <v>60019.22</v>
      </c>
      <c r="G8" s="40">
        <v>65272.37</v>
      </c>
      <c r="H8" s="21"/>
      <c r="I8" s="22"/>
    </row>
    <row r="9" spans="1:11" ht="19.5" customHeight="1" thickBot="1" x14ac:dyDescent="0.45">
      <c r="A9" s="23" t="s">
        <v>0</v>
      </c>
      <c r="B9" s="24">
        <f>SUM(B5:B8)</f>
        <v>254442.58</v>
      </c>
      <c r="C9" s="41">
        <f t="shared" ref="C9:G9" si="0">SUM(C5:C8)</f>
        <v>279409.27</v>
      </c>
      <c r="D9" s="41">
        <f t="shared" si="0"/>
        <v>273811.64</v>
      </c>
      <c r="E9" s="41">
        <f t="shared" si="0"/>
        <v>278952.02999999997</v>
      </c>
      <c r="F9" s="41">
        <f t="shared" si="0"/>
        <v>291525.99</v>
      </c>
      <c r="G9" s="41">
        <f t="shared" si="0"/>
        <v>303744.24</v>
      </c>
      <c r="H9" s="24"/>
      <c r="I9" s="24"/>
    </row>
    <row r="10" spans="1:11" ht="19.5" customHeight="1" thickTop="1" x14ac:dyDescent="0.4">
      <c r="A10" s="16"/>
      <c r="B10" s="16"/>
      <c r="C10" s="16"/>
      <c r="D10" s="16"/>
      <c r="E10" s="16"/>
      <c r="F10" s="16"/>
      <c r="G10" s="16"/>
      <c r="H10" s="16"/>
      <c r="I10" s="16"/>
    </row>
    <row r="11" spans="1:11" ht="19.5" customHeight="1" thickBot="1" x14ac:dyDescent="0.45">
      <c r="A11" s="17" t="s">
        <v>11</v>
      </c>
      <c r="B11" s="44"/>
      <c r="C11" s="44"/>
      <c r="D11" s="44"/>
      <c r="E11" s="44"/>
      <c r="F11" s="44"/>
      <c r="G11" s="44"/>
      <c r="H11" s="16"/>
      <c r="I11" s="16"/>
    </row>
    <row r="12" spans="1:11" ht="19.5" customHeight="1" x14ac:dyDescent="0.4">
      <c r="A12" s="19" t="s">
        <v>10</v>
      </c>
      <c r="B12" s="26"/>
      <c r="C12" s="26"/>
      <c r="D12" s="26"/>
      <c r="E12" s="26"/>
      <c r="F12" s="26"/>
      <c r="G12" s="26"/>
      <c r="H12" s="16"/>
      <c r="I12" s="16"/>
    </row>
    <row r="13" spans="1:11" ht="19.5" customHeight="1" x14ac:dyDescent="0.35"/>
    <row r="14" spans="1:11" ht="19.5" customHeight="1" x14ac:dyDescent="0.45">
      <c r="A14" s="53" t="s">
        <v>16</v>
      </c>
      <c r="B14" s="53"/>
      <c r="C14" s="53"/>
      <c r="D14" s="53"/>
      <c r="E14" s="53"/>
      <c r="F14" s="53"/>
      <c r="G14" s="53"/>
      <c r="H14" s="53"/>
      <c r="I14" s="53"/>
    </row>
    <row r="15" spans="1:11" ht="19.5" customHeight="1" thickBot="1" x14ac:dyDescent="0.45">
      <c r="A15" s="17"/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7" t="s">
        <v>14</v>
      </c>
      <c r="I15" s="17" t="s">
        <v>0</v>
      </c>
    </row>
    <row r="16" spans="1:11" ht="19.5" customHeight="1" x14ac:dyDescent="0.4">
      <c r="A16" s="27" t="s">
        <v>12</v>
      </c>
      <c r="B16" s="28"/>
      <c r="C16" s="28"/>
      <c r="D16" s="28"/>
      <c r="E16" s="28"/>
      <c r="F16" s="28"/>
      <c r="G16" s="28"/>
      <c r="H16" s="28"/>
      <c r="I16" s="28">
        <f>SUM(B16:G16)</f>
        <v>0</v>
      </c>
    </row>
    <row r="17" spans="1:10" ht="19.5" customHeight="1" x14ac:dyDescent="0.4">
      <c r="A17" s="29" t="s">
        <v>13</v>
      </c>
      <c r="B17" s="30">
        <f>B16*$B$18</f>
        <v>0</v>
      </c>
      <c r="C17" s="30">
        <f t="shared" ref="C17:G17" si="1">C16*$B$18</f>
        <v>0</v>
      </c>
      <c r="D17" s="30">
        <f t="shared" si="1"/>
        <v>0</v>
      </c>
      <c r="E17" s="30">
        <f t="shared" si="1"/>
        <v>0</v>
      </c>
      <c r="F17" s="30">
        <f t="shared" si="1"/>
        <v>0</v>
      </c>
      <c r="G17" s="30">
        <f t="shared" si="1"/>
        <v>0</v>
      </c>
      <c r="H17" s="30"/>
      <c r="I17" s="30">
        <f>SUM(B17:G17)</f>
        <v>0</v>
      </c>
    </row>
    <row r="18" spans="1:10" ht="19.5" customHeight="1" x14ac:dyDescent="0.4">
      <c r="A18" s="31" t="s">
        <v>15</v>
      </c>
      <c r="B18" s="32">
        <v>0.43</v>
      </c>
      <c r="C18" s="16"/>
      <c r="D18" s="16"/>
      <c r="E18" s="16"/>
      <c r="F18" s="16"/>
      <c r="G18" s="16"/>
      <c r="H18" s="16"/>
      <c r="I18" s="16"/>
    </row>
    <row r="19" spans="1:10" ht="19.5" customHeight="1" x14ac:dyDescent="0.35"/>
    <row r="20" spans="1:10" ht="19.5" customHeight="1" x14ac:dyDescent="0.45">
      <c r="A20" s="57" t="s">
        <v>26</v>
      </c>
      <c r="B20" s="57"/>
      <c r="C20" s="57"/>
      <c r="D20" s="57"/>
      <c r="E20" s="57"/>
      <c r="F20" s="57"/>
      <c r="G20" s="57"/>
      <c r="H20" s="57"/>
      <c r="I20" s="57"/>
    </row>
    <row r="21" spans="1:10" ht="19.5" customHeight="1" thickBot="1" x14ac:dyDescent="0.45">
      <c r="A21" s="17" t="s">
        <v>28</v>
      </c>
      <c r="B21" s="18" t="s">
        <v>4</v>
      </c>
      <c r="C21" s="18" t="s">
        <v>5</v>
      </c>
      <c r="D21" s="18" t="s">
        <v>6</v>
      </c>
      <c r="E21" s="18" t="s">
        <v>7</v>
      </c>
      <c r="F21" s="18" t="s">
        <v>8</v>
      </c>
      <c r="G21" s="18" t="s">
        <v>9</v>
      </c>
      <c r="H21" s="18" t="s">
        <v>0</v>
      </c>
      <c r="I21" s="18" t="s">
        <v>35</v>
      </c>
      <c r="J21" s="42" t="s">
        <v>36</v>
      </c>
    </row>
    <row r="22" spans="1:10" ht="19.5" customHeight="1" x14ac:dyDescent="0.4">
      <c r="A22" s="19" t="s">
        <v>30</v>
      </c>
      <c r="B22" s="33">
        <v>78000</v>
      </c>
      <c r="C22" s="33">
        <v>79000</v>
      </c>
      <c r="D22" s="33">
        <v>80000</v>
      </c>
      <c r="E22" s="33">
        <v>82000</v>
      </c>
      <c r="F22" s="33">
        <v>84000</v>
      </c>
      <c r="G22" s="33">
        <v>85500</v>
      </c>
      <c r="H22" s="33">
        <f>SUM(B22:G22)</f>
        <v>488500</v>
      </c>
      <c r="I22" s="34">
        <v>40</v>
      </c>
    </row>
    <row r="23" spans="1:10" ht="19.5" customHeight="1" x14ac:dyDescent="0.4">
      <c r="A23" s="21" t="s">
        <v>31</v>
      </c>
      <c r="B23" s="35">
        <v>58500</v>
      </c>
      <c r="C23" s="35">
        <v>56500</v>
      </c>
      <c r="D23" s="35">
        <v>50000</v>
      </c>
      <c r="E23" s="35">
        <v>52800</v>
      </c>
      <c r="F23" s="35">
        <v>54000</v>
      </c>
      <c r="G23" s="35">
        <v>61000</v>
      </c>
      <c r="H23" s="35">
        <f t="shared" ref="H23:H26" si="2">SUM(B23:G23)</f>
        <v>332800</v>
      </c>
      <c r="I23" s="36"/>
    </row>
    <row r="24" spans="1:10" ht="19.5" customHeight="1" x14ac:dyDescent="0.4">
      <c r="A24" s="19" t="s">
        <v>32</v>
      </c>
      <c r="B24" s="33">
        <v>81000</v>
      </c>
      <c r="C24" s="33">
        <v>89000</v>
      </c>
      <c r="D24" s="33">
        <v>90000</v>
      </c>
      <c r="E24" s="33">
        <v>91000</v>
      </c>
      <c r="F24" s="33">
        <v>93000</v>
      </c>
      <c r="G24" s="33">
        <v>95000</v>
      </c>
      <c r="H24" s="33">
        <f t="shared" si="2"/>
        <v>539000</v>
      </c>
      <c r="I24" s="34">
        <v>20</v>
      </c>
    </row>
    <row r="25" spans="1:10" ht="19.5" customHeight="1" x14ac:dyDescent="0.4">
      <c r="A25" s="21" t="s">
        <v>33</v>
      </c>
      <c r="B25" s="35">
        <v>52000</v>
      </c>
      <c r="C25" s="35">
        <v>55000</v>
      </c>
      <c r="D25" s="35">
        <v>56000</v>
      </c>
      <c r="E25" s="35">
        <v>58000</v>
      </c>
      <c r="F25" s="35">
        <v>59500</v>
      </c>
      <c r="G25" s="35">
        <v>60000</v>
      </c>
      <c r="H25" s="35">
        <f t="shared" si="2"/>
        <v>340500</v>
      </c>
      <c r="I25" s="36">
        <v>22</v>
      </c>
    </row>
    <row r="26" spans="1:10" ht="19.5" customHeight="1" thickBot="1" x14ac:dyDescent="0.45">
      <c r="A26" s="25" t="s">
        <v>0</v>
      </c>
      <c r="B26" s="37">
        <f>SUM(B22:B25)</f>
        <v>269500</v>
      </c>
      <c r="C26" s="37">
        <f t="shared" ref="C26:G26" si="3">SUM(C22:C25)</f>
        <v>279500</v>
      </c>
      <c r="D26" s="37">
        <f t="shared" si="3"/>
        <v>276000</v>
      </c>
      <c r="E26" s="37">
        <f t="shared" si="3"/>
        <v>283800</v>
      </c>
      <c r="F26" s="37">
        <f t="shared" si="3"/>
        <v>290500</v>
      </c>
      <c r="G26" s="37">
        <f t="shared" si="3"/>
        <v>301500</v>
      </c>
      <c r="H26" s="37">
        <f t="shared" si="2"/>
        <v>1700800</v>
      </c>
      <c r="I26" s="38">
        <f>AVERAGE(I22:I25)</f>
        <v>27.333333333333332</v>
      </c>
    </row>
    <row r="27" spans="1:10" ht="19.5" customHeight="1" thickTop="1" x14ac:dyDescent="0.45">
      <c r="J27" s="2"/>
    </row>
    <row r="28" spans="1:10" ht="19.5" customHeight="1" x14ac:dyDescent="0.45">
      <c r="A28" s="53" t="s">
        <v>23</v>
      </c>
      <c r="B28" s="53"/>
      <c r="C28" s="53"/>
      <c r="D28" s="53"/>
      <c r="E28" s="53"/>
      <c r="F28" s="53"/>
      <c r="G28" s="53"/>
      <c r="H28" s="53"/>
      <c r="I28" s="53"/>
    </row>
    <row r="29" spans="1:10" ht="19.5" customHeight="1" thickBot="1" x14ac:dyDescent="0.45">
      <c r="A29" s="17"/>
      <c r="B29" s="18" t="s">
        <v>4</v>
      </c>
      <c r="C29" s="18" t="s">
        <v>5</v>
      </c>
      <c r="D29" s="18" t="s">
        <v>6</v>
      </c>
      <c r="E29" s="18" t="s">
        <v>7</v>
      </c>
      <c r="F29" s="18" t="s">
        <v>8</v>
      </c>
      <c r="G29" s="18" t="s">
        <v>9</v>
      </c>
      <c r="H29" s="18" t="s">
        <v>14</v>
      </c>
      <c r="I29" s="18" t="s">
        <v>0</v>
      </c>
      <c r="J29"/>
    </row>
    <row r="30" spans="1:10" ht="19.5" customHeight="1" x14ac:dyDescent="0.4">
      <c r="A30" s="27" t="s">
        <v>12</v>
      </c>
      <c r="B30" s="28">
        <f>IF(B26&gt;=275000,B26*0.026,B26*0.017)</f>
        <v>4581.5</v>
      </c>
      <c r="C30" s="28">
        <f t="shared" ref="C30:G30" si="4">IF(C26&gt;=275000,C26*0.026,C26*0.017)</f>
        <v>7267</v>
      </c>
      <c r="D30" s="28">
        <f t="shared" si="4"/>
        <v>7176</v>
      </c>
      <c r="E30" s="28">
        <f t="shared" si="4"/>
        <v>7378.7999999999993</v>
      </c>
      <c r="F30" s="28">
        <f t="shared" si="4"/>
        <v>7553</v>
      </c>
      <c r="G30" s="28">
        <f t="shared" si="4"/>
        <v>7839</v>
      </c>
      <c r="H30" s="28"/>
      <c r="I30" s="28">
        <f>SUM(B30:G30)</f>
        <v>41795.300000000003</v>
      </c>
    </row>
    <row r="31" spans="1:10" ht="19.5" customHeight="1" x14ac:dyDescent="0.4">
      <c r="A31" s="29" t="s">
        <v>13</v>
      </c>
      <c r="B31" s="30">
        <f>B30*$B$33</f>
        <v>1970.0450000000001</v>
      </c>
      <c r="C31" s="30">
        <f t="shared" ref="C31:G31" si="5">C30*$B$33</f>
        <v>3124.81</v>
      </c>
      <c r="D31" s="30">
        <f t="shared" si="5"/>
        <v>3085.68</v>
      </c>
      <c r="E31" s="30">
        <f t="shared" si="5"/>
        <v>3172.8839999999996</v>
      </c>
      <c r="F31" s="30">
        <f t="shared" si="5"/>
        <v>3247.79</v>
      </c>
      <c r="G31" s="30">
        <f t="shared" si="5"/>
        <v>3370.77</v>
      </c>
      <c r="H31" s="30"/>
      <c r="I31" s="30">
        <f>SUM(B31:G31)</f>
        <v>17971.978999999999</v>
      </c>
    </row>
    <row r="32" spans="1:10" ht="19.5" customHeight="1" x14ac:dyDescent="0.4">
      <c r="A32" s="31"/>
      <c r="B32" s="32"/>
      <c r="C32" s="16"/>
      <c r="D32" s="16"/>
      <c r="E32" s="16"/>
      <c r="F32" s="16"/>
      <c r="G32" s="16"/>
      <c r="H32" s="16"/>
      <c r="I32" s="16"/>
    </row>
    <row r="33" spans="1:9" ht="19.5" customHeight="1" x14ac:dyDescent="0.4">
      <c r="A33" s="31" t="s">
        <v>15</v>
      </c>
      <c r="B33" s="32">
        <v>0.43</v>
      </c>
      <c r="C33" s="16"/>
      <c r="D33" s="16"/>
      <c r="E33" s="16"/>
      <c r="F33" s="16"/>
      <c r="G33" s="16"/>
      <c r="H33" s="16"/>
      <c r="I33" s="16"/>
    </row>
    <row r="36" spans="1:9" ht="18.75" customHeight="1" x14ac:dyDescent="0.35"/>
  </sheetData>
  <mergeCells count="6">
    <mergeCell ref="A28:I28"/>
    <mergeCell ref="A1:I1"/>
    <mergeCell ref="A2:I2"/>
    <mergeCell ref="A3:I3"/>
    <mergeCell ref="A14:I14"/>
    <mergeCell ref="A20:I20"/>
  </mergeCells>
  <dataValidations count="1">
    <dataValidation allowBlank="1" error="pavI8MeUFtEyxX2I4tky9b55e912-9e22-407c-aa23-a12523903dcc" sqref="A1:K36"/>
  </dataValidations>
  <pageMargins left="0.7" right="0.7" top="0.75" bottom="0.75" header="0.3" footer="0.3"/>
  <pageSetup orientation="portrait" r:id="rId1"/>
  <ignoredErrors>
    <ignoredError sqref="H26" 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'Report-Old'!C16:G16</xm:f>
              <xm:sqref>H16</xm:sqref>
            </x14:sparkline>
            <x14:sparkline>
              <xm:f>'Report-Old'!C17:G17</xm:f>
              <xm:sqref>H17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'Report-Old'!C30:G30</xm:f>
              <xm:sqref>H30</xm:sqref>
            </x14:sparkline>
            <x14:sparkline>
              <xm:f>'Report-Old'!C31:G31</xm:f>
              <xm:sqref>H31</xm:sqref>
            </x14:sparkline>
            <x14:sparkline>
              <xm:f>'Report-Old'!C32:G32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{9b55e912-9e22-407c-aa23-a12523903dcc}</UserID>
  <AssignmentID>{9b55e912-9e22-407c-aa23-a12523903dcc}</AssignmentID>
</GradingEngineProps>
</file>

<file path=customXml/itemProps1.xml><?xml version="1.0" encoding="utf-8"?>
<ds:datastoreItem xmlns:ds="http://schemas.openxmlformats.org/officeDocument/2006/customXml" ds:itemID="{0782BEEA-4223-4D86-9B02-D9DBC85EFBE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Report</vt:lpstr>
      <vt:lpstr>OutPutRpt</vt:lpstr>
      <vt:lpstr>Report-Old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Admin</cp:lastModifiedBy>
  <dcterms:created xsi:type="dcterms:W3CDTF">2013-03-19T01:19:58Z</dcterms:created>
  <dcterms:modified xsi:type="dcterms:W3CDTF">2020-04-22T04:23:00Z</dcterms:modified>
</cp:coreProperties>
</file>