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<sst xmlns="http://schemas.openxmlformats.org/spreadsheetml/2006/main" count="16" uniqueCount="15">
  <si>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Deaths (y)</t>
  </si>
  <si>
    <t>Year (x)</t>
  </si>
  <si>
    <t>y - y`</t>
  </si>
  <si>
    <t>x - x`</t>
  </si>
  <si>
    <t>(x-x`)(y-y`)</t>
  </si>
  <si>
    <t>(y-y`)^2</t>
  </si>
  <si>
    <t>(x-x`)^2</t>
  </si>
  <si>
    <t>`</t>
  </si>
  <si>
    <t>sum of y-ymean</t>
  </si>
  <si>
    <t>SY</t>
  </si>
  <si>
    <t>sum of x-xmean</t>
  </si>
  <si>
    <t>R</t>
  </si>
  <si>
    <t>Val of A</t>
  </si>
  <si>
    <t>Val of B</t>
  </si>
  <si>
    <t>43,18,5,8,19,22,16,14,17,33,25,47,21,17,17,22,29,39,34,45,24,28,27,23,19,21,17,19,22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</si>
</sst>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3.0</v>
      </c>
      <c r="B2" s="1">
        <v>1980.0</v>
      </c>
      <c r="D2" s="1">
        <f>A2 - A39</f>
        <v>-17.32432432</v>
      </c>
      <c r="E2" s="2">
        <f>B2-B39</f>
        <v>-18</v>
      </c>
      <c r="F2" s="2">
        <f t="shared" ref="F2:F38" si="1">D2*E2</f>
        <v>311.8378378</v>
      </c>
      <c r="G2" s="2">
        <f t="shared" ref="G2:G38" si="2">POW(D2,2)</f>
        <v>300.1322133</v>
      </c>
      <c r="H2" s="2">
        <f t="shared" ref="H2:H38" si="3">pow(E2,2)</f>
        <v>324</v>
      </c>
      <c r="K2" s="1" t="s">
        <v>7</v>
      </c>
    </row>
    <row r="3">
      <c r="A3" s="1">
        <v>5.0</v>
      </c>
      <c r="B3" s="1">
        <v>1981.0</v>
      </c>
      <c r="D3" s="2">
        <f>A3-A39</f>
        <v>-15.32432432</v>
      </c>
      <c r="E3" s="2">
        <f t="shared" ref="E3:E38" si="4">B3-D40</f>
        <v>-17</v>
      </c>
      <c r="F3" s="2">
        <f t="shared" si="1"/>
        <v>260.5135135</v>
      </c>
      <c r="G3" s="2">
        <f t="shared" si="2"/>
        <v>234.834916</v>
      </c>
      <c r="H3" s="2">
        <f t="shared" si="3"/>
        <v>289</v>
      </c>
    </row>
    <row r="4">
      <c r="A4" s="1">
        <v>6.0</v>
      </c>
      <c r="B4" s="1">
        <v>1982.0</v>
      </c>
      <c r="D4" s="2">
        <f>A4-A39</f>
        <v>-14.32432432</v>
      </c>
      <c r="E4" s="2">
        <f t="shared" si="4"/>
        <v>-16</v>
      </c>
      <c r="F4" s="2">
        <f t="shared" si="1"/>
        <v>229.1891892</v>
      </c>
      <c r="G4" s="2">
        <f t="shared" si="2"/>
        <v>205.1862673</v>
      </c>
      <c r="H4" s="2">
        <f t="shared" si="3"/>
        <v>256</v>
      </c>
    </row>
    <row r="5">
      <c r="A5" s="1">
        <v>8.0</v>
      </c>
      <c r="B5" s="1">
        <v>1983.0</v>
      </c>
      <c r="D5" s="1">
        <f>A5 - A39</f>
        <v>-12.32432432</v>
      </c>
      <c r="E5" s="2">
        <f t="shared" si="4"/>
        <v>-15</v>
      </c>
      <c r="F5" s="2">
        <f t="shared" si="1"/>
        <v>184.8648649</v>
      </c>
      <c r="G5" s="2">
        <f t="shared" si="2"/>
        <v>151.8889701</v>
      </c>
      <c r="H5" s="2">
        <f t="shared" si="3"/>
        <v>225</v>
      </c>
      <c r="J5" s="1" t="s">
        <v>8</v>
      </c>
    </row>
    <row r="6">
      <c r="A6" s="1">
        <v>8.0</v>
      </c>
      <c r="B6" s="1">
        <v>1984.0</v>
      </c>
      <c r="D6" s="2">
        <f>A6-A39</f>
        <v>-12.32432432</v>
      </c>
      <c r="E6" s="2">
        <f t="shared" si="4"/>
        <v>-14</v>
      </c>
      <c r="F6" s="2">
        <f t="shared" si="1"/>
        <v>172.5405405</v>
      </c>
      <c r="G6" s="2">
        <f t="shared" si="2"/>
        <v>151.8889701</v>
      </c>
      <c r="H6" s="2">
        <f t="shared" si="3"/>
        <v>196</v>
      </c>
      <c r="J6" s="2">
        <f>SUM(G2:G38)</f>
        <v>4584.108109</v>
      </c>
      <c r="K6" s="1" t="s">
        <v>9</v>
      </c>
    </row>
    <row r="7">
      <c r="A7" s="1">
        <v>8.0</v>
      </c>
      <c r="B7" s="1">
        <v>1985.0</v>
      </c>
      <c r="D7" s="2">
        <f>A7-A39</f>
        <v>-12.32432432</v>
      </c>
      <c r="E7" s="2">
        <f t="shared" si="4"/>
        <v>-13</v>
      </c>
      <c r="F7" s="2">
        <f t="shared" si="1"/>
        <v>160.2162162</v>
      </c>
      <c r="G7" s="2">
        <f t="shared" si="2"/>
        <v>151.8889701</v>
      </c>
      <c r="H7" s="2">
        <f t="shared" si="3"/>
        <v>169</v>
      </c>
      <c r="J7" s="2">
        <f>J6/36</f>
        <v>127.3363364</v>
      </c>
      <c r="K7" s="2">
        <f>SQRT(J7)</f>
        <v>11.28434032</v>
      </c>
    </row>
    <row r="8">
      <c r="A8" s="1">
        <v>9.0</v>
      </c>
      <c r="B8" s="1">
        <v>1986.0</v>
      </c>
      <c r="D8" s="2">
        <f>A8-A39</f>
        <v>-11.32432432</v>
      </c>
      <c r="E8" s="2">
        <f t="shared" si="4"/>
        <v>-12</v>
      </c>
      <c r="F8" s="2">
        <f t="shared" si="1"/>
        <v>135.8918919</v>
      </c>
      <c r="G8" s="2">
        <f t="shared" si="2"/>
        <v>128.2403214</v>
      </c>
      <c r="H8" s="2">
        <f t="shared" si="3"/>
        <v>144</v>
      </c>
    </row>
    <row r="9">
      <c r="A9" s="1">
        <v>9.0</v>
      </c>
      <c r="B9" s="1">
        <v>1987.0</v>
      </c>
      <c r="D9" s="2">
        <f t="shared" ref="D9:D38" si="5">A9-E40</f>
        <v>-11.32432432</v>
      </c>
      <c r="E9" s="2">
        <f t="shared" si="4"/>
        <v>-11</v>
      </c>
      <c r="F9" s="2">
        <f t="shared" si="1"/>
        <v>124.5675675</v>
      </c>
      <c r="G9" s="2">
        <f t="shared" si="2"/>
        <v>128.2403213</v>
      </c>
      <c r="H9" s="2">
        <f t="shared" si="3"/>
        <v>121</v>
      </c>
      <c r="L9" s="2">
        <f>MULTIPLY(K7,K12)</f>
        <v>122.1457084</v>
      </c>
    </row>
    <row r="10">
      <c r="A10" s="1">
        <v>9.0</v>
      </c>
      <c r="B10" s="1">
        <v>1988.0</v>
      </c>
      <c r="D10" s="2">
        <f t="shared" si="5"/>
        <v>-11.32432432</v>
      </c>
      <c r="E10" s="2">
        <f t="shared" si="4"/>
        <v>-10</v>
      </c>
      <c r="F10" s="2">
        <f t="shared" si="1"/>
        <v>113.2432432</v>
      </c>
      <c r="G10" s="2">
        <f t="shared" si="2"/>
        <v>128.2403213</v>
      </c>
      <c r="H10" s="2">
        <f t="shared" si="3"/>
        <v>100</v>
      </c>
      <c r="J10" s="1" t="s">
        <v>10</v>
      </c>
    </row>
    <row r="11">
      <c r="A11" s="1">
        <v>9.0</v>
      </c>
      <c r="B11" s="1">
        <v>1989.0</v>
      </c>
      <c r="D11" s="2">
        <f t="shared" si="5"/>
        <v>-11.32432432</v>
      </c>
      <c r="E11" s="2">
        <f t="shared" si="4"/>
        <v>-9</v>
      </c>
      <c r="F11" s="2">
        <f t="shared" si="1"/>
        <v>101.9189189</v>
      </c>
      <c r="G11" s="2">
        <f t="shared" si="2"/>
        <v>128.2403213</v>
      </c>
      <c r="H11" s="2">
        <f t="shared" si="3"/>
        <v>81</v>
      </c>
      <c r="J11" s="2">
        <f>SUM(H2:H38)</f>
        <v>4218</v>
      </c>
      <c r="K11" s="1" t="s">
        <v>9</v>
      </c>
    </row>
    <row r="12">
      <c r="A12" s="1">
        <v>14.0</v>
      </c>
      <c r="B12" s="1">
        <v>1990.0</v>
      </c>
      <c r="D12" s="2">
        <f t="shared" si="5"/>
        <v>-6.32432432</v>
      </c>
      <c r="E12" s="2">
        <f t="shared" si="4"/>
        <v>-8</v>
      </c>
      <c r="F12" s="2">
        <f t="shared" si="1"/>
        <v>50.59459456</v>
      </c>
      <c r="G12" s="2">
        <f t="shared" si="2"/>
        <v>39.9970781</v>
      </c>
      <c r="H12" s="2">
        <f t="shared" si="3"/>
        <v>64</v>
      </c>
      <c r="J12" s="2">
        <f>J11/36</f>
        <v>117.1666667</v>
      </c>
      <c r="K12" s="2">
        <f>SQRT(J12)</f>
        <v>10.82435525</v>
      </c>
    </row>
    <row r="13">
      <c r="A13" s="1">
        <v>16.0</v>
      </c>
      <c r="B13" s="1">
        <v>1991.0</v>
      </c>
      <c r="D13" s="2">
        <f t="shared" si="5"/>
        <v>-4.32432432</v>
      </c>
      <c r="E13" s="2">
        <f t="shared" si="4"/>
        <v>-7</v>
      </c>
      <c r="F13" s="2">
        <f t="shared" si="1"/>
        <v>30.27027024</v>
      </c>
      <c r="G13" s="2">
        <f t="shared" si="2"/>
        <v>18.69978082</v>
      </c>
      <c r="H13" s="2">
        <f t="shared" si="3"/>
        <v>49</v>
      </c>
      <c r="L13" s="1" t="s">
        <v>11</v>
      </c>
    </row>
    <row r="14">
      <c r="A14" s="1">
        <v>17.0</v>
      </c>
      <c r="B14" s="1">
        <v>1992.0</v>
      </c>
      <c r="D14" s="2">
        <f t="shared" si="5"/>
        <v>-3.32432432</v>
      </c>
      <c r="E14" s="2">
        <f t="shared" si="4"/>
        <v>-6</v>
      </c>
      <c r="F14" s="2">
        <f t="shared" si="1"/>
        <v>19.94594592</v>
      </c>
      <c r="G14" s="2">
        <f t="shared" si="2"/>
        <v>11.05113218</v>
      </c>
      <c r="H14" s="2">
        <f t="shared" si="3"/>
        <v>36</v>
      </c>
      <c r="L14" s="2">
        <f>J16/L9</f>
        <v>34.49159251</v>
      </c>
      <c r="M14" s="2">
        <f>L14*K7</f>
        <v>389.2148679</v>
      </c>
    </row>
    <row r="15">
      <c r="A15" s="1">
        <v>17.0</v>
      </c>
      <c r="B15" s="1">
        <v>1993.0</v>
      </c>
      <c r="D15" s="2">
        <f t="shared" si="5"/>
        <v>-3.32432432</v>
      </c>
      <c r="E15" s="2">
        <f t="shared" si="4"/>
        <v>-5</v>
      </c>
      <c r="F15" s="2">
        <f t="shared" si="1"/>
        <v>16.6216216</v>
      </c>
      <c r="G15" s="2">
        <f t="shared" si="2"/>
        <v>11.05113218</v>
      </c>
      <c r="H15" s="2">
        <f t="shared" si="3"/>
        <v>25</v>
      </c>
      <c r="M15" s="2">
        <f>M14/K12</f>
        <v>35.95732575</v>
      </c>
    </row>
    <row r="16">
      <c r="A16" s="1">
        <v>17.0</v>
      </c>
      <c r="B16" s="1">
        <v>1994.0</v>
      </c>
      <c r="D16" s="2">
        <f t="shared" si="5"/>
        <v>-3.32432432</v>
      </c>
      <c r="E16" s="2">
        <f t="shared" si="4"/>
        <v>-4</v>
      </c>
      <c r="F16" s="2">
        <f t="shared" si="1"/>
        <v>13.29729728</v>
      </c>
      <c r="G16" s="2">
        <f t="shared" si="2"/>
        <v>11.05113218</v>
      </c>
      <c r="H16" s="2">
        <f t="shared" si="3"/>
        <v>16</v>
      </c>
      <c r="J16" s="2">
        <f>SUM(F2:F38)</f>
        <v>4213</v>
      </c>
    </row>
    <row r="17">
      <c r="A17" s="1">
        <v>17.0</v>
      </c>
      <c r="B17" s="1">
        <v>1995.0</v>
      </c>
      <c r="D17" s="2">
        <f t="shared" si="5"/>
        <v>-3.32432432</v>
      </c>
      <c r="E17" s="2">
        <f t="shared" si="4"/>
        <v>-3</v>
      </c>
      <c r="F17" s="2">
        <f t="shared" si="1"/>
        <v>9.97297296</v>
      </c>
      <c r="G17" s="2">
        <f t="shared" si="2"/>
        <v>11.05113218</v>
      </c>
      <c r="H17" s="2">
        <f t="shared" si="3"/>
        <v>9</v>
      </c>
    </row>
    <row r="18">
      <c r="A18" s="1">
        <v>18.0</v>
      </c>
      <c r="B18" s="1">
        <v>1996.0</v>
      </c>
      <c r="D18" s="2">
        <f t="shared" si="5"/>
        <v>-2.32432432</v>
      </c>
      <c r="E18" s="2">
        <f t="shared" si="4"/>
        <v>-2</v>
      </c>
      <c r="F18" s="2">
        <f t="shared" si="1"/>
        <v>4.64864864</v>
      </c>
      <c r="G18" s="2">
        <f t="shared" si="2"/>
        <v>5.402483545</v>
      </c>
      <c r="H18" s="2">
        <f t="shared" si="3"/>
        <v>4</v>
      </c>
    </row>
    <row r="19">
      <c r="A19" s="1">
        <v>19.0</v>
      </c>
      <c r="B19" s="1">
        <v>1997.0</v>
      </c>
      <c r="D19" s="2">
        <f t="shared" si="5"/>
        <v>-1.32432432</v>
      </c>
      <c r="E19" s="2">
        <f t="shared" si="4"/>
        <v>-1</v>
      </c>
      <c r="F19" s="2">
        <f t="shared" si="1"/>
        <v>1.32432432</v>
      </c>
      <c r="G19" s="2">
        <f t="shared" si="2"/>
        <v>1.753834905</v>
      </c>
      <c r="H19" s="2">
        <f t="shared" si="3"/>
        <v>1</v>
      </c>
    </row>
    <row r="20">
      <c r="A20" s="1">
        <v>19.0</v>
      </c>
      <c r="B20" s="1">
        <v>1998.0</v>
      </c>
      <c r="D20" s="2">
        <f t="shared" si="5"/>
        <v>-1.32432432</v>
      </c>
      <c r="E20" s="2">
        <f t="shared" si="4"/>
        <v>0</v>
      </c>
      <c r="F20" s="2">
        <f t="shared" si="1"/>
        <v>0</v>
      </c>
      <c r="G20" s="2">
        <f t="shared" si="2"/>
        <v>1.753834905</v>
      </c>
      <c r="H20" s="2">
        <f t="shared" si="3"/>
        <v>0</v>
      </c>
    </row>
    <row r="21">
      <c r="A21" s="1">
        <v>19.0</v>
      </c>
      <c r="B21" s="1">
        <v>1999.0</v>
      </c>
      <c r="D21" s="2">
        <f t="shared" si="5"/>
        <v>-1.32432432</v>
      </c>
      <c r="E21" s="2">
        <f t="shared" si="4"/>
        <v>1</v>
      </c>
      <c r="F21" s="2">
        <f t="shared" si="1"/>
        <v>-1.32432432</v>
      </c>
      <c r="G21" s="2">
        <f t="shared" si="2"/>
        <v>1.753834905</v>
      </c>
      <c r="H21" s="2">
        <f t="shared" si="3"/>
        <v>1</v>
      </c>
    </row>
    <row r="22">
      <c r="A22" s="1">
        <v>21.0</v>
      </c>
      <c r="B22" s="1">
        <v>2000.0</v>
      </c>
      <c r="D22" s="2">
        <f t="shared" si="5"/>
        <v>0.67567568</v>
      </c>
      <c r="E22" s="2">
        <f t="shared" si="4"/>
        <v>2</v>
      </c>
      <c r="F22" s="2">
        <f t="shared" si="1"/>
        <v>1.35135136</v>
      </c>
      <c r="G22" s="2">
        <f t="shared" si="2"/>
        <v>0.4565376245</v>
      </c>
      <c r="H22" s="2">
        <f t="shared" si="3"/>
        <v>4</v>
      </c>
      <c r="K22" s="1" t="s">
        <v>12</v>
      </c>
      <c r="L22" s="2">
        <f>A39-(L23*B39)</f>
        <v>-71822.41253</v>
      </c>
      <c r="N22" s="2">
        <f>L22+(L23*2022)</f>
        <v>883.3001423</v>
      </c>
    </row>
    <row r="23">
      <c r="A23" s="1">
        <v>21.0</v>
      </c>
      <c r="B23" s="1">
        <v>2001.0</v>
      </c>
      <c r="D23" s="2">
        <f t="shared" si="5"/>
        <v>0.67567568</v>
      </c>
      <c r="E23" s="2">
        <f t="shared" si="4"/>
        <v>3</v>
      </c>
      <c r="F23" s="2">
        <f t="shared" si="1"/>
        <v>2.02702704</v>
      </c>
      <c r="G23" s="2">
        <f t="shared" si="2"/>
        <v>0.4565376245</v>
      </c>
      <c r="H23" s="2">
        <f t="shared" si="3"/>
        <v>9</v>
      </c>
      <c r="K23" s="1" t="s">
        <v>13</v>
      </c>
      <c r="L23" s="2">
        <f>(L14*K7)/K12</f>
        <v>35.95732575</v>
      </c>
    </row>
    <row r="24">
      <c r="A24" s="1">
        <v>22.0</v>
      </c>
      <c r="B24" s="1">
        <v>2002.0</v>
      </c>
      <c r="D24" s="2">
        <f t="shared" si="5"/>
        <v>1.67567568</v>
      </c>
      <c r="E24" s="2">
        <f t="shared" si="4"/>
        <v>4</v>
      </c>
      <c r="F24" s="2">
        <f t="shared" si="1"/>
        <v>6.70270272</v>
      </c>
      <c r="G24" s="2">
        <f t="shared" si="2"/>
        <v>2.807888985</v>
      </c>
      <c r="H24" s="2">
        <f t="shared" si="3"/>
        <v>16</v>
      </c>
    </row>
    <row r="25">
      <c r="A25" s="1">
        <v>22.0</v>
      </c>
      <c r="B25" s="1">
        <v>2003.0</v>
      </c>
      <c r="D25" s="2">
        <f t="shared" si="5"/>
        <v>1.67567568</v>
      </c>
      <c r="E25" s="2">
        <f t="shared" si="4"/>
        <v>5</v>
      </c>
      <c r="F25" s="2">
        <f t="shared" si="1"/>
        <v>8.3783784</v>
      </c>
      <c r="G25" s="2">
        <f t="shared" si="2"/>
        <v>2.807888985</v>
      </c>
      <c r="H25" s="2">
        <f t="shared" si="3"/>
        <v>25</v>
      </c>
    </row>
    <row r="26">
      <c r="A26" s="1">
        <v>22.0</v>
      </c>
      <c r="B26" s="1">
        <v>2004.0</v>
      </c>
      <c r="D26" s="2">
        <f t="shared" si="5"/>
        <v>1.67567568</v>
      </c>
      <c r="E26" s="2">
        <f t="shared" si="4"/>
        <v>6</v>
      </c>
      <c r="F26" s="2">
        <f t="shared" si="1"/>
        <v>10.05405408</v>
      </c>
      <c r="G26" s="2">
        <f t="shared" si="2"/>
        <v>2.807888985</v>
      </c>
      <c r="H26" s="2">
        <f t="shared" si="3"/>
        <v>36</v>
      </c>
    </row>
    <row r="27">
      <c r="A27" s="1">
        <v>23.0</v>
      </c>
      <c r="B27" s="1">
        <v>2005.0</v>
      </c>
      <c r="D27" s="2">
        <f t="shared" si="5"/>
        <v>2.67567568</v>
      </c>
      <c r="E27" s="2">
        <f t="shared" si="4"/>
        <v>7</v>
      </c>
      <c r="F27" s="2">
        <f t="shared" si="1"/>
        <v>18.72972976</v>
      </c>
      <c r="G27" s="2">
        <f t="shared" si="2"/>
        <v>7.159240345</v>
      </c>
      <c r="H27" s="2">
        <f t="shared" si="3"/>
        <v>49</v>
      </c>
    </row>
    <row r="28">
      <c r="A28" s="1">
        <v>24.0</v>
      </c>
      <c r="B28" s="1">
        <v>2006.0</v>
      </c>
      <c r="D28" s="2">
        <f t="shared" si="5"/>
        <v>3.67567568</v>
      </c>
      <c r="E28" s="2">
        <f t="shared" si="4"/>
        <v>8</v>
      </c>
      <c r="F28" s="2">
        <f t="shared" si="1"/>
        <v>29.40540544</v>
      </c>
      <c r="G28" s="2">
        <f t="shared" si="2"/>
        <v>13.5105917</v>
      </c>
      <c r="H28" s="2">
        <f t="shared" si="3"/>
        <v>64</v>
      </c>
    </row>
    <row r="29">
      <c r="A29" s="1">
        <v>25.0</v>
      </c>
      <c r="B29" s="1">
        <v>2007.0</v>
      </c>
      <c r="D29" s="2">
        <f t="shared" si="5"/>
        <v>4.67567568</v>
      </c>
      <c r="E29" s="2">
        <f t="shared" si="4"/>
        <v>9</v>
      </c>
      <c r="F29" s="2">
        <f t="shared" si="1"/>
        <v>42.08108112</v>
      </c>
      <c r="G29" s="2">
        <f t="shared" si="2"/>
        <v>21.86194306</v>
      </c>
      <c r="H29" s="2">
        <f t="shared" si="3"/>
        <v>81</v>
      </c>
      <c r="J29" s="1">
        <v>3.0</v>
      </c>
    </row>
    <row r="30">
      <c r="A30" s="1">
        <v>27.0</v>
      </c>
      <c r="B30" s="1">
        <v>2008.0</v>
      </c>
      <c r="D30" s="2">
        <f t="shared" si="5"/>
        <v>6.67567568</v>
      </c>
      <c r="E30" s="2">
        <f t="shared" si="4"/>
        <v>10</v>
      </c>
      <c r="F30" s="2">
        <f t="shared" si="1"/>
        <v>66.7567568</v>
      </c>
      <c r="G30" s="2">
        <f t="shared" si="2"/>
        <v>44.56464578</v>
      </c>
      <c r="H30" s="2">
        <f t="shared" si="3"/>
        <v>100</v>
      </c>
      <c r="J30" s="1">
        <v>5.0</v>
      </c>
      <c r="L30" s="2">
        <f>L22+(L23*2022)</f>
        <v>883.3001423</v>
      </c>
    </row>
    <row r="31">
      <c r="A31" s="1">
        <v>28.0</v>
      </c>
      <c r="B31" s="1">
        <v>2009.0</v>
      </c>
      <c r="D31" s="2">
        <f t="shared" si="5"/>
        <v>7.67567568</v>
      </c>
      <c r="E31" s="2">
        <f t="shared" si="4"/>
        <v>11</v>
      </c>
      <c r="F31" s="2">
        <f t="shared" si="1"/>
        <v>84.43243248</v>
      </c>
      <c r="G31" s="2">
        <f t="shared" si="2"/>
        <v>58.91599714</v>
      </c>
      <c r="H31" s="2">
        <f t="shared" si="3"/>
        <v>121</v>
      </c>
      <c r="J31" s="1">
        <v>6.0</v>
      </c>
    </row>
    <row r="32">
      <c r="A32" s="1">
        <v>29.0</v>
      </c>
      <c r="B32" s="1">
        <v>2010.0</v>
      </c>
      <c r="D32" s="2">
        <f t="shared" si="5"/>
        <v>8.67567568</v>
      </c>
      <c r="E32" s="2">
        <f t="shared" si="4"/>
        <v>12</v>
      </c>
      <c r="F32" s="2">
        <f t="shared" si="1"/>
        <v>104.1081082</v>
      </c>
      <c r="G32" s="2">
        <f t="shared" si="2"/>
        <v>75.2673485</v>
      </c>
      <c r="H32" s="2">
        <f t="shared" si="3"/>
        <v>144</v>
      </c>
      <c r="J32" s="1">
        <v>8.0</v>
      </c>
    </row>
    <row r="33">
      <c r="A33" s="1">
        <v>33.0</v>
      </c>
      <c r="B33" s="1">
        <v>2011.0</v>
      </c>
      <c r="D33" s="2">
        <f t="shared" si="5"/>
        <v>12.67567568</v>
      </c>
      <c r="E33" s="2">
        <f t="shared" si="4"/>
        <v>13</v>
      </c>
      <c r="F33" s="2">
        <f t="shared" si="1"/>
        <v>164.7837838</v>
      </c>
      <c r="G33" s="2">
        <f t="shared" si="2"/>
        <v>160.6727539</v>
      </c>
      <c r="H33" s="2">
        <f t="shared" si="3"/>
        <v>169</v>
      </c>
      <c r="J33" s="1">
        <v>9.0</v>
      </c>
    </row>
    <row r="34">
      <c r="A34" s="1">
        <v>34.0</v>
      </c>
      <c r="B34" s="1">
        <v>2012.0</v>
      </c>
      <c r="D34" s="2">
        <f t="shared" si="5"/>
        <v>13.67567568</v>
      </c>
      <c r="E34" s="2">
        <f t="shared" si="4"/>
        <v>14</v>
      </c>
      <c r="F34" s="2">
        <f t="shared" si="1"/>
        <v>191.4594595</v>
      </c>
      <c r="G34" s="2">
        <f t="shared" si="2"/>
        <v>187.0241053</v>
      </c>
      <c r="H34" s="2">
        <f t="shared" si="3"/>
        <v>196</v>
      </c>
      <c r="J34" s="1">
        <v>8.0</v>
      </c>
    </row>
    <row r="35">
      <c r="A35" s="1">
        <v>39.0</v>
      </c>
      <c r="B35" s="1">
        <v>2013.0</v>
      </c>
      <c r="D35" s="2">
        <f t="shared" si="5"/>
        <v>18.67567568</v>
      </c>
      <c r="E35" s="2">
        <f t="shared" si="4"/>
        <v>15</v>
      </c>
      <c r="F35" s="2">
        <f t="shared" si="1"/>
        <v>280.1351352</v>
      </c>
      <c r="G35" s="2">
        <f t="shared" si="2"/>
        <v>348.7808621</v>
      </c>
      <c r="H35" s="2">
        <f t="shared" si="3"/>
        <v>225</v>
      </c>
      <c r="J35" s="1">
        <v>9.0</v>
      </c>
    </row>
    <row r="36">
      <c r="A36" s="1">
        <v>43.0</v>
      </c>
      <c r="B36" s="1">
        <v>2014.0</v>
      </c>
      <c r="D36" s="2">
        <f t="shared" si="5"/>
        <v>22.67567568</v>
      </c>
      <c r="E36" s="2">
        <f t="shared" si="4"/>
        <v>16</v>
      </c>
      <c r="F36" s="2">
        <f t="shared" si="1"/>
        <v>362.8108109</v>
      </c>
      <c r="G36" s="2">
        <f t="shared" si="2"/>
        <v>514.1862675</v>
      </c>
      <c r="H36" s="2">
        <f t="shared" si="3"/>
        <v>256</v>
      </c>
      <c r="J36" s="1">
        <v>10.0</v>
      </c>
    </row>
    <row r="37">
      <c r="A37" s="1">
        <v>45.0</v>
      </c>
      <c r="B37" s="1">
        <v>2015.0</v>
      </c>
      <c r="D37" s="2">
        <f t="shared" si="5"/>
        <v>24.67567568</v>
      </c>
      <c r="E37" s="2">
        <f t="shared" si="4"/>
        <v>17</v>
      </c>
      <c r="F37" s="2">
        <f t="shared" si="1"/>
        <v>419.4864866</v>
      </c>
      <c r="G37" s="2">
        <f t="shared" si="2"/>
        <v>608.8889703</v>
      </c>
      <c r="H37" s="2">
        <f t="shared" si="3"/>
        <v>289</v>
      </c>
      <c r="J37" s="1">
        <v>11.0</v>
      </c>
    </row>
    <row r="38">
      <c r="A38" s="1">
        <v>47.0</v>
      </c>
      <c r="B38" s="1">
        <v>2016.0</v>
      </c>
      <c r="D38" s="2">
        <f t="shared" si="5"/>
        <v>26.67567568</v>
      </c>
      <c r="E38" s="2">
        <f t="shared" si="4"/>
        <v>18</v>
      </c>
      <c r="F38" s="2">
        <f t="shared" si="1"/>
        <v>480.1621622</v>
      </c>
      <c r="G38" s="2">
        <f t="shared" si="2"/>
        <v>711.591673</v>
      </c>
      <c r="H38" s="2">
        <f t="shared" si="3"/>
        <v>324</v>
      </c>
    </row>
    <row r="39">
      <c r="A39" s="2">
        <f t="shared" ref="A39:B39" si="6">AVERAGE(A2:A38)</f>
        <v>20.32432432</v>
      </c>
      <c r="B39" s="2">
        <f t="shared" si="6"/>
        <v>1998</v>
      </c>
    </row>
    <row r="40">
      <c r="D40" s="1">
        <v>1998.0</v>
      </c>
      <c r="E40" s="1">
        <v>20.32432432</v>
      </c>
    </row>
    <row r="41">
      <c r="B41" s="2">
        <f>B39-A39</f>
        <v>1977.675676</v>
      </c>
      <c r="D41" s="1">
        <v>1998.0</v>
      </c>
      <c r="E41" s="1">
        <v>20.32432432</v>
      </c>
    </row>
    <row r="42">
      <c r="D42" s="1">
        <v>1998.0</v>
      </c>
      <c r="E42" s="1">
        <v>20.32432432</v>
      </c>
    </row>
    <row r="43">
      <c r="D43" s="1">
        <v>1998.0</v>
      </c>
      <c r="E43" s="1">
        <v>20.32432432</v>
      </c>
    </row>
    <row r="44">
      <c r="D44" s="1">
        <v>1998.0</v>
      </c>
      <c r="E44" s="1">
        <v>20.32432432</v>
      </c>
    </row>
    <row r="45">
      <c r="D45" s="1">
        <v>1998.0</v>
      </c>
      <c r="E45" s="1">
        <v>20.32432432</v>
      </c>
    </row>
    <row r="46">
      <c r="D46" s="1">
        <v>1998.0</v>
      </c>
      <c r="E46" s="1">
        <v>20.32432432</v>
      </c>
      <c r="I46" s="1" t="s">
        <v>14</v>
      </c>
    </row>
    <row r="47">
      <c r="D47" s="1">
        <v>1998.0</v>
      </c>
      <c r="E47" s="1">
        <v>20.32432432</v>
      </c>
    </row>
    <row r="48">
      <c r="D48" s="1">
        <v>1998.0</v>
      </c>
      <c r="E48" s="1">
        <v>20.32432432</v>
      </c>
    </row>
    <row r="49">
      <c r="D49" s="1">
        <v>1998.0</v>
      </c>
      <c r="E49" s="1">
        <v>20.32432432</v>
      </c>
    </row>
    <row r="50">
      <c r="D50" s="1">
        <v>1998.0</v>
      </c>
      <c r="E50" s="1">
        <v>20.32432432</v>
      </c>
    </row>
    <row r="51">
      <c r="D51" s="1">
        <v>1998.0</v>
      </c>
      <c r="E51" s="1">
        <v>20.32432432</v>
      </c>
    </row>
    <row r="52">
      <c r="D52" s="1">
        <v>1998.0</v>
      </c>
      <c r="E52" s="1">
        <v>20.32432432</v>
      </c>
    </row>
    <row r="53">
      <c r="D53" s="1">
        <v>1998.0</v>
      </c>
      <c r="E53" s="1">
        <v>20.32432432</v>
      </c>
    </row>
    <row r="54">
      <c r="D54" s="1">
        <v>1998.0</v>
      </c>
      <c r="E54" s="1">
        <v>20.32432432</v>
      </c>
    </row>
    <row r="55">
      <c r="D55" s="1">
        <v>1998.0</v>
      </c>
      <c r="E55" s="1">
        <v>20.32432432</v>
      </c>
    </row>
    <row r="56">
      <c r="D56" s="1">
        <v>1998.0</v>
      </c>
      <c r="E56" s="1">
        <v>20.32432432</v>
      </c>
    </row>
    <row r="57">
      <c r="D57" s="1">
        <v>1998.0</v>
      </c>
      <c r="E57" s="1">
        <v>20.32432432</v>
      </c>
    </row>
    <row r="58">
      <c r="D58" s="1">
        <v>1998.0</v>
      </c>
      <c r="E58" s="1">
        <v>20.32432432</v>
      </c>
    </row>
    <row r="59">
      <c r="D59" s="1">
        <v>1998.0</v>
      </c>
      <c r="E59" s="1">
        <v>20.32432432</v>
      </c>
    </row>
    <row r="60">
      <c r="D60" s="1">
        <v>1998.0</v>
      </c>
      <c r="E60" s="1">
        <v>20.32432432</v>
      </c>
    </row>
    <row r="61">
      <c r="D61" s="1">
        <v>1998.0</v>
      </c>
      <c r="E61" s="1">
        <v>20.32432432</v>
      </c>
    </row>
    <row r="62">
      <c r="D62" s="1">
        <v>1998.0</v>
      </c>
      <c r="E62" s="1">
        <v>20.32432432</v>
      </c>
    </row>
    <row r="63">
      <c r="D63" s="1">
        <v>1998.0</v>
      </c>
      <c r="E63" s="1">
        <v>20.32432432</v>
      </c>
    </row>
    <row r="64">
      <c r="D64" s="1">
        <v>1998.0</v>
      </c>
      <c r="E64" s="1">
        <v>20.32432432</v>
      </c>
    </row>
    <row r="65">
      <c r="D65" s="1">
        <v>1998.0</v>
      </c>
      <c r="E65" s="1">
        <v>20.32432432</v>
      </c>
    </row>
    <row r="66">
      <c r="D66" s="1">
        <v>1998.0</v>
      </c>
      <c r="E66" s="1">
        <v>20.32432432</v>
      </c>
    </row>
    <row r="67">
      <c r="D67" s="1">
        <v>1998.0</v>
      </c>
      <c r="E67" s="1">
        <v>20.32432432</v>
      </c>
    </row>
    <row r="68">
      <c r="D68" s="1">
        <v>1998.0</v>
      </c>
      <c r="E68" s="1">
        <v>20.32432432</v>
      </c>
    </row>
    <row r="69">
      <c r="D69" s="1">
        <v>1998.0</v>
      </c>
      <c r="E69" s="1">
        <v>20.32432432</v>
      </c>
    </row>
    <row r="70">
      <c r="D70" s="1">
        <v>1998.0</v>
      </c>
      <c r="E70" s="1">
        <v>20.32432432</v>
      </c>
    </row>
    <row r="71">
      <c r="D71" s="1">
        <v>1998.0</v>
      </c>
      <c r="E71" s="1">
        <v>20.32432432</v>
      </c>
    </row>
    <row r="72">
      <c r="D72" s="1">
        <v>1998.0</v>
      </c>
      <c r="E72" s="1">
        <v>20.32432432</v>
      </c>
    </row>
    <row r="73">
      <c r="D73" s="1">
        <v>1998.0</v>
      </c>
      <c r="E73" s="1">
        <v>20.32432432</v>
      </c>
    </row>
    <row r="74">
      <c r="D74" s="1">
        <v>1998.0</v>
      </c>
      <c r="E74" s="1">
        <v>20.32432432</v>
      </c>
    </row>
    <row r="75">
      <c r="D75" s="1">
        <v>1998.0</v>
      </c>
      <c r="E75" s="1">
        <v>20.32432432</v>
      </c>
    </row>
    <row r="76">
      <c r="D76" s="1">
        <v>1998.0</v>
      </c>
      <c r="E76" s="1">
        <v>20.32432432</v>
      </c>
    </row>
    <row r="77">
      <c r="D77" s="1">
        <v>1998.0</v>
      </c>
      <c r="E77" s="1">
        <v>20.32432432</v>
      </c>
    </row>
    <row r="78">
      <c r="D78" s="1">
        <v>1998.0</v>
      </c>
      <c r="E78" s="1">
        <v>20.32432432</v>
      </c>
    </row>
    <row r="79">
      <c r="D79" s="1">
        <v>1998.0</v>
      </c>
      <c r="E79" s="1">
        <v>20.32432432</v>
      </c>
    </row>
  </sheetData>
  <drawing r:id="rId1"/>
</worksheet>
</file>