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co_estimator" sheetId="1" state="visible" r:id="rId2"/>
    <sheet name="Sheet5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<sst xmlns="http://schemas.openxmlformats.org/spreadsheetml/2006/main" count="114" uniqueCount="34">
  <si>
    <t xml:space="preserve">Expenses</t>
  </si>
  <si>
    <t xml:space="preserve">Year 1</t>
  </si>
  <si>
    <t xml:space="preserve">Year 2</t>
  </si>
  <si>
    <t xml:space="preserve">Year 3</t>
  </si>
  <si>
    <t xml:space="preserve">Year 4</t>
  </si>
  <si>
    <t xml:space="preserve">Year 5</t>
  </si>
  <si>
    <t xml:space="preserve">Year 6</t>
  </si>
  <si>
    <t xml:space="preserve">Year 7</t>
  </si>
  <si>
    <t xml:space="preserve">Year 8</t>
  </si>
  <si>
    <t xml:space="preserve">Year 9</t>
  </si>
  <si>
    <t xml:space="preserve">Year 10</t>
  </si>
  <si>
    <t xml:space="preserve">On-Premise License </t>
  </si>
  <si>
    <t xml:space="preserve">SAAS</t>
  </si>
  <si>
    <t xml:space="preserve">On-Premise</t>
  </si>
  <si>
    <t xml:space="preserve">Initial cost</t>
  </si>
  <si>
    <t xml:space="preserve">Cost header</t>
  </si>
  <si>
    <t xml:space="preserve">Amount</t>
  </si>
  <si>
    <r>
      <rPr>
        <sz val="10"/>
        <rFont val="Arial"/>
        <family val="2"/>
        <charset val="1"/>
      </rPr>
      <t xml:space="preserve">License Fee (</t>
    </r>
    <r>
      <rPr>
        <sz val="8"/>
        <color rgb="FF000000"/>
        <rFont val="Verdana"/>
        <family val="0"/>
        <charset val="1"/>
      </rPr>
      <t xml:space="preserve">On-Premise License (Perpetual)</t>
    </r>
  </si>
  <si>
    <t xml:space="preserve">Subscription fee (annual):</t>
  </si>
  <si>
    <t xml:space="preserve">Upgrade</t>
  </si>
  <si>
    <t xml:space="preserve">Installation &amp; Setup</t>
  </si>
  <si>
    <t xml:space="preserve">Price increase at end of each term:</t>
  </si>
  <si>
    <t xml:space="preserve">Hardware</t>
  </si>
  <si>
    <t xml:space="preserve">Customization &amp; Integration</t>
  </si>
  <si>
    <t xml:space="preserve">Major upgrade-related costs: (on fifth year)</t>
  </si>
  <si>
    <t xml:space="preserve">Year-one customization &amp; integration costs:</t>
  </si>
  <si>
    <t xml:space="preserve">Total</t>
  </si>
  <si>
    <t xml:space="preserve">Year-one data migration costs:</t>
  </si>
  <si>
    <t xml:space="preserve">Cumulative</t>
  </si>
  <si>
    <t xml:space="preserve">Year-one new hardware required:</t>
  </si>
  <si>
    <t xml:space="preserve">Hardware life expectancy in years:</t>
  </si>
  <si>
    <t xml:space="preserve">Additional hardware costs each year:</t>
  </si>
  <si>
    <t xml:space="preserve">Recurring other costs (annual):</t>
  </si>
  <si>
    <t xml:space="preserve">In-Premise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</si>
</sst>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.00%"/>
    <numFmt numFmtId="167" formatCode="\$#,##0_);[RED]&quot;($&quot;#,##0\)"/>
    <numFmt numFmtId="168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8"/>
      <color rgb="FF000000"/>
      <name val="Verdana"/>
      <family val="0"/>
      <charset val="1"/>
    </font>
    <font>
      <sz val="8"/>
      <color rgb="FF000000"/>
      <name val="Verdana"/>
      <family val="0"/>
      <charset val="1"/>
    </font>
    <font>
      <sz val="13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EE6E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D428"/>
        <bgColor rgb="FFFFFF00"/>
      </patternFill>
    </fill>
    <fill>
      <patternFill patternType="solid">
        <fgColor rgb="FFF2F2F2"/>
        <bgColor rgb="FFFFF5CE"/>
      </patternFill>
    </fill>
    <fill>
      <patternFill patternType="solid">
        <fgColor rgb="FFFFF5CE"/>
        <bgColor rgb="FFF2F2F2"/>
      </patternFill>
    </fill>
    <fill>
      <patternFill patternType="solid">
        <fgColor rgb="FFB3CAC7"/>
        <bgColor rgb="FFB3B3B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5CE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428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Year-on-year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tco_estimator!$H$27:$H$27</c:f>
              <c:strCache>
                <c:ptCount val="1"/>
                <c:pt idx="0">
                  <c:v>In-Premise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tco_estimator!$I$26:$R$26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tco_estimator!$I$27:$R$27</c:f>
              <c:numCache>
                <c:formatCode>General</c:formatCode>
                <c:ptCount val="10"/>
                <c:pt idx="0">
                  <c:v>78000</c:v>
                </c:pt>
                <c:pt idx="1">
                  <c:v>8000</c:v>
                </c:pt>
                <c:pt idx="2">
                  <c:v>8000</c:v>
                </c:pt>
                <c:pt idx="3">
                  <c:v>8200</c:v>
                </c:pt>
                <c:pt idx="4">
                  <c:v>10200</c:v>
                </c:pt>
                <c:pt idx="5">
                  <c:v>8200</c:v>
                </c:pt>
                <c:pt idx="6">
                  <c:v>8420</c:v>
                </c:pt>
                <c:pt idx="7">
                  <c:v>8420</c:v>
                </c:pt>
                <c:pt idx="8">
                  <c:v>8420</c:v>
                </c:pt>
                <c:pt idx="9">
                  <c:v>8662</c:v>
                </c:pt>
              </c:numCache>
            </c:numRef>
          </c:val>
        </c:ser>
        <c:ser>
          <c:idx val="1"/>
          <c:order val="1"/>
          <c:tx>
            <c:strRef>
              <c:f>tco_estimator!$H$28:$H$28</c:f>
              <c:strCache>
                <c:ptCount val="1"/>
                <c:pt idx="0">
                  <c:v>SAAS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tco_estimator!$I$26:$R$26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tco_estimator!$I$28:$R$28</c:f>
              <c:numCache>
                <c:formatCode>General</c:formatCode>
                <c:ptCount val="10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8200</c:v>
                </c:pt>
                <c:pt idx="4">
                  <c:v>10200</c:v>
                </c:pt>
                <c:pt idx="5">
                  <c:v>8200</c:v>
                </c:pt>
                <c:pt idx="6">
                  <c:v>8420</c:v>
                </c:pt>
                <c:pt idx="7">
                  <c:v>8420</c:v>
                </c:pt>
                <c:pt idx="8">
                  <c:v>8420</c:v>
                </c:pt>
                <c:pt idx="9">
                  <c:v>8662</c:v>
                </c:pt>
              </c:numCache>
            </c:numRef>
          </c:val>
        </c:ser>
        <c:gapWidth val="100"/>
        <c:overlap val="0"/>
        <c:axId val="90721646"/>
        <c:axId val="13138852"/>
      </c:barChart>
      <c:catAx>
        <c:axId val="9072164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138852"/>
        <c:crosses val="autoZero"/>
        <c:auto val="1"/>
        <c:lblAlgn val="ctr"/>
        <c:lblOffset val="100"/>
        <c:noMultiLvlLbl val="0"/>
      </c:catAx>
      <c:valAx>
        <c:axId val="131388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72164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Cumulative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tco_estimator!$H$33:$H$33</c:f>
              <c:strCache>
                <c:ptCount val="1"/>
                <c:pt idx="0">
                  <c:v>In-Premise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tco_estimator!$I$32:$R$32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tco_estimator!$I$33:$R$33</c:f>
              <c:numCache>
                <c:formatCode>General</c:formatCode>
                <c:ptCount val="10"/>
                <c:pt idx="0">
                  <c:v>78000</c:v>
                </c:pt>
                <c:pt idx="1">
                  <c:v>86000</c:v>
                </c:pt>
                <c:pt idx="2">
                  <c:v>94000</c:v>
                </c:pt>
                <c:pt idx="3">
                  <c:v>102200</c:v>
                </c:pt>
                <c:pt idx="4">
                  <c:v>112400</c:v>
                </c:pt>
                <c:pt idx="5">
                  <c:v>120600</c:v>
                </c:pt>
                <c:pt idx="6">
                  <c:v>129020</c:v>
                </c:pt>
                <c:pt idx="7">
                  <c:v>137440</c:v>
                </c:pt>
                <c:pt idx="8">
                  <c:v>145860</c:v>
                </c:pt>
                <c:pt idx="9">
                  <c:v>154522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tco_estimator!$H$34:$H$34</c:f>
              <c:strCache>
                <c:ptCount val="1"/>
                <c:pt idx="0">
                  <c:v>SAAS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tco_estimator!$I$32:$R$32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tco_estimator!$I$34:$R$34</c:f>
              <c:numCache>
                <c:formatCode>General</c:formatCod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32200</c:v>
                </c:pt>
                <c:pt idx="4">
                  <c:v>42400</c:v>
                </c:pt>
                <c:pt idx="5">
                  <c:v>50600</c:v>
                </c:pt>
                <c:pt idx="6">
                  <c:v>59020</c:v>
                </c:pt>
                <c:pt idx="7">
                  <c:v>67440</c:v>
                </c:pt>
                <c:pt idx="8">
                  <c:v>75860</c:v>
                </c:pt>
                <c:pt idx="9">
                  <c:v>84522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1807743"/>
        <c:axId val="88710705"/>
      </c:lineChart>
      <c:catAx>
        <c:axId val="418077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710705"/>
        <c:crosses val="autoZero"/>
        <c:auto val="1"/>
        <c:lblAlgn val="ctr"/>
        <c:lblOffset val="100"/>
        <c:noMultiLvlLbl val="0"/>
      </c:catAx>
      <c:valAx>
        <c:axId val="887107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8077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Sheet5!$B$29:$B$29</c:f>
              <c:strCache>
                <c:ptCount val="1"/>
                <c:pt idx="0">
                  <c:v>On-Premise License 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Sheet5!$C$29:$L$29</c:f>
              <c:numCache>
                <c:formatCode>General</c:formatCode>
                <c:ptCount val="10"/>
                <c:pt idx="0">
                  <c:v>75000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4500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</c:numCache>
            </c:numRef>
          </c:val>
        </c:ser>
        <c:ser>
          <c:idx val="1"/>
          <c:order val="1"/>
          <c:tx>
            <c:strRef>
              <c:f>Sheet5!$B$30:$B$30</c:f>
              <c:strCache>
                <c:ptCount val="1"/>
                <c:pt idx="0">
                  <c:v>SAAS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Sheet5!$C$30:$L$30</c:f>
              <c:numCache>
                <c:formatCode>General</c:formatCode>
                <c:ptCount val="10"/>
                <c:pt idx="0">
                  <c:v>24500</c:v>
                </c:pt>
                <c:pt idx="1">
                  <c:v>3700</c:v>
                </c:pt>
                <c:pt idx="2">
                  <c:v>3920</c:v>
                </c:pt>
                <c:pt idx="3">
                  <c:v>4162</c:v>
                </c:pt>
                <c:pt idx="4">
                  <c:v>4428.2</c:v>
                </c:pt>
                <c:pt idx="5">
                  <c:v>4721.02</c:v>
                </c:pt>
                <c:pt idx="6">
                  <c:v>5043.122</c:v>
                </c:pt>
                <c:pt idx="7">
                  <c:v>5397.4342</c:v>
                </c:pt>
                <c:pt idx="8">
                  <c:v>5787.17762</c:v>
                </c:pt>
                <c:pt idx="9">
                  <c:v>6215.895382</c:v>
                </c:pt>
              </c:numCache>
            </c:numRef>
          </c:val>
        </c:ser>
        <c:gapWidth val="100"/>
        <c:overlap val="0"/>
        <c:axId val="43800697"/>
        <c:axId val="82736704"/>
      </c:barChart>
      <c:catAx>
        <c:axId val="4380069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736704"/>
        <c:crosses val="autoZero"/>
        <c:auto val="1"/>
        <c:lblAlgn val="ctr"/>
        <c:lblOffset val="100"/>
        <c:noMultiLvlLbl val="0"/>
      </c:catAx>
      <c:valAx>
        <c:axId val="827367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80069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Sheet5!$B$32:$B$32</c:f>
              <c:strCache>
                <c:ptCount val="1"/>
                <c:pt idx="0">
                  <c:v>On-Premise License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Sheet5!$C$32:$L$32</c:f>
              <c:numCache>
                <c:formatCode>General</c:formatCode>
                <c:ptCount val="10"/>
                <c:pt idx="0">
                  <c:v>75000</c:v>
                </c:pt>
                <c:pt idx="1">
                  <c:v>77500</c:v>
                </c:pt>
                <c:pt idx="2">
                  <c:v>80000</c:v>
                </c:pt>
                <c:pt idx="3">
                  <c:v>82500</c:v>
                </c:pt>
                <c:pt idx="4">
                  <c:v>87000</c:v>
                </c:pt>
                <c:pt idx="5">
                  <c:v>89500</c:v>
                </c:pt>
                <c:pt idx="6">
                  <c:v>92000</c:v>
                </c:pt>
                <c:pt idx="7">
                  <c:v>94500</c:v>
                </c:pt>
                <c:pt idx="8">
                  <c:v>97000</c:v>
                </c:pt>
                <c:pt idx="9">
                  <c:v>99500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Sheet5!$B$33:$B$33</c:f>
              <c:strCache>
                <c:ptCount val="1"/>
                <c:pt idx="0">
                  <c:v>SAAS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Sheet5!$C$33:$L$33</c:f>
              <c:numCache>
                <c:formatCode>General</c:formatCode>
                <c:ptCount val="10"/>
                <c:pt idx="0">
                  <c:v>24500</c:v>
                </c:pt>
                <c:pt idx="1">
                  <c:v>28200</c:v>
                </c:pt>
                <c:pt idx="2">
                  <c:v>32120</c:v>
                </c:pt>
                <c:pt idx="3">
                  <c:v>36282</c:v>
                </c:pt>
                <c:pt idx="4">
                  <c:v>40710.2</c:v>
                </c:pt>
                <c:pt idx="5">
                  <c:v>45431.22</c:v>
                </c:pt>
                <c:pt idx="6">
                  <c:v>50474.342</c:v>
                </c:pt>
                <c:pt idx="7">
                  <c:v>55871.7762</c:v>
                </c:pt>
                <c:pt idx="8">
                  <c:v>61658.95382</c:v>
                </c:pt>
                <c:pt idx="9">
                  <c:v>67874.849202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738172"/>
        <c:axId val="68650666"/>
      </c:lineChart>
      <c:catAx>
        <c:axId val="77381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650666"/>
        <c:crosses val="autoZero"/>
        <c:auto val="1"/>
        <c:lblAlgn val="ctr"/>
        <c:lblOffset val="100"/>
        <c:noMultiLvlLbl val="0"/>
      </c:catAx>
      <c:valAx>
        <c:axId val="6865066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381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567720</xdr:colOff>
      <xdr:row>28</xdr:row>
      <xdr:rowOff>129600</xdr:rowOff>
    </xdr:from>
    <xdr:to>
      <xdr:col>20</xdr:col>
      <xdr:colOff>123840</xdr:colOff>
      <xdr:row>48</xdr:row>
      <xdr:rowOff>121680</xdr:rowOff>
    </xdr:to>
    <xdr:graphicFrame>
      <xdr:nvGraphicFramePr>
        <xdr:cNvPr id="0" name=""/>
        <xdr:cNvGraphicFramePr/>
      </xdr:nvGraphicFramePr>
      <xdr:xfrm>
        <a:off x="12986280" y="4681080"/>
        <a:ext cx="6917040" cy="32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542880</xdr:colOff>
      <xdr:row>36</xdr:row>
      <xdr:rowOff>20880</xdr:rowOff>
    </xdr:from>
    <xdr:to>
      <xdr:col>16</xdr:col>
      <xdr:colOff>609480</xdr:colOff>
      <xdr:row>56</xdr:row>
      <xdr:rowOff>12600</xdr:rowOff>
    </xdr:to>
    <xdr:graphicFrame>
      <xdr:nvGraphicFramePr>
        <xdr:cNvPr id="1" name=""/>
        <xdr:cNvGraphicFramePr/>
      </xdr:nvGraphicFramePr>
      <xdr:xfrm>
        <a:off x="11325600" y="5873040"/>
        <a:ext cx="5791680" cy="324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794520</xdr:colOff>
      <xdr:row>23</xdr:row>
      <xdr:rowOff>138240</xdr:rowOff>
    </xdr:from>
    <xdr:to>
      <xdr:col>22</xdr:col>
      <xdr:colOff>52200</xdr:colOff>
      <xdr:row>43</xdr:row>
      <xdr:rowOff>123480</xdr:rowOff>
    </xdr:to>
    <xdr:graphicFrame>
      <xdr:nvGraphicFramePr>
        <xdr:cNvPr id="2" name=""/>
        <xdr:cNvGraphicFramePr/>
      </xdr:nvGraphicFramePr>
      <xdr:xfrm>
        <a:off x="9747720" y="3876840"/>
        <a:ext cx="577044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83160</xdr:colOff>
      <xdr:row>44</xdr:row>
      <xdr:rowOff>114120</xdr:rowOff>
    </xdr:from>
    <xdr:to>
      <xdr:col>14</xdr:col>
      <xdr:colOff>549360</xdr:colOff>
      <xdr:row>61</xdr:row>
      <xdr:rowOff>19440</xdr:rowOff>
    </xdr:to>
    <xdr:graphicFrame>
      <xdr:nvGraphicFramePr>
        <xdr:cNvPr id="3" name=""/>
        <xdr:cNvGraphicFramePr/>
      </xdr:nvGraphicFramePr>
      <xdr:xfrm>
        <a:off x="4760280" y="7266600"/>
        <a:ext cx="4742280" cy="266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R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60546875" defaultRowHeight="12.8" zeroHeight="false" outlineLevelRow="0" outlineLevelCol="0"/>
  <cols>
    <col collapsed="false" customWidth="true" hidden="false" outlineLevel="0" max="2" min="2" style="1" width="38.6"/>
    <col collapsed="false" customWidth="true" hidden="false" outlineLevel="0" max="3" min="3" style="1" width="8.63"/>
    <col collapsed="false" customWidth="true" hidden="false" outlineLevel="0" max="4" min="4" style="1" width="36.04"/>
  </cols>
  <sheetData>
    <row r="1" customFormat="false" ht="12.8" hidden="false" customHeight="false" outlineLevel="0" collapsed="false">
      <c r="B1" s="1" t="s">
        <v>0</v>
      </c>
    </row>
    <row r="2" customFormat="false" ht="12.8" hidden="false" customHeight="false" outlineLevel="0" collapsed="false"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</v>
      </c>
      <c r="R2" s="2" t="s">
        <v>10</v>
      </c>
    </row>
    <row r="3" customFormat="false" ht="12.8" hidden="false" customHeight="false" outlineLevel="0" collapsed="false">
      <c r="B3" s="3" t="s">
        <v>11</v>
      </c>
      <c r="D3" s="4" t="s">
        <v>12</v>
      </c>
      <c r="G3" s="1" t="s">
        <v>13</v>
      </c>
      <c r="H3" s="1" t="s">
        <v>14</v>
      </c>
      <c r="I3" s="5" t="n">
        <f aca="false">C5</f>
        <v>70000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</row>
    <row r="4" customFormat="false" ht="12.8" hidden="false" customHeight="false" outlineLevel="0" collapsed="false">
      <c r="B4" s="6" t="s">
        <v>15</v>
      </c>
      <c r="C4" s="6" t="s">
        <v>16</v>
      </c>
      <c r="D4" s="6"/>
      <c r="E4" s="6" t="s">
        <v>16</v>
      </c>
      <c r="F4" s="6"/>
      <c r="G4" s="1" t="s">
        <v>12</v>
      </c>
      <c r="I4" s="5" t="n">
        <f aca="false">E5</f>
        <v>2000</v>
      </c>
      <c r="J4" s="5" t="n">
        <v>2000</v>
      </c>
      <c r="K4" s="5" t="n">
        <v>2000</v>
      </c>
      <c r="L4" s="5" t="n">
        <f aca="false">2000*1.1</f>
        <v>2200</v>
      </c>
      <c r="M4" s="5" t="n">
        <f aca="false">2000*1.1</f>
        <v>2200</v>
      </c>
      <c r="N4" s="5" t="n">
        <f aca="false">2000*1.1</f>
        <v>2200</v>
      </c>
      <c r="O4" s="5" t="n">
        <f aca="false">2200*1.1</f>
        <v>2420</v>
      </c>
      <c r="P4" s="5" t="n">
        <f aca="false">2200*1.1</f>
        <v>2420</v>
      </c>
      <c r="Q4" s="5" t="n">
        <f aca="false">2200*1.1</f>
        <v>2420</v>
      </c>
      <c r="R4" s="5" t="n">
        <f aca="false">Q4*1.1</f>
        <v>2662</v>
      </c>
    </row>
    <row r="5" customFormat="false" ht="12.8" hidden="false" customHeight="false" outlineLevel="0" collapsed="false">
      <c r="B5" s="7" t="s">
        <v>17</v>
      </c>
      <c r="C5" s="8" t="n">
        <v>70000</v>
      </c>
      <c r="D5" s="9" t="s">
        <v>18</v>
      </c>
      <c r="E5" s="8" t="n">
        <v>2000</v>
      </c>
      <c r="F5" s="8"/>
      <c r="G5" s="1" t="s">
        <v>13</v>
      </c>
      <c r="H5" s="1" t="s">
        <v>19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2000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</row>
    <row r="6" customFormat="false" ht="12.8" hidden="false" customHeight="false" outlineLevel="0" collapsed="false">
      <c r="B6" s="10" t="s">
        <v>20</v>
      </c>
      <c r="C6" s="8" t="n">
        <v>0</v>
      </c>
      <c r="D6" s="9" t="s">
        <v>21</v>
      </c>
      <c r="E6" s="11" t="n">
        <v>0.1</v>
      </c>
      <c r="F6" s="11"/>
      <c r="G6" s="1" t="s">
        <v>12</v>
      </c>
      <c r="I6" s="5" t="n">
        <v>2000</v>
      </c>
      <c r="J6" s="5" t="n">
        <v>2000</v>
      </c>
      <c r="K6" s="5" t="n">
        <v>2000</v>
      </c>
      <c r="L6" s="5" t="n">
        <v>2000</v>
      </c>
      <c r="M6" s="5" t="n">
        <v>2000</v>
      </c>
      <c r="N6" s="5" t="n">
        <v>2000</v>
      </c>
      <c r="O6" s="5" t="n">
        <v>2000</v>
      </c>
      <c r="P6" s="5" t="n">
        <v>2000</v>
      </c>
      <c r="Q6" s="5" t="n">
        <v>2000</v>
      </c>
      <c r="R6" s="5" t="n">
        <v>2000</v>
      </c>
    </row>
    <row r="7" customFormat="false" ht="12.8" hidden="false" customHeight="false" outlineLevel="0" collapsed="false">
      <c r="B7" s="8"/>
      <c r="C7" s="8"/>
      <c r="D7" s="10" t="s">
        <v>20</v>
      </c>
      <c r="E7" s="8" t="n">
        <v>5000</v>
      </c>
      <c r="F7" s="8"/>
      <c r="H7" s="1" t="s">
        <v>22</v>
      </c>
      <c r="I7" s="5" t="n">
        <v>2500</v>
      </c>
      <c r="J7" s="5" t="n">
        <v>2500</v>
      </c>
      <c r="K7" s="5" t="n">
        <v>2500</v>
      </c>
      <c r="L7" s="5" t="n">
        <v>2500</v>
      </c>
      <c r="M7" s="5" t="n">
        <v>2500</v>
      </c>
      <c r="N7" s="5" t="n">
        <v>2500</v>
      </c>
      <c r="O7" s="5" t="n">
        <v>2500</v>
      </c>
      <c r="P7" s="5" t="n">
        <v>2500</v>
      </c>
      <c r="Q7" s="5" t="n">
        <v>2500</v>
      </c>
      <c r="R7" s="5" t="n">
        <v>2500</v>
      </c>
    </row>
    <row r="8" customFormat="false" ht="12.8" hidden="false" customHeight="false" outlineLevel="0" collapsed="false">
      <c r="B8" s="10" t="s">
        <v>23</v>
      </c>
      <c r="C8" s="8"/>
      <c r="D8" s="8"/>
      <c r="E8" s="8"/>
      <c r="F8" s="8"/>
      <c r="I8" s="5" t="n">
        <v>1500</v>
      </c>
      <c r="J8" s="5" t="n">
        <v>1500</v>
      </c>
      <c r="K8" s="5" t="n">
        <v>1500</v>
      </c>
      <c r="L8" s="5" t="n">
        <v>1500</v>
      </c>
      <c r="M8" s="5" t="n">
        <v>1500</v>
      </c>
      <c r="N8" s="5" t="n">
        <v>1500</v>
      </c>
      <c r="O8" s="5" t="n">
        <v>1500</v>
      </c>
      <c r="P8" s="5" t="n">
        <v>1500</v>
      </c>
      <c r="Q8" s="5" t="n">
        <v>1500</v>
      </c>
      <c r="R8" s="5" t="n">
        <v>1500</v>
      </c>
    </row>
    <row r="9" customFormat="false" ht="12.8" hidden="false" customHeight="false" outlineLevel="0" collapsed="false">
      <c r="B9" s="9" t="s">
        <v>24</v>
      </c>
      <c r="C9" s="8" t="n">
        <v>2000</v>
      </c>
      <c r="D9" s="9" t="s">
        <v>25</v>
      </c>
      <c r="E9" s="8" t="n">
        <v>2000</v>
      </c>
      <c r="F9" s="8"/>
      <c r="I9" s="5"/>
      <c r="J9" s="5"/>
      <c r="K9" s="5"/>
      <c r="L9" s="5"/>
      <c r="M9" s="5"/>
      <c r="N9" s="5"/>
      <c r="O9" s="5"/>
      <c r="P9" s="5"/>
      <c r="Q9" s="5"/>
      <c r="R9" s="5"/>
    </row>
    <row r="10" customFormat="false" ht="12.8" hidden="false" customHeight="false" outlineLevel="0" collapsed="false">
      <c r="B10" s="8"/>
      <c r="C10" s="8"/>
      <c r="D10" s="8"/>
      <c r="E10" s="8"/>
      <c r="F10" s="8"/>
      <c r="G10" s="1" t="s">
        <v>13</v>
      </c>
      <c r="H10" s="12" t="s">
        <v>26</v>
      </c>
      <c r="I10" s="13" t="n">
        <f aca="false">SUM(I3:I8)</f>
        <v>78000</v>
      </c>
      <c r="J10" s="13" t="n">
        <f aca="false">SUM(J3:J8)</f>
        <v>8000</v>
      </c>
      <c r="K10" s="13" t="n">
        <f aca="false">SUM(K3:K8)</f>
        <v>8000</v>
      </c>
      <c r="L10" s="13" t="n">
        <f aca="false">SUM(L3:L8)</f>
        <v>8200</v>
      </c>
      <c r="M10" s="13" t="n">
        <f aca="false">SUM(M3:M8)</f>
        <v>10200</v>
      </c>
      <c r="N10" s="13" t="n">
        <f aca="false">SUM(N3:N8)</f>
        <v>8200</v>
      </c>
      <c r="O10" s="13" t="n">
        <f aca="false">SUM(O3:O8)</f>
        <v>8420</v>
      </c>
      <c r="P10" s="13" t="n">
        <f aca="false">SUM(P3:P8)</f>
        <v>8420</v>
      </c>
      <c r="Q10" s="13" t="n">
        <f aca="false">SUM(Q3:Q8)</f>
        <v>8420</v>
      </c>
      <c r="R10" s="13" t="n">
        <f aca="false">SUM(R3:R8)</f>
        <v>8662</v>
      </c>
    </row>
    <row r="11" customFormat="false" ht="12.8" hidden="false" customHeight="false" outlineLevel="0" collapsed="false">
      <c r="B11" s="8"/>
      <c r="C11" s="8"/>
      <c r="D11" s="9" t="s">
        <v>27</v>
      </c>
      <c r="E11" s="8" t="n">
        <v>1500</v>
      </c>
      <c r="F11" s="8"/>
      <c r="G11" s="1" t="s">
        <v>12</v>
      </c>
      <c r="H11" s="12"/>
      <c r="I11" s="13" t="n">
        <f aca="false">SUM(I4:I9)</f>
        <v>8000</v>
      </c>
      <c r="J11" s="13" t="n">
        <f aca="false">SUM(J4:J9)</f>
        <v>8000</v>
      </c>
      <c r="K11" s="13" t="n">
        <f aca="false">SUM(K4:K9)</f>
        <v>8000</v>
      </c>
      <c r="L11" s="13" t="n">
        <f aca="false">SUM(L4:L9)</f>
        <v>8200</v>
      </c>
      <c r="M11" s="13" t="n">
        <f aca="false">SUM(M4:M9)</f>
        <v>10200</v>
      </c>
      <c r="N11" s="13" t="n">
        <f aca="false">SUM(N4:N9)</f>
        <v>8200</v>
      </c>
      <c r="O11" s="13" t="n">
        <f aca="false">SUM(O4:O9)</f>
        <v>8420</v>
      </c>
      <c r="P11" s="13" t="n">
        <f aca="false">SUM(P4:P9)</f>
        <v>8420</v>
      </c>
      <c r="Q11" s="13" t="n">
        <f aca="false">SUM(Q4:Q9)</f>
        <v>8420</v>
      </c>
      <c r="R11" s="13" t="n">
        <f aca="false">SUM(R4:R9)</f>
        <v>8662</v>
      </c>
    </row>
    <row r="12" customFormat="false" ht="12.8" hidden="false" customHeight="false" outlineLevel="0" collapsed="false">
      <c r="B12" s="8"/>
      <c r="C12" s="8"/>
      <c r="D12" s="8"/>
      <c r="E12" s="8"/>
      <c r="F12" s="8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customFormat="false" ht="12.8" hidden="false" customHeight="false" outlineLevel="0" collapsed="false">
      <c r="B13" s="10" t="s">
        <v>22</v>
      </c>
      <c r="C13" s="8"/>
      <c r="D13" s="8"/>
      <c r="E13" s="8"/>
      <c r="F13" s="8"/>
      <c r="G13" s="1" t="s">
        <v>13</v>
      </c>
      <c r="H13" s="1" t="s">
        <v>28</v>
      </c>
      <c r="I13" s="5" t="n">
        <f aca="false">I10</f>
        <v>78000</v>
      </c>
      <c r="J13" s="5" t="n">
        <f aca="false">I13+J10</f>
        <v>86000</v>
      </c>
      <c r="K13" s="5" t="n">
        <f aca="false">J13+K10</f>
        <v>94000</v>
      </c>
      <c r="L13" s="5" t="n">
        <f aca="false">K13+L10</f>
        <v>102200</v>
      </c>
      <c r="M13" s="5" t="n">
        <f aca="false">L13+M10</f>
        <v>112400</v>
      </c>
      <c r="N13" s="5" t="n">
        <f aca="false">M13+N10</f>
        <v>120600</v>
      </c>
      <c r="O13" s="5" t="n">
        <f aca="false">N13+O10</f>
        <v>129020</v>
      </c>
      <c r="P13" s="5" t="n">
        <f aca="false">O13+P10</f>
        <v>137440</v>
      </c>
      <c r="Q13" s="5" t="n">
        <f aca="false">P13+Q10</f>
        <v>145860</v>
      </c>
      <c r="R13" s="5" t="n">
        <f aca="false">Q13+R10</f>
        <v>154522</v>
      </c>
    </row>
    <row r="14" customFormat="false" ht="12.8" hidden="false" customHeight="false" outlineLevel="0" collapsed="false">
      <c r="B14" s="9" t="s">
        <v>29</v>
      </c>
      <c r="C14" s="8"/>
      <c r="D14" s="9" t="s">
        <v>29</v>
      </c>
      <c r="E14" s="14" t="n">
        <v>10000</v>
      </c>
      <c r="F14" s="14"/>
      <c r="G14" s="1" t="s">
        <v>12</v>
      </c>
      <c r="I14" s="5" t="n">
        <f aca="false">I11</f>
        <v>8000</v>
      </c>
      <c r="J14" s="5" t="n">
        <f aca="false">I14+J11</f>
        <v>16000</v>
      </c>
      <c r="K14" s="5" t="n">
        <f aca="false">J14+K11</f>
        <v>24000</v>
      </c>
      <c r="L14" s="5" t="n">
        <f aca="false">K14+L11</f>
        <v>32200</v>
      </c>
      <c r="M14" s="5" t="n">
        <f aca="false">L14+M11</f>
        <v>42400</v>
      </c>
      <c r="N14" s="5" t="n">
        <f aca="false">M14+N11</f>
        <v>50600</v>
      </c>
      <c r="O14" s="5" t="n">
        <f aca="false">N14+O11</f>
        <v>59020</v>
      </c>
      <c r="P14" s="5" t="n">
        <f aca="false">O14+P11</f>
        <v>67440</v>
      </c>
      <c r="Q14" s="5" t="n">
        <f aca="false">P14+Q11</f>
        <v>75860</v>
      </c>
      <c r="R14" s="5" t="n">
        <f aca="false">Q14+R11</f>
        <v>84522</v>
      </c>
    </row>
    <row r="15" customFormat="false" ht="12.8" hidden="false" customHeight="false" outlineLevel="0" collapsed="false">
      <c r="B15" s="9" t="s">
        <v>30</v>
      </c>
      <c r="C15" s="15" t="n">
        <v>5</v>
      </c>
      <c r="D15" s="9" t="s">
        <v>30</v>
      </c>
      <c r="E15" s="15" t="n">
        <v>7</v>
      </c>
      <c r="F15" s="1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customFormat="false" ht="12.8" hidden="false" customHeight="false" outlineLevel="0" collapsed="false">
      <c r="B16" s="9" t="s">
        <v>31</v>
      </c>
      <c r="C16" s="14" t="n">
        <v>2500</v>
      </c>
      <c r="D16" s="9" t="s">
        <v>31</v>
      </c>
      <c r="E16" s="14" t="n">
        <v>1500</v>
      </c>
      <c r="F16" s="14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customFormat="false" ht="12.8" hidden="false" customHeight="false" outlineLevel="0" collapsed="false">
      <c r="B17" s="8"/>
      <c r="C17" s="8"/>
      <c r="D17" s="8"/>
      <c r="E17" s="8"/>
      <c r="F17" s="8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customFormat="false" ht="12.8" hidden="false" customHeight="false" outlineLevel="0" collapsed="false">
      <c r="B18" s="9" t="s">
        <v>32</v>
      </c>
      <c r="C18" s="8" t="n">
        <v>2500</v>
      </c>
      <c r="D18" s="9" t="s">
        <v>32</v>
      </c>
      <c r="E18" s="8" t="n">
        <v>2500</v>
      </c>
      <c r="F18" s="8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customFormat="false" ht="12.8" hidden="false" customHeight="false" outlineLevel="0" collapsed="false">
      <c r="I19" s="5"/>
      <c r="J19" s="5"/>
      <c r="K19" s="5"/>
      <c r="L19" s="5"/>
      <c r="M19" s="5"/>
      <c r="N19" s="5"/>
      <c r="O19" s="5"/>
      <c r="P19" s="5"/>
      <c r="Q19" s="5"/>
      <c r="R19" s="5"/>
    </row>
    <row r="26" customFormat="false" ht="12.8" hidden="false" customHeight="false" outlineLevel="0" collapsed="false">
      <c r="I26" s="2" t="s">
        <v>1</v>
      </c>
      <c r="J26" s="2" t="s">
        <v>2</v>
      </c>
      <c r="K26" s="2" t="s">
        <v>3</v>
      </c>
      <c r="L26" s="2" t="s">
        <v>4</v>
      </c>
      <c r="M26" s="2" t="s">
        <v>5</v>
      </c>
      <c r="N26" s="2" t="s">
        <v>6</v>
      </c>
      <c r="O26" s="2" t="s">
        <v>7</v>
      </c>
      <c r="P26" s="2" t="s">
        <v>8</v>
      </c>
      <c r="Q26" s="2" t="s">
        <v>9</v>
      </c>
      <c r="R26" s="2" t="s">
        <v>10</v>
      </c>
    </row>
    <row r="27" customFormat="false" ht="12.8" hidden="false" customHeight="false" outlineLevel="0" collapsed="false">
      <c r="H27" s="1" t="s">
        <v>33</v>
      </c>
      <c r="I27" s="1" t="n">
        <v>78000</v>
      </c>
      <c r="J27" s="1" t="n">
        <v>8000</v>
      </c>
      <c r="K27" s="1" t="n">
        <v>8000</v>
      </c>
      <c r="L27" s="1" t="n">
        <v>8200</v>
      </c>
      <c r="M27" s="1" t="n">
        <v>10200</v>
      </c>
      <c r="N27" s="1" t="n">
        <v>8200</v>
      </c>
      <c r="O27" s="1" t="n">
        <v>8420</v>
      </c>
      <c r="P27" s="1" t="n">
        <v>8420</v>
      </c>
      <c r="Q27" s="1" t="n">
        <v>8420</v>
      </c>
      <c r="R27" s="1" t="n">
        <v>8662</v>
      </c>
    </row>
    <row r="28" customFormat="false" ht="12.8" hidden="false" customHeight="false" outlineLevel="0" collapsed="false">
      <c r="H28" s="1" t="s">
        <v>12</v>
      </c>
      <c r="I28" s="1" t="n">
        <v>8000</v>
      </c>
      <c r="J28" s="1" t="n">
        <v>8000</v>
      </c>
      <c r="K28" s="1" t="n">
        <v>8000</v>
      </c>
      <c r="L28" s="1" t="n">
        <v>8200</v>
      </c>
      <c r="M28" s="1" t="n">
        <v>10200</v>
      </c>
      <c r="N28" s="1" t="n">
        <v>8200</v>
      </c>
      <c r="O28" s="1" t="n">
        <v>8420</v>
      </c>
      <c r="P28" s="1" t="n">
        <v>8420</v>
      </c>
      <c r="Q28" s="1" t="n">
        <v>8420</v>
      </c>
      <c r="R28" s="1" t="n">
        <v>8662</v>
      </c>
    </row>
    <row r="32" customFormat="false" ht="12.8" hidden="false" customHeight="false" outlineLevel="0" collapsed="false">
      <c r="I32" s="2" t="s">
        <v>1</v>
      </c>
      <c r="J32" s="2" t="s">
        <v>2</v>
      </c>
      <c r="K32" s="2" t="s">
        <v>3</v>
      </c>
      <c r="L32" s="2" t="s">
        <v>4</v>
      </c>
      <c r="M32" s="2" t="s">
        <v>5</v>
      </c>
      <c r="N32" s="2" t="s">
        <v>6</v>
      </c>
      <c r="O32" s="2" t="s">
        <v>7</v>
      </c>
      <c r="P32" s="2" t="s">
        <v>8</v>
      </c>
      <c r="Q32" s="2" t="s">
        <v>9</v>
      </c>
      <c r="R32" s="2" t="s">
        <v>10</v>
      </c>
    </row>
    <row r="33" customFormat="false" ht="12.8" hidden="false" customHeight="false" outlineLevel="0" collapsed="false">
      <c r="H33" s="1" t="s">
        <v>33</v>
      </c>
      <c r="I33" s="1" t="n">
        <v>78000</v>
      </c>
      <c r="J33" s="1" t="n">
        <v>86000</v>
      </c>
      <c r="K33" s="1" t="n">
        <v>94000</v>
      </c>
      <c r="L33" s="1" t="n">
        <v>102200</v>
      </c>
      <c r="M33" s="1" t="n">
        <v>112400</v>
      </c>
      <c r="N33" s="1" t="n">
        <v>120600</v>
      </c>
      <c r="O33" s="1" t="n">
        <v>129020</v>
      </c>
      <c r="P33" s="1" t="n">
        <v>137440</v>
      </c>
      <c r="Q33" s="1" t="n">
        <v>145860</v>
      </c>
      <c r="R33" s="1" t="n">
        <v>154522</v>
      </c>
    </row>
    <row r="34" customFormat="false" ht="12.8" hidden="false" customHeight="false" outlineLevel="0" collapsed="false">
      <c r="H34" s="1" t="s">
        <v>12</v>
      </c>
      <c r="I34" s="1" t="n">
        <v>8000</v>
      </c>
      <c r="J34" s="1" t="n">
        <v>16000</v>
      </c>
      <c r="K34" s="1" t="n">
        <v>24000</v>
      </c>
      <c r="L34" s="1" t="n">
        <v>32200</v>
      </c>
      <c r="M34" s="1" t="n">
        <v>42400</v>
      </c>
      <c r="N34" s="1" t="n">
        <v>50600</v>
      </c>
      <c r="O34" s="1" t="n">
        <v>59020</v>
      </c>
      <c r="P34" s="1" t="n">
        <v>67440</v>
      </c>
      <c r="Q34" s="1" t="n">
        <v>75860</v>
      </c>
      <c r="R34" s="1" t="n">
        <v>84522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true" showOutlineSymbols="true" defaultGridColor="true" view="normal" topLeftCell="A18" colorId="64" zoomScale="100" zoomScaleNormal="100" zoomScalePageLayoutView="100" workbookViewId="0">
      <selection pane="topLeft" activeCell="B32" activeCellId="0" sqref="B3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38"/>
    <col collapsed="false" customWidth="true" hidden="false" outlineLevel="0" max="2" min="2" style="0" width="18.33"/>
    <col collapsed="false" customWidth="true" hidden="false" outlineLevel="0" max="7" min="3" style="0" width="7.15"/>
    <col collapsed="false" customWidth="true" hidden="false" outlineLevel="0" max="11" min="8" style="0" width="6.73"/>
    <col collapsed="false" customWidth="true" hidden="false" outlineLevel="0" max="12" min="12" style="0" width="8.26"/>
    <col collapsed="false" customWidth="true" hidden="false" outlineLevel="0" max="13" min="13" style="0" width="6.73"/>
  </cols>
  <sheetData>
    <row r="1" customFormat="false" ht="12.8" hidden="false" customHeight="false" outlineLevel="0" collapsed="false"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</row>
    <row r="2" customFormat="false" ht="12.8" hidden="false" customHeight="false" outlineLevel="0" collapsed="false">
      <c r="A2" s="7" t="s">
        <v>17</v>
      </c>
      <c r="B2" s="16" t="s">
        <v>11</v>
      </c>
      <c r="C2" s="17" t="n">
        <v>70000</v>
      </c>
    </row>
    <row r="3" customFormat="false" ht="12.8" hidden="false" customHeight="false" outlineLevel="0" collapsed="false">
      <c r="B3" s="1" t="s">
        <v>12</v>
      </c>
      <c r="C3" s="18"/>
    </row>
    <row r="5" customFormat="false" ht="12.8" hidden="false" customHeight="false" outlineLevel="0" collapsed="false">
      <c r="A5" s="9" t="s">
        <v>18</v>
      </c>
      <c r="B5" s="16" t="s">
        <v>11</v>
      </c>
      <c r="C5" s="17"/>
    </row>
    <row r="6" customFormat="false" ht="12.8" hidden="false" customHeight="false" outlineLevel="0" collapsed="false">
      <c r="B6" s="1" t="s">
        <v>12</v>
      </c>
      <c r="C6" s="18" t="n">
        <v>2000</v>
      </c>
      <c r="D6" s="19" t="n">
        <f aca="false">C6*1.1</f>
        <v>2200</v>
      </c>
      <c r="E6" s="19" t="n">
        <f aca="false">D6*1.1</f>
        <v>2420</v>
      </c>
      <c r="F6" s="19" t="n">
        <f aca="false">E6*1.1</f>
        <v>2662</v>
      </c>
      <c r="G6" s="19" t="n">
        <f aca="false">F6*1.1</f>
        <v>2928.2</v>
      </c>
      <c r="H6" s="19" t="n">
        <f aca="false">G6*1.1</f>
        <v>3221.02</v>
      </c>
      <c r="I6" s="19" t="n">
        <f aca="false">H6*1.1</f>
        <v>3543.122</v>
      </c>
      <c r="J6" s="19" t="n">
        <f aca="false">I6*1.1</f>
        <v>3897.4342</v>
      </c>
      <c r="K6" s="19" t="n">
        <f aca="false">J6*1.1</f>
        <v>4287.17762</v>
      </c>
      <c r="L6" s="19" t="n">
        <f aca="false">K6*1.1</f>
        <v>4715.895382</v>
      </c>
    </row>
    <row r="8" customFormat="false" ht="12.8" hidden="false" customHeight="false" outlineLevel="0" collapsed="false">
      <c r="A8" s="20" t="s">
        <v>20</v>
      </c>
      <c r="B8" s="16" t="s">
        <v>11</v>
      </c>
      <c r="C8" s="17"/>
    </row>
    <row r="9" customFormat="false" ht="12.8" hidden="false" customHeight="false" outlineLevel="0" collapsed="false">
      <c r="B9" s="1" t="s">
        <v>12</v>
      </c>
      <c r="C9" s="18" t="n">
        <v>5000</v>
      </c>
    </row>
    <row r="11" customFormat="false" ht="12.8" hidden="false" customHeight="false" outlineLevel="0" collapsed="false">
      <c r="A11" s="9" t="s">
        <v>25</v>
      </c>
      <c r="B11" s="16" t="s">
        <v>11</v>
      </c>
      <c r="C11" s="17"/>
    </row>
    <row r="12" customFormat="false" ht="12.8" hidden="false" customHeight="false" outlineLevel="0" collapsed="false">
      <c r="B12" s="1" t="s">
        <v>12</v>
      </c>
      <c r="C12" s="18" t="n">
        <v>2000</v>
      </c>
    </row>
    <row r="14" customFormat="false" ht="12.8" hidden="false" customHeight="false" outlineLevel="0" collapsed="false">
      <c r="A14" s="9" t="s">
        <v>27</v>
      </c>
      <c r="B14" s="16" t="s">
        <v>11</v>
      </c>
      <c r="C14" s="17"/>
    </row>
    <row r="15" customFormat="false" ht="12.8" hidden="false" customHeight="false" outlineLevel="0" collapsed="false">
      <c r="B15" s="1" t="s">
        <v>12</v>
      </c>
      <c r="C15" s="18" t="n">
        <v>1500</v>
      </c>
    </row>
    <row r="17" customFormat="false" ht="12.8" hidden="false" customHeight="false" outlineLevel="0" collapsed="false">
      <c r="A17" s="9" t="s">
        <v>24</v>
      </c>
      <c r="B17" s="16" t="s">
        <v>11</v>
      </c>
      <c r="C17" s="17"/>
      <c r="G17" s="0" t="n">
        <v>2000</v>
      </c>
    </row>
    <row r="18" customFormat="false" ht="12.8" hidden="false" customHeight="false" outlineLevel="0" collapsed="false">
      <c r="B18" s="1" t="s">
        <v>12</v>
      </c>
      <c r="C18" s="18"/>
    </row>
    <row r="20" customFormat="false" ht="12.8" hidden="false" customHeight="false" outlineLevel="0" collapsed="false">
      <c r="A20" s="9" t="s">
        <v>29</v>
      </c>
      <c r="B20" s="16" t="s">
        <v>11</v>
      </c>
      <c r="C20" s="17"/>
    </row>
    <row r="21" customFormat="false" ht="12.8" hidden="false" customHeight="false" outlineLevel="0" collapsed="false">
      <c r="B21" s="1" t="s">
        <v>12</v>
      </c>
      <c r="C21" s="18" t="n">
        <v>10000</v>
      </c>
    </row>
    <row r="23" customFormat="false" ht="12.8" hidden="false" customHeight="false" outlineLevel="0" collapsed="false">
      <c r="A23" s="9" t="s">
        <v>31</v>
      </c>
      <c r="B23" s="16" t="s">
        <v>11</v>
      </c>
      <c r="C23" s="17" t="n">
        <v>2500</v>
      </c>
      <c r="D23" s="17" t="n">
        <v>2500</v>
      </c>
      <c r="E23" s="17" t="n">
        <v>2500</v>
      </c>
      <c r="F23" s="17" t="n">
        <v>2500</v>
      </c>
      <c r="G23" s="17" t="n">
        <v>2500</v>
      </c>
      <c r="H23" s="17" t="n">
        <v>2500</v>
      </c>
      <c r="I23" s="17" t="n">
        <v>2500</v>
      </c>
      <c r="J23" s="17" t="n">
        <v>2500</v>
      </c>
      <c r="K23" s="17" t="n">
        <v>2500</v>
      </c>
      <c r="L23" s="17" t="n">
        <v>2500</v>
      </c>
    </row>
    <row r="24" customFormat="false" ht="12.8" hidden="false" customHeight="false" outlineLevel="0" collapsed="false">
      <c r="B24" s="1" t="s">
        <v>12</v>
      </c>
      <c r="C24" s="18" t="n">
        <v>1500</v>
      </c>
      <c r="D24" s="18" t="n">
        <v>1500</v>
      </c>
      <c r="E24" s="18" t="n">
        <v>1500</v>
      </c>
      <c r="F24" s="18" t="n">
        <v>1500</v>
      </c>
      <c r="G24" s="18" t="n">
        <v>1500</v>
      </c>
      <c r="H24" s="18" t="n">
        <v>1500</v>
      </c>
      <c r="I24" s="18" t="n">
        <v>1500</v>
      </c>
      <c r="J24" s="18" t="n">
        <v>1500</v>
      </c>
      <c r="K24" s="18" t="n">
        <v>1500</v>
      </c>
      <c r="L24" s="18" t="n">
        <v>1500</v>
      </c>
    </row>
    <row r="26" customFormat="false" ht="12.8" hidden="false" customHeight="false" outlineLevel="0" collapsed="false">
      <c r="A26" s="9" t="s">
        <v>32</v>
      </c>
      <c r="B26" s="16" t="s">
        <v>11</v>
      </c>
      <c r="C26" s="21" t="n">
        <v>2500</v>
      </c>
    </row>
    <row r="27" customFormat="false" ht="12.8" hidden="false" customHeight="false" outlineLevel="0" collapsed="false">
      <c r="B27" s="1" t="s">
        <v>12</v>
      </c>
      <c r="C27" s="22" t="n">
        <v>2500</v>
      </c>
    </row>
    <row r="29" customFormat="false" ht="12.8" hidden="false" customHeight="false" outlineLevel="0" collapsed="false">
      <c r="A29" s="0" t="s">
        <v>26</v>
      </c>
      <c r="B29" s="16" t="s">
        <v>11</v>
      </c>
      <c r="C29" s="23" t="n">
        <f aca="false">SUM(C2,C5,C8,C11,C14,C17,C20,C23,C26)</f>
        <v>75000</v>
      </c>
      <c r="D29" s="23" t="n">
        <f aca="false">SUM(D2,D5,D8,D11,D14,D17,D20,D23,D26)</f>
        <v>2500</v>
      </c>
      <c r="E29" s="23" t="n">
        <f aca="false">SUM(E2,E5,E8,E11,E14,E17,E20,E23,E26)</f>
        <v>2500</v>
      </c>
      <c r="F29" s="23" t="n">
        <f aca="false">SUM(F2,F5,F8,F11,F14,F17,F20,F23,F26)</f>
        <v>2500</v>
      </c>
      <c r="G29" s="23" t="n">
        <f aca="false">SUM(G2,G5,G8,G11,G14,G17,G20,G23,G26)</f>
        <v>4500</v>
      </c>
      <c r="H29" s="23" t="n">
        <f aca="false">SUM(H2,H5,H8,H11,H14,H17,H20,H23,H26)</f>
        <v>2500</v>
      </c>
      <c r="I29" s="23" t="n">
        <f aca="false">SUM(I2,I5,I8,I11,I14,I17,I20,I23,I26)</f>
        <v>2500</v>
      </c>
      <c r="J29" s="23" t="n">
        <f aca="false">SUM(J2,J5,J8,J11,J14,J17,J20,J23,J26)</f>
        <v>2500</v>
      </c>
      <c r="K29" s="23" t="n">
        <f aca="false">SUM(K2,K5,K8,K11,K14,K17,K20,K23,K26)</f>
        <v>2500</v>
      </c>
      <c r="L29" s="23" t="n">
        <f aca="false">SUM(L2,L5,L8,L11,L14,L17,L20,L23,L26)</f>
        <v>2500</v>
      </c>
    </row>
    <row r="30" customFormat="false" ht="12.8" hidden="false" customHeight="false" outlineLevel="0" collapsed="false">
      <c r="B30" s="1" t="s">
        <v>12</v>
      </c>
      <c r="C30" s="23" t="n">
        <f aca="false">SUM(C3,C6,C9,C12,C15,C18,C21,C24,C27)</f>
        <v>24500</v>
      </c>
      <c r="D30" s="23" t="n">
        <f aca="false">SUM(D3,D6,D9,D12,D15,D18,D21,D24,D27)</f>
        <v>3700</v>
      </c>
      <c r="E30" s="23" t="n">
        <f aca="false">SUM(E3,E6,E9,E12,E15,E18,E21,E24,E27)</f>
        <v>3920</v>
      </c>
      <c r="F30" s="23" t="n">
        <f aca="false">SUM(F3,F6,F9,F12,F15,F18,F21,F24,F27)</f>
        <v>4162</v>
      </c>
      <c r="G30" s="23" t="n">
        <f aca="false">SUM(G3,G6,G9,G12,G15,G18,G21,G24,G27)</f>
        <v>4428.2</v>
      </c>
      <c r="H30" s="23" t="n">
        <f aca="false">SUM(H3,H6,H9,H12,H15,H18,H21,H24,H27)</f>
        <v>4721.02</v>
      </c>
      <c r="I30" s="23" t="n">
        <f aca="false">SUM(I3,I6,I9,I12,I15,I18,I21,I24,I27)</f>
        <v>5043.122</v>
      </c>
      <c r="J30" s="23" t="n">
        <f aca="false">SUM(J3,J6,J9,J12,J15,J18,J21,J24,J27)</f>
        <v>5397.4342</v>
      </c>
      <c r="K30" s="23" t="n">
        <f aca="false">SUM(K3,K6,K9,K12,K15,K18,K21,K24,K27)</f>
        <v>5787.17762</v>
      </c>
      <c r="L30" s="23" t="n">
        <f aca="false">SUM(L3,L6,L9,L12,L15,L18,L21,L24,L27)</f>
        <v>6215.895382</v>
      </c>
    </row>
    <row r="32" customFormat="false" ht="12.8" hidden="false" customHeight="false" outlineLevel="0" collapsed="false">
      <c r="A32" s="0" t="s">
        <v>28</v>
      </c>
      <c r="B32" s="16" t="s">
        <v>11</v>
      </c>
      <c r="C32" s="19" t="n">
        <f aca="false">C29</f>
        <v>75000</v>
      </c>
      <c r="D32" s="0" t="n">
        <f aca="false">C32+D29</f>
        <v>77500</v>
      </c>
      <c r="E32" s="0" t="n">
        <f aca="false">D32+E29</f>
        <v>80000</v>
      </c>
      <c r="F32" s="0" t="n">
        <f aca="false">E32+F29</f>
        <v>82500</v>
      </c>
      <c r="G32" s="0" t="n">
        <f aca="false">F32+G29</f>
        <v>87000</v>
      </c>
      <c r="H32" s="0" t="n">
        <f aca="false">G32+H29</f>
        <v>89500</v>
      </c>
      <c r="I32" s="0" t="n">
        <f aca="false">H32+I29</f>
        <v>92000</v>
      </c>
      <c r="J32" s="0" t="n">
        <f aca="false">I32+J29</f>
        <v>94500</v>
      </c>
      <c r="K32" s="0" t="n">
        <f aca="false">J32+K29</f>
        <v>97000</v>
      </c>
      <c r="L32" s="0" t="n">
        <f aca="false">K32+L29</f>
        <v>99500</v>
      </c>
    </row>
    <row r="33" customFormat="false" ht="12.8" hidden="false" customHeight="false" outlineLevel="0" collapsed="false">
      <c r="B33" s="1" t="s">
        <v>12</v>
      </c>
      <c r="C33" s="19" t="n">
        <f aca="false">C30</f>
        <v>24500</v>
      </c>
      <c r="D33" s="19" t="n">
        <f aca="false">C33+D30</f>
        <v>28200</v>
      </c>
      <c r="E33" s="19" t="n">
        <f aca="false">D33+E30</f>
        <v>32120</v>
      </c>
      <c r="F33" s="19" t="n">
        <f aca="false">E33+F30</f>
        <v>36282</v>
      </c>
      <c r="G33" s="19" t="n">
        <f aca="false">F33+G30</f>
        <v>40710.2</v>
      </c>
      <c r="H33" s="19" t="n">
        <f aca="false">G33+H30</f>
        <v>45431.22</v>
      </c>
      <c r="I33" s="19" t="n">
        <f aca="false">H33+I30</f>
        <v>50474.342</v>
      </c>
      <c r="J33" s="19" t="n">
        <f aca="false">I33+J30</f>
        <v>55871.7762</v>
      </c>
      <c r="K33" s="19" t="n">
        <f aca="false">J33+K30</f>
        <v>61658.95382</v>
      </c>
      <c r="L33" s="19" t="n">
        <f aca="false">K33+L30</f>
        <v>67874.849202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2021-10-12T14:21:14Z</dcterms:created>
  <dc:creator/>
  <dc:description/>
  <dc:language>en-US</dc:language>
  <cp:lastModifiedBy/>
  <dcterms:modified xsi:type="dcterms:W3CDTF">2022-06-08T15:15:03Z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