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"/>
    </mc:Choice>
  </mc:AlternateContent>
  <bookViews>
    <workbookView xWindow="0" yWindow="0" windowWidth="19200" windowHeight="7050" tabRatio="188"/>
  </bookViews>
  <sheets>
    <sheet name="testdatapsm" sheetId="1" r:id="rId1"/>
  </sheets>
  <calcPr calcId="162913"/>
</workbook>
</file>

<file path=xl/calcChain.xml><?xml version="1.0" encoding="utf-8"?>
<calcChain xmlns="http://schemas.openxmlformats.org/spreadsheetml/2006/main">
  <c r="U36" i="1" l="1"/>
  <c r="U35" i="1"/>
  <c r="U34" i="1"/>
  <c r="U33" i="1"/>
  <c r="U32" i="1"/>
  <c r="U31" i="1"/>
  <c r="U30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W21" i="1" l="1"/>
  <c r="W20" i="1"/>
  <c r="W19" i="1"/>
  <c r="W18" i="1"/>
  <c r="W10" i="1"/>
  <c r="W9" i="1"/>
  <c r="W8" i="1"/>
  <c r="W7" i="1"/>
  <c r="W6" i="1"/>
  <c r="W5" i="1"/>
  <c r="W4" i="1"/>
  <c r="D21" i="1" l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V21" i="1" l="1"/>
  <c r="U21" i="1"/>
  <c r="V20" i="1"/>
  <c r="U20" i="1"/>
  <c r="V19" i="1"/>
  <c r="U19" i="1"/>
  <c r="V18" i="1"/>
  <c r="U18" i="1"/>
  <c r="V10" i="1"/>
  <c r="V9" i="1"/>
  <c r="V8" i="1"/>
  <c r="V7" i="1"/>
  <c r="V6" i="1"/>
  <c r="V5" i="1"/>
  <c r="V4" i="1"/>
  <c r="U10" i="1"/>
  <c r="U9" i="1"/>
  <c r="U8" i="1"/>
  <c r="U7" i="1"/>
  <c r="U6" i="1"/>
  <c r="U5" i="1"/>
  <c r="U4" i="1"/>
  <c r="S21" i="1" l="1"/>
  <c r="R21" i="1"/>
  <c r="T21" i="1" s="1"/>
  <c r="S20" i="1"/>
  <c r="T20" i="1" s="1"/>
  <c r="R20" i="1"/>
  <c r="S19" i="1"/>
  <c r="R19" i="1"/>
  <c r="T19" i="1" s="1"/>
  <c r="S18" i="1"/>
  <c r="R18" i="1"/>
  <c r="T18" i="1" s="1"/>
  <c r="S17" i="1"/>
  <c r="V17" i="1" s="1"/>
  <c r="R17" i="1"/>
  <c r="S16" i="1"/>
  <c r="V16" i="1" s="1"/>
  <c r="R16" i="1"/>
  <c r="S15" i="1"/>
  <c r="V15" i="1" s="1"/>
  <c r="R15" i="1"/>
  <c r="T16" i="1" l="1"/>
  <c r="W16" i="1" s="1"/>
  <c r="U16" i="1"/>
  <c r="T17" i="1"/>
  <c r="W17" i="1" s="1"/>
  <c r="U17" i="1"/>
  <c r="T15" i="1"/>
  <c r="W15" i="1" s="1"/>
  <c r="U15" i="1"/>
</calcChain>
</file>

<file path=xl/sharedStrings.xml><?xml version="1.0" encoding="utf-8"?>
<sst xmlns="http://schemas.openxmlformats.org/spreadsheetml/2006/main" count="55" uniqueCount="30">
  <si>
    <t>DATA ANALYSIS PSM MASK WITHOUT BACKGROUND NOISE</t>
  </si>
  <si>
    <t>ox</t>
  </si>
  <si>
    <t>oy</t>
  </si>
  <si>
    <t>lrx</t>
  </si>
  <si>
    <t>lry</t>
  </si>
  <si>
    <t>pr</t>
  </si>
  <si>
    <t>pi</t>
  </si>
  <si>
    <t>intensity</t>
  </si>
  <si>
    <t>a.r</t>
  </si>
  <si>
    <t>a.i</t>
  </si>
  <si>
    <t>b.r</t>
  </si>
  <si>
    <t>b.i</t>
  </si>
  <si>
    <t>c.r</t>
  </si>
  <si>
    <t>c.i</t>
  </si>
  <si>
    <t>d.r</t>
  </si>
  <si>
    <t>d.i</t>
  </si>
  <si>
    <t>mp real</t>
  </si>
  <si>
    <t>mp imag</t>
  </si>
  <si>
    <t>mpintensity</t>
  </si>
  <si>
    <t>noise.r</t>
  </si>
  <si>
    <t>noise.i</t>
  </si>
  <si>
    <t>DATA ANALYSIS PSM MASK WITH BACKGROUND NOISE</t>
  </si>
  <si>
    <t>(Golden)ICCAD  2013 without background noise</t>
  </si>
  <si>
    <t>(Golden)ICCAD 2013 with background noise</t>
  </si>
  <si>
    <t>4 RECT METHOD : noise.r added to (mp real without noise) and noise.i added to (mp imag without noise)</t>
  </si>
  <si>
    <t>width</t>
  </si>
  <si>
    <t>height</t>
  </si>
  <si>
    <t>4 RECTANGLE METHOD without noise with small tile approach</t>
  </si>
  <si>
    <t xml:space="preserve">Error </t>
  </si>
  <si>
    <t>4 rectnagle small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</si>
</sst>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7" borderId="0" xfId="0" applyFill="1"/>
    <xf numFmtId="0" fontId="0" fillId="33" borderId="0" xfId="0" applyFill="1"/>
    <xf numFmtId="0" fontId="0" fillId="36" borderId="0" xfId="0" applyFill="1"/>
    <xf numFmtId="0" fontId="16" fillId="0" borderId="0" xfId="0" applyFont="1"/>
    <xf numFmtId="0" fontId="0" fillId="39" borderId="0" xfId="0" applyFill="1"/>
    <xf numFmtId="0" fontId="0" fillId="40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41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1" fontId="0" fillId="33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71" fontId="0" fillId="0" borderId="0" xfId="0" applyNumberFormat="1" applyAlignment="1">
      <alignment horizontal="center"/>
    </xf>
    <xf numFmtId="171" fontId="0" fillId="0" borderId="0" xfId="0" applyNumberFormat="1"/>
    <xf numFmtId="171" fontId="0" fillId="35" borderId="0" xfId="0" applyNumberFormat="1" applyFill="1" applyAlignment="1">
      <alignment horizontal="center"/>
    </xf>
    <xf numFmtId="171" fontId="0" fillId="34" borderId="0" xfId="0" applyNumberFormat="1" applyFill="1" applyAlignment="1">
      <alignment horizontal="center"/>
    </xf>
    <xf numFmtId="171" fontId="0" fillId="33" borderId="0" xfId="0" applyNumberFormat="1" applyFill="1"/>
    <xf numFmtId="171" fontId="0" fillId="36" borderId="0" xfId="0" applyNumberFormat="1" applyFill="1"/>
    <xf numFmtId="171" fontId="0" fillId="37" borderId="0" xfId="0" applyNumberFormat="1" applyFill="1"/>
    <xf numFmtId="0" fontId="0" fillId="0" borderId="0" xfId="0" applyNumberFormat="1"/>
    <xf numFmtId="11" fontId="0" fillId="42" borderId="0" xfId="0" applyNumberFormat="1" applyFill="1"/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C16" zoomScale="80" zoomScaleNormal="80" workbookViewId="0">
      <selection activeCell="U30" sqref="U30:U36"/>
    </sheetView>
  </sheetViews>
  <sheetFormatPr defaultRowHeight="14.5" x14ac:dyDescent="0.35"/>
  <cols>
    <col min="1" max="2" width="10.81640625" bestFit="1" customWidth="1"/>
    <col min="3" max="6" width="11.81640625" bestFit="1" customWidth="1"/>
    <col min="7" max="8" width="9.453125" bestFit="1" customWidth="1"/>
    <col min="9" max="9" width="10.90625" customWidth="1"/>
    <col min="10" max="10" width="9.26953125" customWidth="1"/>
    <col min="11" max="11" width="9.453125" bestFit="1" customWidth="1"/>
    <col min="12" max="13" width="8.90625" bestFit="1" customWidth="1"/>
    <col min="14" max="14" width="9.453125" bestFit="1" customWidth="1"/>
    <col min="15" max="15" width="8.90625" bestFit="1" customWidth="1"/>
    <col min="16" max="19" width="9.453125" bestFit="1" customWidth="1"/>
    <col min="20" max="20" width="10.36328125" customWidth="1"/>
    <col min="21" max="22" width="9.453125" bestFit="1" customWidth="1"/>
    <col min="23" max="23" width="8.90625" bestFit="1" customWidth="1"/>
  </cols>
  <sheetData>
    <row r="1" spans="1:23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7"/>
      <c r="W1" s="17"/>
    </row>
    <row r="2" spans="1:23" x14ac:dyDescent="0.35">
      <c r="A2" s="18" t="s">
        <v>22</v>
      </c>
      <c r="B2" s="18"/>
      <c r="C2" s="18"/>
      <c r="D2" s="18"/>
      <c r="E2" s="18"/>
      <c r="F2" s="18"/>
      <c r="G2" s="18"/>
      <c r="H2" s="18"/>
      <c r="I2" s="18"/>
      <c r="J2" s="19" t="s">
        <v>27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7"/>
      <c r="V2" s="17"/>
      <c r="W2" s="17"/>
    </row>
    <row r="3" spans="1:23" x14ac:dyDescent="0.35">
      <c r="A3" s="17" t="s">
        <v>1</v>
      </c>
      <c r="B3" s="17" t="s">
        <v>2</v>
      </c>
      <c r="C3" s="17" t="s">
        <v>25</v>
      </c>
      <c r="D3" s="17" t="s">
        <v>26</v>
      </c>
      <c r="E3" s="17" t="s">
        <v>3</v>
      </c>
      <c r="F3" s="17" t="s">
        <v>4</v>
      </c>
      <c r="G3" s="20" t="s">
        <v>5</v>
      </c>
      <c r="H3" s="21" t="s">
        <v>6</v>
      </c>
      <c r="I3" s="22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  <c r="S3" s="17" t="s">
        <v>17</v>
      </c>
      <c r="T3" s="17" t="s">
        <v>18</v>
      </c>
      <c r="U3" s="17"/>
      <c r="V3" s="17"/>
      <c r="W3" s="17"/>
    </row>
    <row r="4" spans="1:23" x14ac:dyDescent="0.35">
      <c r="A4" s="17">
        <v>512</v>
      </c>
      <c r="B4" s="17">
        <v>512</v>
      </c>
      <c r="C4" s="17">
        <f>E4-A4</f>
        <v>1024</v>
      </c>
      <c r="D4" s="17">
        <f t="shared" ref="D4:D10" si="0">F4-B4</f>
        <v>1024</v>
      </c>
      <c r="E4" s="17">
        <v>1536</v>
      </c>
      <c r="F4" s="17">
        <v>1536</v>
      </c>
      <c r="G4" s="20">
        <v>-1.8835000000000001E-2</v>
      </c>
      <c r="H4" s="21">
        <v>-0.103931</v>
      </c>
      <c r="I4" s="22">
        <v>0.969974</v>
      </c>
      <c r="J4" s="17">
        <v>3.0000000000000001E-6</v>
      </c>
      <c r="K4" s="17">
        <v>-1.7E-5</v>
      </c>
      <c r="L4" s="17">
        <v>2.03E-4</v>
      </c>
      <c r="M4" s="17">
        <v>9.8999999999999999E-4</v>
      </c>
      <c r="N4" s="17">
        <v>-1.25E-4</v>
      </c>
      <c r="O4" s="17">
        <v>1.181E-3</v>
      </c>
      <c r="P4" s="17">
        <v>-1.8759999999999999E-2</v>
      </c>
      <c r="Q4" s="17">
        <v>-0.101743</v>
      </c>
      <c r="R4" s="17">
        <v>-1.8835000000000001E-2</v>
      </c>
      <c r="S4" s="17">
        <v>-0.103931</v>
      </c>
      <c r="T4" s="17">
        <v>0.96997699999999998</v>
      </c>
      <c r="U4" s="17">
        <f>R4-G4</f>
        <v>0</v>
      </c>
      <c r="V4" s="17">
        <f t="shared" ref="V4:V10" si="1">S4-H4</f>
        <v>0</v>
      </c>
      <c r="W4" s="17">
        <f>PRODUCT((T4-I4)/T4,100)</f>
        <v>3.0928568409098819E-4</v>
      </c>
    </row>
    <row r="5" spans="1:23" x14ac:dyDescent="0.35">
      <c r="A5" s="17">
        <v>512</v>
      </c>
      <c r="B5" s="17">
        <v>512</v>
      </c>
      <c r="C5" s="17">
        <f t="shared" ref="C5:C10" si="2">E5-A5</f>
        <v>1024</v>
      </c>
      <c r="D5" s="17">
        <f t="shared" si="0"/>
        <v>1536</v>
      </c>
      <c r="E5" s="17">
        <v>1536</v>
      </c>
      <c r="F5" s="17">
        <v>2048</v>
      </c>
      <c r="G5" s="20">
        <v>-1.8953999999999999E-2</v>
      </c>
      <c r="H5" s="21">
        <v>-0.103155</v>
      </c>
      <c r="I5" s="22">
        <v>0.95640099999999995</v>
      </c>
      <c r="J5" s="17">
        <v>3.0000000000000001E-6</v>
      </c>
      <c r="K5" s="17">
        <v>-1.7E-5</v>
      </c>
      <c r="L5" s="17">
        <v>2.0599999999999999E-4</v>
      </c>
      <c r="M5" s="17">
        <v>9.859999999999999E-4</v>
      </c>
      <c r="N5" s="17">
        <v>-1.25E-4</v>
      </c>
      <c r="O5" s="17">
        <v>1.181E-3</v>
      </c>
      <c r="P5" s="17">
        <v>-1.8877000000000001E-2</v>
      </c>
      <c r="Q5" s="17">
        <v>-0.10097200000000001</v>
      </c>
      <c r="R5" s="17">
        <v>-1.8955E-2</v>
      </c>
      <c r="S5" s="17">
        <v>-0.103156</v>
      </c>
      <c r="T5" s="17">
        <v>0.95641699999999996</v>
      </c>
      <c r="U5" s="17">
        <f t="shared" ref="U5:U10" si="3">R5-G5</f>
        <v>-1.0000000000010001E-6</v>
      </c>
      <c r="V5" s="17">
        <f t="shared" si="1"/>
        <v>-1.0000000000010001E-6</v>
      </c>
      <c r="W5" s="17">
        <f t="shared" ref="W5:W6" si="4">PRODUCT((T5-I5)/T5,100)</f>
        <v>1.6729104564239242E-3</v>
      </c>
    </row>
    <row r="6" spans="1:23" x14ac:dyDescent="0.35">
      <c r="A6" s="17">
        <v>512</v>
      </c>
      <c r="B6" s="17">
        <v>512</v>
      </c>
      <c r="C6" s="17">
        <f t="shared" si="2"/>
        <v>1536</v>
      </c>
      <c r="D6" s="17">
        <f t="shared" si="0"/>
        <v>1536</v>
      </c>
      <c r="E6" s="17">
        <v>2048</v>
      </c>
      <c r="F6" s="17">
        <v>2048</v>
      </c>
      <c r="G6" s="20">
        <v>-1.8751E-2</v>
      </c>
      <c r="H6" s="21">
        <v>-0.10216500000000001</v>
      </c>
      <c r="I6" s="22">
        <v>0.93805799999999995</v>
      </c>
      <c r="J6" s="17">
        <v>3.0000000000000001E-6</v>
      </c>
      <c r="K6" s="17">
        <v>-1.7E-5</v>
      </c>
      <c r="L6" s="17">
        <v>2.0599999999999999E-4</v>
      </c>
      <c r="M6" s="17">
        <v>9.859999999999999E-4</v>
      </c>
      <c r="N6" s="17">
        <v>-1.22E-4</v>
      </c>
      <c r="O6" s="17">
        <v>1.165E-3</v>
      </c>
      <c r="P6" s="17">
        <v>-1.8671E-2</v>
      </c>
      <c r="Q6" s="17">
        <v>-9.9998000000000004E-2</v>
      </c>
      <c r="R6" s="17">
        <v>-1.8752000000000001E-2</v>
      </c>
      <c r="S6" s="17">
        <v>-0.10216600000000001</v>
      </c>
      <c r="T6" s="17">
        <v>0.938079</v>
      </c>
      <c r="U6" s="17">
        <f t="shared" si="3"/>
        <v>-1.0000000000010001E-6</v>
      </c>
      <c r="V6" s="17">
        <f t="shared" si="1"/>
        <v>-1.0000000000010001E-6</v>
      </c>
      <c r="W6" s="17">
        <f t="shared" si="4"/>
        <v>2.2386174298805067E-3</v>
      </c>
    </row>
    <row r="7" spans="1:23" x14ac:dyDescent="0.35">
      <c r="A7" s="17">
        <v>10</v>
      </c>
      <c r="B7" s="17">
        <v>10</v>
      </c>
      <c r="C7" s="17">
        <f t="shared" si="2"/>
        <v>30</v>
      </c>
      <c r="D7" s="17">
        <f t="shared" si="0"/>
        <v>40</v>
      </c>
      <c r="E7" s="17">
        <v>40</v>
      </c>
      <c r="F7" s="17">
        <v>50</v>
      </c>
      <c r="G7" s="20">
        <v>0</v>
      </c>
      <c r="H7" s="21">
        <v>9.9999999999999995E-7</v>
      </c>
      <c r="I7" s="22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1.9999999999999999E-6</v>
      </c>
      <c r="R7" s="20">
        <v>0</v>
      </c>
      <c r="S7" s="21">
        <v>1.9999999999999999E-6</v>
      </c>
      <c r="T7" s="22">
        <v>0</v>
      </c>
      <c r="U7" s="17">
        <f t="shared" si="3"/>
        <v>0</v>
      </c>
      <c r="V7" s="17">
        <f t="shared" si="1"/>
        <v>9.9999999999999995E-7</v>
      </c>
      <c r="W7" s="17">
        <f>PRODUCT((T7-I7)/(T7+0.000000000000001),100)</f>
        <v>0</v>
      </c>
    </row>
    <row r="8" spans="1:23" x14ac:dyDescent="0.35">
      <c r="A8" s="17">
        <v>10</v>
      </c>
      <c r="B8" s="17">
        <v>10</v>
      </c>
      <c r="C8" s="17">
        <f t="shared" si="2"/>
        <v>210</v>
      </c>
      <c r="D8" s="17">
        <f t="shared" si="0"/>
        <v>40</v>
      </c>
      <c r="E8" s="17">
        <v>220</v>
      </c>
      <c r="F8" s="17">
        <v>50</v>
      </c>
      <c r="G8" s="20">
        <v>-9.9999999999999995E-7</v>
      </c>
      <c r="H8" s="21">
        <v>5.0000000000000004E-6</v>
      </c>
      <c r="I8" s="22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1.9999999999999999E-6</v>
      </c>
      <c r="P8" s="17">
        <v>-9.9999999999999995E-7</v>
      </c>
      <c r="Q8" s="17">
        <v>6.9999999999999999E-6</v>
      </c>
      <c r="R8" s="20">
        <v>-9.9999999999999995E-7</v>
      </c>
      <c r="S8" s="21">
        <v>5.0000000000000004E-6</v>
      </c>
      <c r="T8" s="22">
        <v>0</v>
      </c>
      <c r="U8" s="17">
        <f t="shared" si="3"/>
        <v>0</v>
      </c>
      <c r="V8" s="17">
        <f t="shared" si="1"/>
        <v>0</v>
      </c>
      <c r="W8" s="17">
        <f t="shared" ref="W8:W10" si="5">PRODUCT((T8-I8)/(T8+0.000000000000001),100)</f>
        <v>0</v>
      </c>
    </row>
    <row r="9" spans="1:23" x14ac:dyDescent="0.35">
      <c r="A9" s="17">
        <v>10</v>
      </c>
      <c r="B9" s="17">
        <v>10</v>
      </c>
      <c r="C9" s="17">
        <f t="shared" si="2"/>
        <v>210</v>
      </c>
      <c r="D9" s="17">
        <f t="shared" si="0"/>
        <v>310</v>
      </c>
      <c r="E9" s="17">
        <v>220</v>
      </c>
      <c r="F9" s="17">
        <v>320</v>
      </c>
      <c r="G9" s="20">
        <v>0</v>
      </c>
      <c r="H9" s="21">
        <v>5.0000000000000004E-6</v>
      </c>
      <c r="I9" s="22">
        <v>0</v>
      </c>
      <c r="J9" s="17">
        <v>0</v>
      </c>
      <c r="K9" s="17">
        <v>0</v>
      </c>
      <c r="L9" s="17">
        <v>0</v>
      </c>
      <c r="M9" s="17">
        <v>3.9999999999999998E-6</v>
      </c>
      <c r="N9" s="17">
        <v>0</v>
      </c>
      <c r="O9" s="17">
        <v>1.9999999999999999E-6</v>
      </c>
      <c r="P9" s="17">
        <v>0</v>
      </c>
      <c r="Q9" s="17">
        <v>1.0000000000000001E-5</v>
      </c>
      <c r="R9" s="20">
        <v>0</v>
      </c>
      <c r="S9" s="21">
        <v>3.9999999999999998E-6</v>
      </c>
      <c r="T9" s="22">
        <v>0</v>
      </c>
      <c r="U9" s="17">
        <f t="shared" si="3"/>
        <v>0</v>
      </c>
      <c r="V9" s="17">
        <f t="shared" si="1"/>
        <v>-1.0000000000000006E-6</v>
      </c>
      <c r="W9" s="17">
        <f t="shared" si="5"/>
        <v>0</v>
      </c>
    </row>
    <row r="10" spans="1:23" x14ac:dyDescent="0.35">
      <c r="A10" s="17">
        <v>110</v>
      </c>
      <c r="B10" s="17">
        <v>10</v>
      </c>
      <c r="C10" s="17">
        <f t="shared" si="2"/>
        <v>210</v>
      </c>
      <c r="D10" s="17">
        <f t="shared" si="0"/>
        <v>1010</v>
      </c>
      <c r="E10" s="17">
        <v>320</v>
      </c>
      <c r="F10" s="17">
        <v>1020</v>
      </c>
      <c r="G10" s="20">
        <v>3.6999999999999998E-5</v>
      </c>
      <c r="H10" s="21">
        <v>-4.3999999999999999E-5</v>
      </c>
      <c r="I10" s="22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20">
        <v>0</v>
      </c>
      <c r="S10" s="21">
        <v>0</v>
      </c>
      <c r="T10" s="22">
        <v>0</v>
      </c>
      <c r="U10" s="17">
        <f t="shared" si="3"/>
        <v>-3.6999999999999998E-5</v>
      </c>
      <c r="V10" s="17">
        <f t="shared" si="1"/>
        <v>4.3999999999999999E-5</v>
      </c>
      <c r="W10" s="17">
        <f t="shared" si="5"/>
        <v>0</v>
      </c>
    </row>
    <row r="12" spans="1:23" x14ac:dyDescent="0.35">
      <c r="A12" s="8" t="s">
        <v>21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3" x14ac:dyDescent="0.35">
      <c r="A13" s="9" t="s">
        <v>23</v>
      </c>
      <c r="B13" s="9"/>
      <c r="C13" s="9"/>
      <c r="D13" s="9"/>
      <c r="E13" s="9"/>
      <c r="F13" s="9"/>
      <c r="G13" s="9"/>
      <c r="H13" s="9"/>
      <c r="I13" s="9"/>
      <c r="J13" s="10" t="s">
        <v>24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3" x14ac:dyDescent="0.35">
      <c r="A14" t="s">
        <v>1</v>
      </c>
      <c r="B14" t="s">
        <v>2</v>
      </c>
      <c r="C14" t="s">
        <v>25</v>
      </c>
      <c r="D14" t="s">
        <v>26</v>
      </c>
      <c r="E14" t="s">
        <v>3</v>
      </c>
      <c r="F14" t="s">
        <v>4</v>
      </c>
      <c r="G14" s="5" t="s">
        <v>5</v>
      </c>
      <c r="H14" s="6" t="s">
        <v>6</v>
      </c>
      <c r="I14" s="7" t="s">
        <v>7</v>
      </c>
      <c r="N14" t="s">
        <v>19</v>
      </c>
      <c r="O14" t="s">
        <v>20</v>
      </c>
      <c r="P14" s="4"/>
      <c r="R14" s="2" t="s">
        <v>16</v>
      </c>
      <c r="S14" s="3" t="s">
        <v>17</v>
      </c>
      <c r="T14" s="1" t="s">
        <v>18</v>
      </c>
    </row>
    <row r="15" spans="1:23" x14ac:dyDescent="0.35">
      <c r="A15">
        <v>512</v>
      </c>
      <c r="B15">
        <v>512</v>
      </c>
      <c r="C15">
        <f t="shared" ref="C15:C21" si="6">E15-A15</f>
        <v>1024</v>
      </c>
      <c r="D15">
        <f t="shared" ref="D15:D21" si="7">F15-B15</f>
        <v>1024</v>
      </c>
      <c r="E15">
        <v>1536</v>
      </c>
      <c r="F15">
        <v>1536</v>
      </c>
      <c r="G15" s="5">
        <v>-2.1534999999999999E-2</v>
      </c>
      <c r="H15" s="6">
        <v>-0.10577499999999999</v>
      </c>
      <c r="I15" s="7">
        <v>1.013083</v>
      </c>
      <c r="N15">
        <v>-2.7000000000000001E-3</v>
      </c>
      <c r="O15">
        <v>-1.869E-3</v>
      </c>
      <c r="P15" s="4"/>
      <c r="R15">
        <f t="shared" ref="R15:S21" si="8">R4+N15</f>
        <v>-2.1535000000000002E-2</v>
      </c>
      <c r="S15">
        <f t="shared" si="8"/>
        <v>-0.10579999999999999</v>
      </c>
      <c r="T15">
        <f>PRODUCT(86.9432,POWER(R15,2)+POWER(S15,2))</f>
        <v>1.0135313314694199</v>
      </c>
      <c r="U15">
        <f>R15-G15</f>
        <v>0</v>
      </c>
      <c r="V15">
        <f t="shared" ref="V15:V21" si="9">S15-H15</f>
        <v>-2.4999999999997247E-5</v>
      </c>
      <c r="W15">
        <f>PRODUCT((T15-I15)/T15,100)</f>
        <v>4.4234593988320414E-2</v>
      </c>
    </row>
    <row r="16" spans="1:23" x14ac:dyDescent="0.35">
      <c r="A16">
        <v>512</v>
      </c>
      <c r="B16">
        <v>512</v>
      </c>
      <c r="C16">
        <f t="shared" si="6"/>
        <v>1024</v>
      </c>
      <c r="D16">
        <f t="shared" si="7"/>
        <v>1536</v>
      </c>
      <c r="E16">
        <v>1536</v>
      </c>
      <c r="F16">
        <v>2048</v>
      </c>
      <c r="G16" s="5">
        <v>-2.1654E-2</v>
      </c>
      <c r="H16" s="6">
        <v>-0.10501199999999999</v>
      </c>
      <c r="I16" s="7">
        <v>0.999309</v>
      </c>
      <c r="N16">
        <v>-2.7000000000000001E-3</v>
      </c>
      <c r="O16">
        <v>-1.869E-3</v>
      </c>
      <c r="P16" s="4"/>
      <c r="R16">
        <f t="shared" si="8"/>
        <v>-2.1655000000000001E-2</v>
      </c>
      <c r="S16">
        <f t="shared" si="8"/>
        <v>-0.10502499999999999</v>
      </c>
      <c r="T16">
        <f t="shared" ref="T16:T21" si="10">PRODUCT(86.9432,POWER(R16,2)+POWER(S16,2))</f>
        <v>0.99977634557787987</v>
      </c>
      <c r="U16">
        <f t="shared" ref="U16:U21" si="11">R16-G16</f>
        <v>-1.0000000000010001E-6</v>
      </c>
      <c r="V16">
        <f t="shared" si="9"/>
        <v>-1.2999999999999123E-5</v>
      </c>
      <c r="W16">
        <f t="shared" ref="W16:W21" si="12">PRODUCT((T16-I16)/T16,100)</f>
        <v>4.674501251674773E-2</v>
      </c>
    </row>
    <row r="17" spans="1:23" x14ac:dyDescent="0.35">
      <c r="A17">
        <v>512</v>
      </c>
      <c r="B17">
        <v>512</v>
      </c>
      <c r="C17">
        <f t="shared" si="6"/>
        <v>1536</v>
      </c>
      <c r="D17">
        <f t="shared" si="7"/>
        <v>1536</v>
      </c>
      <c r="E17">
        <v>2048</v>
      </c>
      <c r="F17">
        <v>2048</v>
      </c>
      <c r="G17" s="5">
        <v>-2.1451000000000001E-2</v>
      </c>
      <c r="H17" s="6">
        <v>-0.104034</v>
      </c>
      <c r="I17" s="7">
        <v>0.98056100000000002</v>
      </c>
      <c r="N17">
        <v>-2.7000000000000001E-3</v>
      </c>
      <c r="O17">
        <v>-1.869E-3</v>
      </c>
      <c r="P17" s="4"/>
      <c r="R17">
        <f t="shared" si="8"/>
        <v>-2.1452000000000002E-2</v>
      </c>
      <c r="S17">
        <f t="shared" si="8"/>
        <v>-0.104035</v>
      </c>
      <c r="T17">
        <f t="shared" si="10"/>
        <v>0.98102094795375294</v>
      </c>
      <c r="U17">
        <f t="shared" si="11"/>
        <v>-1.0000000000010001E-6</v>
      </c>
      <c r="V17">
        <f t="shared" si="9"/>
        <v>-1.0000000000010001E-6</v>
      </c>
      <c r="W17">
        <f t="shared" si="12"/>
        <v>4.6884621038144114E-2</v>
      </c>
    </row>
    <row r="18" spans="1:23" x14ac:dyDescent="0.35">
      <c r="A18">
        <v>10</v>
      </c>
      <c r="B18">
        <v>10</v>
      </c>
      <c r="C18">
        <f t="shared" si="6"/>
        <v>30</v>
      </c>
      <c r="D18">
        <f t="shared" si="7"/>
        <v>40</v>
      </c>
      <c r="E18">
        <v>40</v>
      </c>
      <c r="F18">
        <v>50</v>
      </c>
      <c r="G18" s="5">
        <v>-2.7000000000000001E-3</v>
      </c>
      <c r="H18" s="6">
        <v>-1.8680000000000001E-3</v>
      </c>
      <c r="I18" s="7">
        <v>9.3700000000000001E-4</v>
      </c>
      <c r="N18">
        <v>-2.7000000000000001E-3</v>
      </c>
      <c r="O18">
        <v>-1.869E-3</v>
      </c>
      <c r="P18" s="4"/>
      <c r="R18">
        <f t="shared" si="8"/>
        <v>-2.7000000000000001E-3</v>
      </c>
      <c r="S18">
        <f t="shared" si="8"/>
        <v>-1.867E-3</v>
      </c>
      <c r="T18">
        <f t="shared" si="10"/>
        <v>9.3687288386480009E-4</v>
      </c>
      <c r="U18">
        <f t="shared" si="11"/>
        <v>0</v>
      </c>
      <c r="V18">
        <f t="shared" si="9"/>
        <v>1.0000000000001327E-6</v>
      </c>
      <c r="W18">
        <f t="shared" si="12"/>
        <v>-1.3568130467768436E-2</v>
      </c>
    </row>
    <row r="19" spans="1:23" x14ac:dyDescent="0.35">
      <c r="A19">
        <v>10</v>
      </c>
      <c r="B19">
        <v>10</v>
      </c>
      <c r="C19">
        <f t="shared" si="6"/>
        <v>210</v>
      </c>
      <c r="D19">
        <f t="shared" si="7"/>
        <v>40</v>
      </c>
      <c r="E19">
        <v>220</v>
      </c>
      <c r="F19">
        <v>50</v>
      </c>
      <c r="G19" s="5">
        <v>-2.7000000000000001E-3</v>
      </c>
      <c r="H19" s="6">
        <v>-1.864E-3</v>
      </c>
      <c r="I19" s="7">
        <v>9.3599999999999998E-4</v>
      </c>
      <c r="N19">
        <v>-2.7000000000000001E-3</v>
      </c>
      <c r="O19">
        <v>-1.869E-3</v>
      </c>
      <c r="P19" s="4"/>
      <c r="R19">
        <f t="shared" si="8"/>
        <v>-2.7010000000000003E-3</v>
      </c>
      <c r="S19">
        <f t="shared" si="8"/>
        <v>-1.864E-3</v>
      </c>
      <c r="T19">
        <f t="shared" si="10"/>
        <v>9.3636930885040016E-4</v>
      </c>
      <c r="U19">
        <f t="shared" si="11"/>
        <v>-1.0000000000001327E-6</v>
      </c>
      <c r="V19">
        <f t="shared" si="9"/>
        <v>0</v>
      </c>
      <c r="W19">
        <f t="shared" si="12"/>
        <v>3.944051208316382E-2</v>
      </c>
    </row>
    <row r="20" spans="1:23" x14ac:dyDescent="0.35">
      <c r="A20">
        <v>10</v>
      </c>
      <c r="B20">
        <v>10</v>
      </c>
      <c r="C20">
        <f t="shared" si="6"/>
        <v>210</v>
      </c>
      <c r="D20">
        <f t="shared" si="7"/>
        <v>310</v>
      </c>
      <c r="E20">
        <v>220</v>
      </c>
      <c r="F20">
        <v>320</v>
      </c>
      <c r="G20" s="5">
        <v>-2.7000000000000001E-3</v>
      </c>
      <c r="H20" s="6">
        <v>-1.864E-3</v>
      </c>
      <c r="I20" s="7">
        <v>9.3599999999999998E-4</v>
      </c>
      <c r="N20">
        <v>-2.7000000000000001E-3</v>
      </c>
      <c r="O20">
        <v>-1.869E-3</v>
      </c>
      <c r="P20" s="4"/>
      <c r="R20">
        <f t="shared" si="8"/>
        <v>-2.7000000000000001E-3</v>
      </c>
      <c r="S20">
        <f t="shared" si="8"/>
        <v>-1.8649999999999999E-3</v>
      </c>
      <c r="T20">
        <f t="shared" si="10"/>
        <v>9.3622393982000006E-4</v>
      </c>
      <c r="U20">
        <f t="shared" si="11"/>
        <v>0</v>
      </c>
      <c r="V20">
        <f t="shared" si="9"/>
        <v>-9.9999999999991589E-7</v>
      </c>
      <c r="W20">
        <f t="shared" si="12"/>
        <v>2.3919471664346867E-2</v>
      </c>
    </row>
    <row r="21" spans="1:23" x14ac:dyDescent="0.35">
      <c r="A21">
        <v>110</v>
      </c>
      <c r="B21">
        <v>10</v>
      </c>
      <c r="C21">
        <f t="shared" si="6"/>
        <v>210</v>
      </c>
      <c r="D21">
        <f t="shared" si="7"/>
        <v>1010</v>
      </c>
      <c r="E21">
        <v>320</v>
      </c>
      <c r="F21">
        <v>1020</v>
      </c>
      <c r="G21" s="5">
        <v>-2.663E-3</v>
      </c>
      <c r="H21" s="6">
        <v>-1.913E-3</v>
      </c>
      <c r="I21" s="7">
        <v>9.3599999999999998E-4</v>
      </c>
      <c r="N21">
        <v>-2.7000000000000001E-3</v>
      </c>
      <c r="O21">
        <v>-1.869E-3</v>
      </c>
      <c r="P21" s="4"/>
      <c r="R21">
        <f t="shared" si="8"/>
        <v>-2.7000000000000001E-3</v>
      </c>
      <c r="S21">
        <f t="shared" si="8"/>
        <v>-1.869E-3</v>
      </c>
      <c r="T21">
        <f t="shared" si="10"/>
        <v>9.3752252345520007E-4</v>
      </c>
      <c r="U21">
        <f t="shared" si="11"/>
        <v>-3.700000000000014E-5</v>
      </c>
      <c r="V21">
        <f t="shared" si="9"/>
        <v>4.3999999999999985E-5</v>
      </c>
      <c r="W21">
        <f t="shared" si="12"/>
        <v>0.162398600258572</v>
      </c>
    </row>
    <row r="28" spans="1:23" x14ac:dyDescent="0.35">
      <c r="G28" s="18" t="s">
        <v>22</v>
      </c>
      <c r="H28" s="18"/>
      <c r="I28" s="18"/>
      <c r="J28" s="18"/>
      <c r="K28" s="18"/>
      <c r="L28" s="18"/>
      <c r="M28" s="18"/>
      <c r="N28" s="18"/>
      <c r="O28" s="18"/>
      <c r="P28" s="25" t="s">
        <v>29</v>
      </c>
      <c r="Q28" s="25"/>
      <c r="R28" s="25"/>
      <c r="S28" s="25"/>
      <c r="T28" s="25"/>
      <c r="U28" s="25"/>
    </row>
    <row r="29" spans="1:23" x14ac:dyDescent="0.35">
      <c r="G29" s="17" t="s">
        <v>1</v>
      </c>
      <c r="H29" s="17" t="s">
        <v>2</v>
      </c>
      <c r="I29" s="17" t="s">
        <v>25</v>
      </c>
      <c r="J29" s="17" t="s">
        <v>26</v>
      </c>
      <c r="K29" s="17" t="s">
        <v>3</v>
      </c>
      <c r="L29" s="17" t="s">
        <v>4</v>
      </c>
      <c r="M29" s="13" t="s">
        <v>5</v>
      </c>
      <c r="N29" s="14" t="s">
        <v>6</v>
      </c>
      <c r="O29" s="15" t="s">
        <v>7</v>
      </c>
      <c r="P29" s="13" t="s">
        <v>16</v>
      </c>
      <c r="Q29" s="14" t="s">
        <v>17</v>
      </c>
      <c r="R29" s="24" t="s">
        <v>18</v>
      </c>
      <c r="S29" s="11" t="s">
        <v>28</v>
      </c>
      <c r="T29" s="11"/>
      <c r="U29" s="11"/>
    </row>
    <row r="30" spans="1:23" x14ac:dyDescent="0.35">
      <c r="G30" s="23">
        <v>512</v>
      </c>
      <c r="H30" s="23">
        <v>512</v>
      </c>
      <c r="I30" s="23">
        <f>K30-G30</f>
        <v>1024</v>
      </c>
      <c r="J30" s="23">
        <f t="shared" ref="J30:J36" si="13">L30-H30</f>
        <v>1024</v>
      </c>
      <c r="K30" s="23">
        <v>1536</v>
      </c>
      <c r="L30" s="23">
        <v>1536</v>
      </c>
      <c r="M30" s="13">
        <v>-1.8835000000000001E-2</v>
      </c>
      <c r="N30" s="14">
        <v>-0.103931</v>
      </c>
      <c r="O30" s="15">
        <v>0.969974</v>
      </c>
      <c r="P30" s="13">
        <v>-1.8835000000000001E-2</v>
      </c>
      <c r="Q30" s="14">
        <v>-0.103931</v>
      </c>
      <c r="R30" s="24">
        <v>0.96997699999999998</v>
      </c>
      <c r="S30" s="12">
        <f>P30-M30</f>
        <v>0</v>
      </c>
      <c r="T30" s="12">
        <f t="shared" ref="T30:T36" si="14">Q30-N30</f>
        <v>0</v>
      </c>
      <c r="U30" s="23">
        <f>PRODUCT((R30-O30)/R30,100)</f>
        <v>3.0928568409098819E-4</v>
      </c>
    </row>
    <row r="31" spans="1:23" x14ac:dyDescent="0.35">
      <c r="G31" s="23">
        <v>512</v>
      </c>
      <c r="H31" s="23">
        <v>512</v>
      </c>
      <c r="I31" s="23">
        <f t="shared" ref="I31:I36" si="15">K31-G31</f>
        <v>1024</v>
      </c>
      <c r="J31" s="23">
        <f t="shared" si="13"/>
        <v>1536</v>
      </c>
      <c r="K31" s="23">
        <v>1536</v>
      </c>
      <c r="L31" s="23">
        <v>2048</v>
      </c>
      <c r="M31" s="13">
        <v>-1.8953999999999999E-2</v>
      </c>
      <c r="N31" s="14">
        <v>-0.103155</v>
      </c>
      <c r="O31" s="15">
        <v>0.95640099999999995</v>
      </c>
      <c r="P31" s="13">
        <v>-1.8955E-2</v>
      </c>
      <c r="Q31" s="14">
        <v>-0.103156</v>
      </c>
      <c r="R31" s="24">
        <v>0.95641699999999996</v>
      </c>
      <c r="S31" s="12">
        <f t="shared" ref="S31:S36" si="16">P31-M31</f>
        <v>-1.0000000000010001E-6</v>
      </c>
      <c r="T31" s="12">
        <f t="shared" si="14"/>
        <v>-1.0000000000010001E-6</v>
      </c>
      <c r="U31" s="23">
        <f t="shared" ref="U31:U36" si="17">PRODUCT((R31-O31)/R31,100)</f>
        <v>1.6729104564239242E-3</v>
      </c>
    </row>
    <row r="32" spans="1:23" x14ac:dyDescent="0.35">
      <c r="G32" s="23">
        <v>512</v>
      </c>
      <c r="H32" s="23">
        <v>512</v>
      </c>
      <c r="I32" s="23">
        <f t="shared" si="15"/>
        <v>1536</v>
      </c>
      <c r="J32" s="23">
        <f t="shared" si="13"/>
        <v>1536</v>
      </c>
      <c r="K32" s="23">
        <v>2048</v>
      </c>
      <c r="L32" s="23">
        <v>2048</v>
      </c>
      <c r="M32" s="13">
        <v>-1.8751E-2</v>
      </c>
      <c r="N32" s="14">
        <v>-0.10216500000000001</v>
      </c>
      <c r="O32" s="15">
        <v>0.93805799999999995</v>
      </c>
      <c r="P32" s="13">
        <v>-1.8752000000000001E-2</v>
      </c>
      <c r="Q32" s="14">
        <v>-0.10216600000000001</v>
      </c>
      <c r="R32" s="24">
        <v>0.938079</v>
      </c>
      <c r="S32" s="12">
        <f t="shared" si="16"/>
        <v>-1.0000000000010001E-6</v>
      </c>
      <c r="T32" s="12">
        <f t="shared" si="14"/>
        <v>-1.0000000000010001E-6</v>
      </c>
      <c r="U32" s="23">
        <f t="shared" si="17"/>
        <v>2.2386174298805067E-3</v>
      </c>
    </row>
    <row r="33" spans="7:21" x14ac:dyDescent="0.35">
      <c r="G33" s="23">
        <v>10</v>
      </c>
      <c r="H33" s="23">
        <v>10</v>
      </c>
      <c r="I33" s="23">
        <f t="shared" si="15"/>
        <v>30</v>
      </c>
      <c r="J33" s="23">
        <f t="shared" si="13"/>
        <v>40</v>
      </c>
      <c r="K33" s="23">
        <v>40</v>
      </c>
      <c r="L33" s="23">
        <v>50</v>
      </c>
      <c r="M33" s="13">
        <v>0</v>
      </c>
      <c r="N33" s="14">
        <v>9.9999999999999995E-7</v>
      </c>
      <c r="O33" s="15">
        <v>0</v>
      </c>
      <c r="P33" s="13">
        <v>0</v>
      </c>
      <c r="Q33" s="14">
        <v>1.9999999999999999E-6</v>
      </c>
      <c r="R33" s="24">
        <v>0</v>
      </c>
      <c r="S33" s="12">
        <f t="shared" si="16"/>
        <v>0</v>
      </c>
      <c r="T33" s="12">
        <f t="shared" si="14"/>
        <v>9.9999999999999995E-7</v>
      </c>
      <c r="U33" s="23">
        <f>PRODUCT((R33-O33)/1,100)</f>
        <v>0</v>
      </c>
    </row>
    <row r="34" spans="7:21" x14ac:dyDescent="0.35">
      <c r="G34" s="23">
        <v>10</v>
      </c>
      <c r="H34" s="23">
        <v>10</v>
      </c>
      <c r="I34" s="23">
        <f t="shared" si="15"/>
        <v>210</v>
      </c>
      <c r="J34" s="23">
        <f t="shared" si="13"/>
        <v>40</v>
      </c>
      <c r="K34" s="23">
        <v>220</v>
      </c>
      <c r="L34" s="23">
        <v>50</v>
      </c>
      <c r="M34" s="13">
        <v>-9.9999999999999995E-7</v>
      </c>
      <c r="N34" s="14">
        <v>5.0000000000000004E-6</v>
      </c>
      <c r="O34" s="15">
        <v>0</v>
      </c>
      <c r="P34" s="13">
        <v>-9.9999999999999995E-7</v>
      </c>
      <c r="Q34" s="14">
        <v>5.0000000000000004E-6</v>
      </c>
      <c r="R34" s="24">
        <v>0</v>
      </c>
      <c r="S34" s="12">
        <f t="shared" si="16"/>
        <v>0</v>
      </c>
      <c r="T34" s="12">
        <f t="shared" si="14"/>
        <v>0</v>
      </c>
      <c r="U34" s="23">
        <f t="shared" ref="U34:U36" si="18">PRODUCT((R34-O34)/1,100)</f>
        <v>0</v>
      </c>
    </row>
    <row r="35" spans="7:21" x14ac:dyDescent="0.35">
      <c r="G35" s="23">
        <v>10</v>
      </c>
      <c r="H35" s="23">
        <v>10</v>
      </c>
      <c r="I35" s="23">
        <f t="shared" si="15"/>
        <v>210</v>
      </c>
      <c r="J35" s="23">
        <f t="shared" si="13"/>
        <v>310</v>
      </c>
      <c r="K35" s="23">
        <v>220</v>
      </c>
      <c r="L35" s="23">
        <v>320</v>
      </c>
      <c r="M35" s="13">
        <v>0</v>
      </c>
      <c r="N35" s="14">
        <v>5.0000000000000004E-6</v>
      </c>
      <c r="O35" s="15">
        <v>0</v>
      </c>
      <c r="P35" s="13">
        <v>0</v>
      </c>
      <c r="Q35" s="14">
        <v>3.9999999999999998E-6</v>
      </c>
      <c r="R35" s="24">
        <v>0</v>
      </c>
      <c r="S35" s="12">
        <f t="shared" si="16"/>
        <v>0</v>
      </c>
      <c r="T35" s="12">
        <f t="shared" si="14"/>
        <v>-1.0000000000000006E-6</v>
      </c>
      <c r="U35" s="23">
        <f t="shared" si="18"/>
        <v>0</v>
      </c>
    </row>
    <row r="36" spans="7:21" x14ac:dyDescent="0.35">
      <c r="G36" s="23">
        <v>110</v>
      </c>
      <c r="H36" s="23">
        <v>10</v>
      </c>
      <c r="I36" s="23">
        <f t="shared" si="15"/>
        <v>210</v>
      </c>
      <c r="J36" s="23">
        <f t="shared" si="13"/>
        <v>1010</v>
      </c>
      <c r="K36" s="23">
        <v>320</v>
      </c>
      <c r="L36" s="23">
        <v>1020</v>
      </c>
      <c r="M36" s="13">
        <v>3.6999999999999998E-5</v>
      </c>
      <c r="N36" s="14">
        <v>-4.3999999999999999E-5</v>
      </c>
      <c r="O36" s="15">
        <v>0</v>
      </c>
      <c r="P36" s="13">
        <v>0</v>
      </c>
      <c r="Q36" s="14">
        <v>0</v>
      </c>
      <c r="R36" s="24">
        <v>0</v>
      </c>
      <c r="S36" s="12">
        <f t="shared" si="16"/>
        <v>-3.6999999999999998E-5</v>
      </c>
      <c r="T36" s="12">
        <f t="shared" si="14"/>
        <v>4.3999999999999999E-5</v>
      </c>
      <c r="U36" s="23">
        <f t="shared" si="18"/>
        <v>0</v>
      </c>
    </row>
  </sheetData>
  <mergeCells count="9">
    <mergeCell ref="G28:O28"/>
    <mergeCell ref="P28:U28"/>
    <mergeCell ref="S29:U29"/>
    <mergeCell ref="A1:T1"/>
    <mergeCell ref="A2:I2"/>
    <mergeCell ref="J2:T2"/>
    <mergeCell ref="A13:I13"/>
    <mergeCell ref="J13:T13"/>
    <mergeCell ref="A12:T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testdatapsm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2020-03-06T15:18:41Z</dcterms:created>
  <dcterms:modified xsi:type="dcterms:W3CDTF">2020-05-15T08:05:44Z</dcterms:modified>
</cp:coreProperties>
</file>