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smai/Documents/GitHub/national-checklist/ongoing/"/>
    </mc:Choice>
  </mc:AlternateContent>
  <xr:revisionPtr revIDLastSave="0" documentId="10_ncr:8100000_{1F9D2F4E-4D11-9549-BB7D-A60A78BA8E16}" xr6:coauthVersionLast="34" xr6:coauthVersionMax="34" xr10:uidLastSave="{00000000-0000-0000-0000-000000000000}"/>
  <bookViews>
    <workbookView xWindow="0" yWindow="460" windowWidth="33580" windowHeight="19240" activeTab="9" xr2:uid="{00000000-000D-0000-FFFF-FFFF00000000}"/>
  </bookViews>
  <sheets>
    <sheet name="SciNameAuthors" sheetId="6" r:id="rId1"/>
    <sheet name="ScientificNames" sheetId="1" r:id="rId2"/>
    <sheet name="UsageCompilation (=Checklist)" sheetId="2" r:id="rId3"/>
    <sheet name="PerUsageReferenceDescription" sheetId="3" r:id="rId4"/>
    <sheet name="CompilationUsageAttributes" sheetId="10" r:id="rId5"/>
    <sheet name="NamespaceReferenceMap" sheetId="7" r:id="rId6"/>
    <sheet name="References" sheetId="4" r:id="rId7"/>
    <sheet name="Authors" sheetId="5" r:id="rId8"/>
    <sheet name="GenusUsage" sheetId="8" r:id="rId9"/>
    <sheet name="FamilyUsage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5" i="1" l="1"/>
  <c r="G94" i="1"/>
  <c r="G95" i="1"/>
  <c r="P93" i="1"/>
  <c r="H94" i="1"/>
  <c r="E94" i="1"/>
  <c r="E95" i="1"/>
  <c r="P95" i="1" s="1"/>
  <c r="G93" i="1"/>
  <c r="E93" i="1"/>
  <c r="H93" i="1"/>
  <c r="G92" i="1"/>
  <c r="E92" i="1"/>
  <c r="P92" i="1" s="1"/>
  <c r="H92" i="1"/>
  <c r="H90" i="1"/>
  <c r="H91" i="1"/>
  <c r="G91" i="1"/>
  <c r="E91" i="1"/>
  <c r="P91" i="1" s="1"/>
  <c r="E90" i="1"/>
  <c r="P90" i="1"/>
  <c r="G90" i="1"/>
  <c r="E96" i="1"/>
  <c r="G96" i="1"/>
  <c r="H96" i="1"/>
  <c r="H89" i="1"/>
  <c r="G89" i="1"/>
  <c r="E89" i="1"/>
  <c r="G88" i="1"/>
  <c r="E88" i="1"/>
  <c r="P88" i="1" s="1"/>
  <c r="H88" i="1"/>
  <c r="G87" i="1"/>
  <c r="E87" i="1"/>
  <c r="P87" i="1" s="1"/>
  <c r="H87" i="1"/>
  <c r="G86" i="1"/>
  <c r="E86" i="1"/>
  <c r="P86" i="1"/>
  <c r="H86" i="1"/>
  <c r="G85" i="1"/>
  <c r="E85" i="1"/>
  <c r="P85" i="1" s="1"/>
  <c r="H85" i="1"/>
  <c r="H74" i="1"/>
  <c r="H75" i="1"/>
  <c r="H76" i="1"/>
  <c r="H77" i="1"/>
  <c r="H78" i="1"/>
  <c r="H79" i="1"/>
  <c r="H80" i="1"/>
  <c r="H81" i="1"/>
  <c r="H82" i="1"/>
  <c r="H83" i="1"/>
  <c r="H84" i="1"/>
  <c r="G74" i="1"/>
  <c r="E74" i="1"/>
  <c r="P74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3" i="1"/>
  <c r="P68" i="1"/>
  <c r="P8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E68" i="1"/>
  <c r="E69" i="1"/>
  <c r="P69" i="1" s="1"/>
  <c r="E70" i="1"/>
  <c r="E71" i="1"/>
  <c r="E72" i="1"/>
  <c r="P72" i="1" s="1"/>
  <c r="E73" i="1"/>
  <c r="P73" i="1" s="1"/>
  <c r="E75" i="1"/>
  <c r="E76" i="1"/>
  <c r="P76" i="1" s="1"/>
  <c r="E77" i="1"/>
  <c r="P77" i="1" s="1"/>
  <c r="E78" i="1"/>
  <c r="P78" i="1" s="1"/>
  <c r="E79" i="1"/>
  <c r="P79" i="1" s="1"/>
  <c r="E80" i="1"/>
  <c r="E81" i="1"/>
  <c r="P81" i="1" s="1"/>
  <c r="E82" i="1"/>
  <c r="P82" i="1" s="1"/>
  <c r="E83" i="1"/>
  <c r="P83" i="1" s="1"/>
  <c r="E84" i="1"/>
  <c r="P84" i="1" s="1"/>
  <c r="E58" i="1"/>
  <c r="E57" i="1"/>
  <c r="E56" i="1"/>
  <c r="P56" i="1" s="1"/>
  <c r="E52" i="1"/>
  <c r="E51" i="1"/>
  <c r="P51" i="1" s="1"/>
  <c r="P36" i="1"/>
  <c r="E43" i="1"/>
  <c r="E44" i="1"/>
  <c r="E45" i="1"/>
  <c r="E34" i="1"/>
  <c r="P34" i="1" s="1"/>
  <c r="E35" i="1"/>
  <c r="P35" i="1" s="1"/>
  <c r="E36" i="1"/>
  <c r="E37" i="1"/>
  <c r="P37" i="1" s="1"/>
  <c r="E38" i="1"/>
  <c r="P38" i="1" s="1"/>
  <c r="E39" i="1"/>
  <c r="P39" i="1" s="1"/>
  <c r="E40" i="1"/>
  <c r="P40" i="1" s="1"/>
  <c r="E41" i="1"/>
  <c r="P41" i="1" s="1"/>
  <c r="E42" i="1"/>
  <c r="P42" i="1" s="1"/>
  <c r="E46" i="1"/>
  <c r="P46" i="1" s="1"/>
  <c r="E47" i="1"/>
  <c r="P47" i="1" s="1"/>
  <c r="E48" i="1"/>
  <c r="P48" i="1" s="1"/>
  <c r="E49" i="1"/>
  <c r="P49" i="1" s="1"/>
  <c r="E50" i="1"/>
  <c r="P50" i="1" s="1"/>
  <c r="E53" i="1"/>
  <c r="E54" i="1"/>
  <c r="P54" i="1" s="1"/>
  <c r="E55" i="1"/>
  <c r="P55" i="1" s="1"/>
  <c r="E59" i="1"/>
  <c r="P59" i="1" s="1"/>
  <c r="E60" i="1"/>
  <c r="P60" i="1" s="1"/>
  <c r="E61" i="1"/>
  <c r="P61" i="1" s="1"/>
  <c r="E62" i="1"/>
  <c r="P62" i="1" s="1"/>
  <c r="E63" i="1"/>
  <c r="P63" i="1" s="1"/>
  <c r="E64" i="1"/>
  <c r="P64" i="1" s="1"/>
  <c r="E65" i="1"/>
  <c r="P65" i="1" s="1"/>
  <c r="E66" i="1"/>
  <c r="P66" i="1" s="1"/>
  <c r="E67" i="1"/>
  <c r="P67" i="1" s="1"/>
  <c r="E33" i="1"/>
  <c r="P33" i="1" s="1"/>
  <c r="E30" i="1" l="1"/>
  <c r="E32" i="1"/>
  <c r="E31" i="1"/>
  <c r="E29" i="1"/>
  <c r="E28" i="1"/>
  <c r="E19" i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46" i="2"/>
  <c r="N47" i="2"/>
  <c r="N48" i="2"/>
  <c r="N37" i="2"/>
  <c r="N38" i="2"/>
  <c r="N39" i="2"/>
  <c r="N40" i="2"/>
  <c r="N41" i="2"/>
  <c r="N42" i="2"/>
  <c r="N43" i="2"/>
  <c r="N44" i="2"/>
  <c r="N45" i="2"/>
  <c r="E15" i="1"/>
  <c r="P8" i="3"/>
  <c r="O36" i="2"/>
  <c r="E27" i="1"/>
  <c r="E24" i="1"/>
  <c r="E23" i="1"/>
  <c r="P17" i="1"/>
  <c r="P26" i="1"/>
  <c r="P21" i="1"/>
  <c r="P22" i="1"/>
  <c r="P20" i="1"/>
  <c r="E16" i="1"/>
  <c r="E17" i="1"/>
  <c r="E18" i="1"/>
  <c r="E20" i="1"/>
  <c r="E21" i="1"/>
  <c r="E22" i="1"/>
  <c r="E25" i="1"/>
  <c r="E26" i="1"/>
  <c r="E11" i="1"/>
  <c r="E12" i="1"/>
  <c r="E13" i="1"/>
  <c r="E14" i="1"/>
  <c r="E10" i="1"/>
  <c r="E9" i="1"/>
  <c r="E8" i="1"/>
  <c r="E3" i="1"/>
  <c r="E4" i="1"/>
  <c r="E5" i="1"/>
  <c r="E6" i="1"/>
  <c r="E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Guan Shuo Mai</author>
  </authors>
  <commentList>
    <comment ref="P17" authorId="0" shapeId="0" xr:uid="{00000000-0006-0000-0000-000001000000}">
      <text>
        <r>
          <rPr>
            <b/>
            <sz val="10"/>
            <color rgb="FF000000"/>
            <rFont val="Microsoft JhengHei UI"/>
            <charset val="136"/>
          </rPr>
          <t>Guan Shuo Mai:</t>
        </r>
        <r>
          <rPr>
            <sz val="10"/>
            <color rgb="FF000000"/>
            <rFont val="Microsoft JhengHei UI"/>
            <charset val="136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程式要能自動發現缺失，指出缺少物種級的描述出處</t>
        </r>
      </text>
    </comment>
  </commentList>
</comments>
</file>

<file path=xl/sharedStrings.xml><?xml version="1.0" encoding="utf-8"?>
<sst xmlns="http://schemas.openxmlformats.org/spreadsheetml/2006/main" count="2172" uniqueCount="1008">
  <si>
    <t>latin_genus</t>
    <phoneticPr fontId="5" type="noConversion"/>
  </si>
  <si>
    <t>sciname_id</t>
    <phoneticPr fontId="5" type="noConversion"/>
  </si>
  <si>
    <t>latin_s1</t>
    <phoneticPr fontId="5" type="noConversion"/>
  </si>
  <si>
    <t>s1_author_year</t>
    <phoneticPr fontId="5" type="noConversion"/>
  </si>
  <si>
    <t>latin_s2</t>
    <phoneticPr fontId="5" type="noConversion"/>
  </si>
  <si>
    <t>s2_author_year</t>
    <phoneticPr fontId="5" type="noConversion"/>
  </si>
  <si>
    <t>latin_s3</t>
    <phoneticPr fontId="5" type="noConversion"/>
  </si>
  <si>
    <t>s3_author_year</t>
    <phoneticPr fontId="5" type="noConversion"/>
  </si>
  <si>
    <t>latin_s4</t>
    <phoneticPr fontId="5" type="noConversion"/>
  </si>
  <si>
    <t>s4_author_year</t>
    <phoneticPr fontId="5" type="noConversion"/>
  </si>
  <si>
    <t>s_level</t>
    <phoneticPr fontId="5" type="noConversion"/>
  </si>
  <si>
    <t>Daphniphyllum</t>
    <phoneticPr fontId="5" type="noConversion"/>
  </si>
  <si>
    <t>macropodum</t>
    <phoneticPr fontId="5" type="noConversion"/>
  </si>
  <si>
    <t>Miq.</t>
    <phoneticPr fontId="5" type="noConversion"/>
  </si>
  <si>
    <t>s2_rank</t>
    <phoneticPr fontId="5" type="noConversion"/>
  </si>
  <si>
    <t>s3_rank</t>
    <phoneticPr fontId="5" type="noConversion"/>
  </si>
  <si>
    <t>s4_rank</t>
    <phoneticPr fontId="5" type="noConversion"/>
  </si>
  <si>
    <t>Tetranthera</t>
    <phoneticPr fontId="5" type="noConversion"/>
  </si>
  <si>
    <t>lhuysii</t>
    <phoneticPr fontId="5" type="noConversion"/>
  </si>
  <si>
    <t>Carriere</t>
    <phoneticPr fontId="5" type="noConversion"/>
  </si>
  <si>
    <t>Rev. Hort. 368. f.78. 1869</t>
    <phoneticPr fontId="5" type="noConversion"/>
  </si>
  <si>
    <t>Ann. Mus. Bot. Lugduno-Batavi 3: 129. 1867</t>
    <phoneticPr fontId="5" type="noConversion"/>
  </si>
  <si>
    <t>glaucescens</t>
    <phoneticPr fontId="5" type="noConversion"/>
  </si>
  <si>
    <t>Blume</t>
    <phoneticPr fontId="5" type="noConversion"/>
  </si>
  <si>
    <t>usage_id</t>
    <phoneticPr fontId="5" type="noConversion"/>
  </si>
  <si>
    <t>related_sciname</t>
    <phoneticPr fontId="5" type="noConversion"/>
  </si>
  <si>
    <t>Daphniphyllum macropodum Miq., Ann. Mus. Bot. Lugduno-Batavi 3: 129. 1867; S.S. Chien, Contr. Biol. Lab. Sci. Soc. China 8: 239-241. 1933; Croizat &amp; F.P. Metcalf, Lingnan Sci. J. 20(1):117. 1941; 閔天祿，中國植物誌，45(1): 2-3. 1980; J.X. Wang, Acta Phytotax. Sin. 19: 83-4. 1981; Ming &amp; Kubizki, Flora of China 11: 315-6. 2008.</t>
    <phoneticPr fontId="5" type="noConversion"/>
  </si>
  <si>
    <t>Tetranthera lhuysii Carriere, Rev. Hort. 368. f.78. 1869.</t>
    <phoneticPr fontId="5" type="noConversion"/>
  </si>
  <si>
    <t>usage_published_in</t>
    <phoneticPr fontId="5" type="noConversion"/>
  </si>
  <si>
    <t>usage_published_in_namespace</t>
    <phoneticPr fontId="5" type="noConversion"/>
  </si>
  <si>
    <t>Daphniphyllum Blume glaucescens acut. non Blume: Fr. &amp; Sav. Enum. Pl. Jap. 2: 488 n. 1534. 1879.</t>
    <phoneticPr fontId="5" type="noConversion"/>
  </si>
  <si>
    <t>auct. non</t>
    <phoneticPr fontId="5" type="noConversion"/>
  </si>
  <si>
    <t>s16-2</t>
    <phoneticPr fontId="5" type="noConversion"/>
  </si>
  <si>
    <t>s16-0</t>
    <phoneticPr fontId="5" type="noConversion"/>
  </si>
  <si>
    <t>s16-1</t>
    <phoneticPr fontId="5" type="noConversion"/>
  </si>
  <si>
    <t>u16-2</t>
    <phoneticPr fontId="5" type="noConversion"/>
  </si>
  <si>
    <t>u16-0</t>
    <phoneticPr fontId="5" type="noConversion"/>
  </si>
  <si>
    <t>u16-1</t>
    <phoneticPr fontId="5" type="noConversion"/>
  </si>
  <si>
    <t>nomenclature_code</t>
    <phoneticPr fontId="5" type="noConversion"/>
  </si>
  <si>
    <t>compilation_namespace</t>
    <phoneticPr fontId="5" type="noConversion"/>
  </si>
  <si>
    <t>s16-3</t>
    <phoneticPr fontId="5" type="noConversion"/>
  </si>
  <si>
    <t>variegatum</t>
    <phoneticPr fontId="5" type="noConversion"/>
  </si>
  <si>
    <t>Bean</t>
    <phoneticPr fontId="5" type="noConversion"/>
  </si>
  <si>
    <t>Trees Shrubs Brit. Isl. 1: 475. 1914</t>
    <phoneticPr fontId="5" type="noConversion"/>
  </si>
  <si>
    <t>s16-4</t>
    <phoneticPr fontId="5" type="noConversion"/>
  </si>
  <si>
    <t>viridipes</t>
    <phoneticPr fontId="5" type="noConversion"/>
  </si>
  <si>
    <t>Nakai</t>
    <phoneticPr fontId="5" type="noConversion"/>
  </si>
  <si>
    <t>Mag. (Tokyo) 36: 63. 1922</t>
    <phoneticPr fontId="5" type="noConversion"/>
  </si>
  <si>
    <t>s16-5</t>
    <phoneticPr fontId="5" type="noConversion"/>
  </si>
  <si>
    <t>(Carriere) Nakai</t>
    <phoneticPr fontId="5" type="noConversion"/>
  </si>
  <si>
    <t>J. Arnold Arbor. 5: 78. 1924</t>
    <phoneticPr fontId="5" type="noConversion"/>
  </si>
  <si>
    <t>s16-6</t>
    <phoneticPr fontId="5" type="noConversion"/>
  </si>
  <si>
    <t>longistylium</t>
    <phoneticPr fontId="5" type="noConversion"/>
  </si>
  <si>
    <t>S.S. Chien</t>
    <phoneticPr fontId="5" type="noConversion"/>
  </si>
  <si>
    <t>Contr. Biol. Lab. Sci. Soc. China, Bot. Ser. 8: 239. 1933</t>
    <phoneticPr fontId="5" type="noConversion"/>
  </si>
  <si>
    <t>u16-3</t>
    <phoneticPr fontId="5" type="noConversion"/>
  </si>
  <si>
    <t>Daphniphyllum macropodum Miq. var.  variegatum Bean, Trees Shrubs Brit. Isl. 1: 475. 1914.</t>
    <phoneticPr fontId="5" type="noConversion"/>
  </si>
  <si>
    <t>u16-4</t>
    <phoneticPr fontId="5" type="noConversion"/>
  </si>
  <si>
    <t>Daphniphyllum macropodum Miq. var. viridipes Nakai, Bot. Mag. (Tokyo) 36: 63. 1922.</t>
    <phoneticPr fontId="5" type="noConversion"/>
  </si>
  <si>
    <t>u16-5</t>
    <phoneticPr fontId="5" type="noConversion"/>
  </si>
  <si>
    <t>Daphniphyllum macropodum Miq. var. lhuysii (Carriere) Nakai, J. Arnold Arbor. 5: 78. 1924.</t>
    <phoneticPr fontId="5" type="noConversion"/>
  </si>
  <si>
    <t>u16-6</t>
    <phoneticPr fontId="5" type="noConversion"/>
  </si>
  <si>
    <t>Daphniphyllum longistylium S.S. Chien, Contr. Biol. Lab. Sci. Soc. China, Bot. Ser. 8: 239. 1933.</t>
    <phoneticPr fontId="5" type="noConversion"/>
  </si>
  <si>
    <t>u16-7</t>
    <phoneticPr fontId="5" type="noConversion"/>
  </si>
  <si>
    <t>Daphniphyllum longistylium auct. non S.S. Chien: Croizat &amp; F.P. Metcalf in Lingnan Sci. J. 20(1): 114. 1941 (mis-spelling as longistyium), quoad topotype. Ching 6234.</t>
    <phoneticPr fontId="5" type="noConversion"/>
  </si>
  <si>
    <t>Tang, 2013...</t>
    <phoneticPr fontId="5" type="noConversion"/>
  </si>
  <si>
    <t>...虎皮楠本種未完</t>
    <phoneticPr fontId="5" type="noConversion"/>
  </si>
  <si>
    <t>s0-0</t>
    <phoneticPr fontId="5" type="noConversion"/>
  </si>
  <si>
    <t>ICZN</t>
    <phoneticPr fontId="5" type="noConversion"/>
  </si>
  <si>
    <t>ICBN</t>
    <phoneticPr fontId="5" type="noConversion"/>
  </si>
  <si>
    <t>Fejervarya limnocharis</t>
    <phoneticPr fontId="5" type="noConversion"/>
  </si>
  <si>
    <t>Fejervarya</t>
    <phoneticPr fontId="5" type="noConversion"/>
  </si>
  <si>
    <t>limnocharis</t>
  </si>
  <si>
    <t>(Gravenhorst, 1829)</t>
    <phoneticPr fontId="5" type="noConversion"/>
  </si>
  <si>
    <t>Rana</t>
    <phoneticPr fontId="5" type="noConversion"/>
  </si>
  <si>
    <t>limnocharis</t>
    <phoneticPr fontId="5" type="noConversion"/>
  </si>
  <si>
    <t>Gravenhorst, 1829</t>
  </si>
  <si>
    <t>kawamurai</t>
  </si>
  <si>
    <t>Djong, Matsui, Kuramoto, Nishioka, and Sumida, 2011</t>
    <phoneticPr fontId="5" type="noConversion"/>
  </si>
  <si>
    <t>multistriata</t>
    <phoneticPr fontId="5" type="noConversion"/>
  </si>
  <si>
    <t>(Hallowell, 1861)</t>
    <phoneticPr fontId="5" type="noConversion"/>
  </si>
  <si>
    <t>sakishimensis</t>
    <phoneticPr fontId="5" type="noConversion"/>
  </si>
  <si>
    <t>s0-1</t>
  </si>
  <si>
    <t>s0-2</t>
  </si>
  <si>
    <t>s0-3</t>
  </si>
  <si>
    <t>s0-4</t>
  </si>
  <si>
    <t>name_first_published_in</t>
    <phoneticPr fontId="5" type="noConversion"/>
  </si>
  <si>
    <t>待補</t>
    <phoneticPr fontId="5" type="noConversion"/>
  </si>
  <si>
    <t>u0-0</t>
    <phoneticPr fontId="5" type="noConversion"/>
  </si>
  <si>
    <t>u0-1</t>
  </si>
  <si>
    <t>u0-2</t>
  </si>
  <si>
    <t>u0-3</t>
  </si>
  <si>
    <t>u0-4</t>
  </si>
  <si>
    <t>Fejervarya kawamurai Djong, Matsui, Kuramoto, Nishioka, and Sumida, 2011 sensu Djong et al. 2011.</t>
    <phoneticPr fontId="5" type="noConversion"/>
  </si>
  <si>
    <t>Fr. &amp; Sav. Enum. Pl. Jap. 2: 488 n. 1534. 1879</t>
    <phoneticPr fontId="5" type="noConversion"/>
  </si>
  <si>
    <t>Croizat &amp; F.P. Metcalf in Lingnan Sci. J. 20(1): 114. 1941 (mis-spelling as longistyium), quoad topotype. Ching 6234</t>
    <phoneticPr fontId="5" type="noConversion"/>
  </si>
  <si>
    <t>自然保育季刊 No.98 JUN. 2017</t>
    <phoneticPr fontId="5" type="noConversion"/>
  </si>
  <si>
    <t>Fejervarya multistriata (Hallowell, 1861) sensu Dubois and Ohler, 2000; 費, 2002.</t>
    <phoneticPr fontId="5" type="noConversion"/>
  </si>
  <si>
    <t>Djong et al. 2011</t>
  </si>
  <si>
    <t>remarks</t>
    <phoneticPr fontId="5" type="noConversion"/>
  </si>
  <si>
    <t>本命澤蛙處理法</t>
    <phoneticPr fontId="5" type="noConversion"/>
  </si>
  <si>
    <t>研究報告/資料論文/有版本控制的資料集</t>
    <phoneticPr fontId="5" type="noConversion"/>
  </si>
  <si>
    <t>u1-0</t>
    <phoneticPr fontId="5" type="noConversion"/>
  </si>
  <si>
    <t>Disparia diluta variegata: Schintlmeister &amp; Pinratana, 2007: 176; Schintlmeister, 2008: 253, 254, fig. 1187, pl. 26: 431; Kobayashi, 2011: 2-007-21-24.</t>
    <phoneticPr fontId="5" type="noConversion"/>
  </si>
  <si>
    <t>Fentonia variegata Wileman, 1910, Entomol., 43: 290.</t>
    <phoneticPr fontId="5" type="noConversion"/>
  </si>
  <si>
    <t>Pseudofentonia (Disparia) diluta variegata: Schintlmeister and Fang, 2001: 18; Wu and Fang, 2003: 520.</t>
    <phoneticPr fontId="5" type="noConversion"/>
  </si>
  <si>
    <t>Pseudofentonia (Disparia) variegata: Schintlmeister, 1992: 127; Schintlmeister, 1997: 113.</t>
    <phoneticPr fontId="5" type="noConversion"/>
  </si>
  <si>
    <t>Pseudofentonia variegata: Kobayashi &amp; Chen, 2010: 180, pl. 45: 4.</t>
    <phoneticPr fontId="5" type="noConversion"/>
  </si>
  <si>
    <t>u1-1</t>
  </si>
  <si>
    <t>u1-2</t>
  </si>
  <si>
    <t>u1-3</t>
  </si>
  <si>
    <t>u1-4</t>
  </si>
  <si>
    <t>Wu, 2015...</t>
    <phoneticPr fontId="5" type="noConversion"/>
  </si>
  <si>
    <t>Fentonia variegata sordida Wileman, 1910, Entomol., 43: 290.</t>
    <phoneticPr fontId="5" type="noConversion"/>
  </si>
  <si>
    <t>Fentonia variegata sordida ab. formosana Wileman, 1910, Entomol., 43: 290.</t>
    <phoneticPr fontId="5" type="noConversion"/>
  </si>
  <si>
    <t>Fentonia sordida Wileman, 1911, Trans. Ent. Soc. London, 1911: 286, pl. 30: 8, preocc., nec Wileman, 1910.</t>
    <phoneticPr fontId="5" type="noConversion"/>
  </si>
  <si>
    <t>u1-5</t>
  </si>
  <si>
    <t>u1-6</t>
  </si>
  <si>
    <t>u1-7</t>
  </si>
  <si>
    <t>Fentonia variegata japonensis Tams, 1927, Entomol., 60: 53, replacement name for Fentonia sordida.</t>
    <phoneticPr fontId="5" type="noConversion"/>
  </si>
  <si>
    <t>u1-8</t>
    <phoneticPr fontId="5" type="noConversion"/>
  </si>
  <si>
    <t>replacement name for</t>
    <phoneticPr fontId="5" type="noConversion"/>
  </si>
  <si>
    <t>Fentonia</t>
    <phoneticPr fontId="5" type="noConversion"/>
  </si>
  <si>
    <t>variegata</t>
    <phoneticPr fontId="5" type="noConversion"/>
  </si>
  <si>
    <t>Wileman, 1910</t>
    <phoneticPr fontId="5" type="noConversion"/>
  </si>
  <si>
    <t>Entomol., 43: 290.</t>
    <phoneticPr fontId="5" type="noConversion"/>
  </si>
  <si>
    <t>Pseudofentonia</t>
    <phoneticPr fontId="5" type="noConversion"/>
  </si>
  <si>
    <t>diluta</t>
    <phoneticPr fontId="5" type="noConversion"/>
  </si>
  <si>
    <t>Schintlmeister and Fang, 2001: 18</t>
    <phoneticPr fontId="5" type="noConversion"/>
  </si>
  <si>
    <t>Schintlmeister, 1992: 127</t>
    <phoneticPr fontId="5" type="noConversion"/>
  </si>
  <si>
    <t>Kobayashi &amp; Chen, 2010: 180, pl. 45: 4</t>
    <phoneticPr fontId="5" type="noConversion"/>
  </si>
  <si>
    <t>Disparia</t>
    <phoneticPr fontId="5" type="noConversion"/>
  </si>
  <si>
    <t>Schintlmeister &amp; Pinratana, 2007: 176</t>
    <phoneticPr fontId="5" type="noConversion"/>
  </si>
  <si>
    <t>sordida</t>
    <phoneticPr fontId="5" type="noConversion"/>
  </si>
  <si>
    <t>Entomol., 43: 290</t>
  </si>
  <si>
    <t>Entomol., 43: 290</t>
    <phoneticPr fontId="5" type="noConversion"/>
  </si>
  <si>
    <t>Rana limnocharis Gravenhorst, 1829, 原組合名文獻</t>
    <phoneticPr fontId="5" type="noConversion"/>
  </si>
  <si>
    <t>Fejervarya limnocharis (Gravenhorst, 1829), 文獻串.</t>
    <phoneticPr fontId="5" type="noConversion"/>
  </si>
  <si>
    <t>s1-0</t>
    <phoneticPr fontId="5" type="noConversion"/>
  </si>
  <si>
    <t>s1-1</t>
  </si>
  <si>
    <t>s1-2</t>
  </si>
  <si>
    <t>s1-3</t>
  </si>
  <si>
    <t>s1-4</t>
  </si>
  <si>
    <t>s1-5</t>
  </si>
  <si>
    <t>s1-6</t>
  </si>
  <si>
    <t>s1-7</t>
  </si>
  <si>
    <t>ab.</t>
  </si>
  <si>
    <t>formosana</t>
    <phoneticPr fontId="5" type="noConversion"/>
  </si>
  <si>
    <t>Wileman, 1911</t>
    <phoneticPr fontId="5" type="noConversion"/>
  </si>
  <si>
    <t>Trans. Ent. Soc. London, 1911: 286, pl. 30: 8</t>
    <phoneticPr fontId="5" type="noConversion"/>
  </si>
  <si>
    <t>s1-8</t>
    <phoneticPr fontId="5" type="noConversion"/>
  </si>
  <si>
    <t>s1-9</t>
    <phoneticPr fontId="5" type="noConversion"/>
  </si>
  <si>
    <t>japonensis</t>
    <phoneticPr fontId="5" type="noConversion"/>
  </si>
  <si>
    <t>Tams, 1927</t>
    <phoneticPr fontId="5" type="noConversion"/>
  </si>
  <si>
    <t>Entomol., 60: 53</t>
    <phoneticPr fontId="5" type="noConversion"/>
  </si>
  <si>
    <t>(Wileman, 1910)</t>
    <phoneticPr fontId="5" type="noConversion"/>
  </si>
  <si>
    <t>s1-2</t>
    <phoneticPr fontId="5" type="noConversion"/>
  </si>
  <si>
    <t>s1-3</t>
    <phoneticPr fontId="5" type="noConversion"/>
  </si>
  <si>
    <t>s1-7</t>
    <phoneticPr fontId="5" type="noConversion"/>
  </si>
  <si>
    <t>var.</t>
    <phoneticPr fontId="5" type="noConversion"/>
  </si>
  <si>
    <t>s1-1</t>
    <phoneticPr fontId="5" type="noConversion"/>
  </si>
  <si>
    <t>s1-4</t>
    <phoneticPr fontId="5" type="noConversion"/>
  </si>
  <si>
    <t>s1-5</t>
    <phoneticPr fontId="5" type="noConversion"/>
  </si>
  <si>
    <t>s1-6</t>
    <phoneticPr fontId="5" type="noConversion"/>
  </si>
  <si>
    <t>採用的命名規約</t>
    <phoneticPr fontId="5" type="noConversion"/>
  </si>
  <si>
    <t>種(含)以下的階層數</t>
    <phoneticPr fontId="5" type="noConversion"/>
  </si>
  <si>
    <t>拉丁屬名</t>
    <phoneticPr fontId="5" type="noConversion"/>
  </si>
  <si>
    <t>因應類ICBN的種小名作者年代</t>
    <phoneticPr fontId="5" type="noConversion"/>
  </si>
  <si>
    <t>因應類ICBN的種下名作者年代</t>
    <phoneticPr fontId="5" type="noConversion"/>
  </si>
  <si>
    <t>種下位階名</t>
    <phoneticPr fontId="5" type="noConversion"/>
  </si>
  <si>
    <t>因應類ICBN的種下下名作者年代</t>
    <phoneticPr fontId="5" type="noConversion"/>
  </si>
  <si>
    <t>種下下位階名</t>
    <phoneticPr fontId="5" type="noConversion"/>
  </si>
  <si>
    <t>因應類ICBN的種下下下名作者年代</t>
    <phoneticPr fontId="5" type="noConversion"/>
  </si>
  <si>
    <t>種下下下位階名</t>
    <phoneticPr fontId="5" type="noConversion"/>
  </si>
  <si>
    <t>拉丁屬名作者年代</t>
    <phoneticPr fontId="5" type="noConversion"/>
  </si>
  <si>
    <t>latin_genus_author_year</t>
    <phoneticPr fontId="5" type="noConversion"/>
  </si>
  <si>
    <t>學名組合首次出現於[文獻]</t>
    <phoneticPr fontId="5" type="noConversion"/>
  </si>
  <si>
    <t>lowest_rank_author_year</t>
    <phoneticPr fontId="5" type="noConversion"/>
  </si>
  <si>
    <t>hybrid_rank</t>
    <phoneticPr fontId="5" type="noConversion"/>
  </si>
  <si>
    <t>Schintlmeister, 1992: 127; Schintlmeister, 1997: 113</t>
  </si>
  <si>
    <t>compilation_scoped_accepted_usage</t>
    <phoneticPr fontId="5" type="noConversion"/>
  </si>
  <si>
    <t>orig_verbatim_usage</t>
    <phoneticPr fontId="5" type="noConversion"/>
  </si>
  <si>
    <t>Daphniphyllum neilgherrense (Wight) Thwaites, Enum. pl. Zeyl. 290. 1864, "nilgherrense".</t>
    <phoneticPr fontId="5" type="noConversion"/>
  </si>
  <si>
    <t>Goughia neilgherrensis Wight, Icon. Pl. Ind. Orient. 5: t. 1878-1879. 1852.</t>
    <phoneticPr fontId="5" type="noConversion"/>
  </si>
  <si>
    <t>Daphniphyllum roxburghii Baill., Étude Euphorb. 565. 1858. nom. nud; Bedd., Fl. Sylv. t. 288. 1872 vol.2 cclxxxviii 1874; Benth., Fl. Hongk. 316. 1861, pro parte.</t>
    <phoneticPr fontId="5" type="noConversion"/>
  </si>
  <si>
    <t>Étude Euphorb. 565. 1858. nom. nud; Bedd., Fl. Sylv. t. 288. 1872 vol.2 cclxxxviii 1874; Benth., Fl. Hongk. 316. 1861, pro parte</t>
    <phoneticPr fontId="5" type="noConversion"/>
  </si>
  <si>
    <t>cited_in</t>
    <phoneticPr fontId="5" type="noConversion"/>
  </si>
  <si>
    <t>Bedd., Fl. Sylv. t. 288. 1872 vol.2 cclxxxviii 1874</t>
    <phoneticPr fontId="5" type="noConversion"/>
  </si>
  <si>
    <t>nom_nud</t>
    <phoneticPr fontId="5" type="noConversion"/>
  </si>
  <si>
    <t>original_full_latin_spelling</t>
    <phoneticPr fontId="5" type="noConversion"/>
  </si>
  <si>
    <t>Daphniphyllum nilgherrense</t>
    <phoneticPr fontId="5" type="noConversion"/>
  </si>
  <si>
    <t>Daphniphyllum glaucescens acut. non Blume: Brandis, Fl. B. Ind. V. 353 India Trees: 566. 1907.</t>
    <phoneticPr fontId="5" type="noConversion"/>
  </si>
  <si>
    <t>Brandis, Fl. B. Ind. V. 353 India Trees: 566. 1907</t>
    <phoneticPr fontId="5" type="noConversion"/>
  </si>
  <si>
    <t>Daphniphyllum nilgherrense (Wight) K. Rosenthal, Pflanzenr. IV, 147a: 7. 1919.</t>
    <phoneticPr fontId="5" type="noConversion"/>
  </si>
  <si>
    <t>Pflanzenr. IV, 147a: 7. 1919</t>
    <phoneticPr fontId="5" type="noConversion"/>
  </si>
  <si>
    <t>Daphniphyllum glaucescens Blume subsp. neilgherrense (Wight) T.C. Huang, Taiwania 12: 195. 1966.</t>
    <phoneticPr fontId="5" type="noConversion"/>
  </si>
  <si>
    <t>Taiwania 12: 195. 1966</t>
    <phoneticPr fontId="5" type="noConversion"/>
  </si>
  <si>
    <t>Daphniphyllum griffithianum acut. non Wight: Noltie, Regnum Veg 145: 246. 2005.</t>
    <phoneticPr fontId="5" type="noConversion"/>
  </si>
  <si>
    <t>Noltie, Regnum Veg 145: 246. 2005</t>
    <phoneticPr fontId="5" type="noConversion"/>
  </si>
  <si>
    <t>Icon. Pl. Ind. Orient. 5: t. 1878-1879. 1852</t>
    <phoneticPr fontId="5" type="noConversion"/>
  </si>
  <si>
    <t>Enum. pl. Zeyl. 290. 1864, "nilgherrense"</t>
    <phoneticPr fontId="5" type="noConversion"/>
  </si>
  <si>
    <t>verbatim_usage_ref</t>
    <phoneticPr fontId="5" type="noConversion"/>
  </si>
  <si>
    <t>Daphniphyllum neilgherrense (Wight) Thwaites var. neilgherrense</t>
    <phoneticPr fontId="5" type="noConversion"/>
  </si>
  <si>
    <t>Pflanzenr. IV. (1919) 8.</t>
    <phoneticPr fontId="5" type="noConversion"/>
  </si>
  <si>
    <r>
      <t>Daphniphyllum neilgherrense (Wight) Thwaites var. concolor (Mu</t>
    </r>
    <r>
      <rPr>
        <sz val="12"/>
        <color rgb="FF006100"/>
        <rFont val="新細明體"/>
        <family val="1"/>
        <charset val="136"/>
        <scheme val="minor"/>
      </rPr>
      <t>̈ll. Arg.) K. Rosenthal, Pflanzenr. IV. (1919) 8.</t>
    </r>
    <phoneticPr fontId="5" type="noConversion"/>
  </si>
  <si>
    <t>Goughia neilgherrensis Wight, Ic. pl. Ind. or. V. 2. 22. 1852. pro parte.</t>
    <phoneticPr fontId="5" type="noConversion"/>
  </si>
  <si>
    <t>Ic. pl. Ind. or. V. 2. 22. 1852. pro parte</t>
    <phoneticPr fontId="5" type="noConversion"/>
  </si>
  <si>
    <t>is_inferred_name</t>
    <phoneticPr fontId="5" type="noConversion"/>
  </si>
  <si>
    <t>原始文獻未明列，被推論出的學名</t>
    <phoneticPr fontId="5" type="noConversion"/>
  </si>
  <si>
    <t>geo_coverage</t>
    <phoneticPr fontId="5" type="noConversion"/>
  </si>
  <si>
    <t>different_spelling</t>
    <phoneticPr fontId="5" type="noConversion"/>
  </si>
  <si>
    <t>Fentonia sordida Wileman, 1911, Trans. Ent. Soc. London, 1911: 286, pl. 30: 8, preocc. by Fentonia variegata sordida ab. formosana Wileman, 1910.</t>
    <phoneticPr fontId="5" type="noConversion"/>
  </si>
  <si>
    <t>preocc. by</t>
    <phoneticPr fontId="5" type="noConversion"/>
  </si>
  <si>
    <t>s1-7-1</t>
    <phoneticPr fontId="5" type="noConversion"/>
  </si>
  <si>
    <t>ab.</t>
    <phoneticPr fontId="5" type="noConversion"/>
  </si>
  <si>
    <t>Globularia cordifolia L. excl. var. (emend. Lam.)</t>
    <phoneticPr fontId="5" type="noConversion"/>
  </si>
  <si>
    <t>Globularia</t>
    <phoneticPr fontId="5" type="noConversion"/>
  </si>
  <si>
    <t>cordifolia</t>
    <phoneticPr fontId="5" type="noConversion"/>
  </si>
  <si>
    <t>s5566-0</t>
    <phoneticPr fontId="5" type="noConversion"/>
  </si>
  <si>
    <t>pro parte</t>
    <phoneticPr fontId="5" type="noConversion"/>
  </si>
  <si>
    <t>emendation</t>
    <phoneticPr fontId="5" type="noConversion"/>
  </si>
  <si>
    <t>要把有效學名列的 usage_published_in 一併加入此欄</t>
    <phoneticPr fontId="5" type="noConversion"/>
  </si>
  <si>
    <t>reference_id</t>
    <phoneticPr fontId="5" type="noConversion"/>
  </si>
  <si>
    <t>文獻中的學名完整拼寫</t>
    <phoneticPr fontId="5" type="noConversion"/>
  </si>
  <si>
    <t>文獻中認為此分類群的分佈描述</t>
    <phoneticPr fontId="5" type="noConversion"/>
  </si>
  <si>
    <t>書本集合名</t>
    <phoneticPr fontId="5" type="noConversion"/>
  </si>
  <si>
    <t>書本發行日期</t>
    <phoneticPr fontId="5" type="noConversion"/>
  </si>
  <si>
    <t>書本集合發行日期</t>
    <phoneticPr fontId="5" type="noConversion"/>
  </si>
  <si>
    <t>書本編輯</t>
    <phoneticPr fontId="5" type="noConversion"/>
  </si>
  <si>
    <t>author_id</t>
    <phoneticPr fontId="5" type="noConversion"/>
  </si>
  <si>
    <t>family_name</t>
    <phoneticPr fontId="5" type="noConversion"/>
  </si>
  <si>
    <t>given_name</t>
    <phoneticPr fontId="5" type="noConversion"/>
  </si>
  <si>
    <t>article_author</t>
    <phoneticPr fontId="5" type="noConversion"/>
  </si>
  <si>
    <t>article_title</t>
    <phoneticPr fontId="5" type="noConversion"/>
  </si>
  <si>
    <t>book_title</t>
    <phoneticPr fontId="5" type="noConversion"/>
  </si>
  <si>
    <t>book_publish_date</t>
    <phoneticPr fontId="5" type="noConversion"/>
  </si>
  <si>
    <t>book_editor</t>
    <phoneticPr fontId="5" type="noConversion"/>
  </si>
  <si>
    <t>book_collection_name</t>
    <phoneticPr fontId="5" type="noConversion"/>
  </si>
  <si>
    <t>publisher</t>
    <phoneticPr fontId="5" type="noConversion"/>
  </si>
  <si>
    <t>referenced_page_in_book</t>
    <phoneticPr fontId="5" type="noConversion"/>
  </si>
  <si>
    <t>referenced_image</t>
    <phoneticPr fontId="5" type="noConversion"/>
  </si>
  <si>
    <t>article_page</t>
    <phoneticPr fontId="5" type="noConversion"/>
  </si>
  <si>
    <t>文章頁數</t>
    <phoneticPr fontId="5" type="noConversion"/>
  </si>
  <si>
    <t>被引用的頁數</t>
    <phoneticPr fontId="5" type="noConversion"/>
  </si>
  <si>
    <t>被引用的影像(如何描述?)</t>
    <phoneticPr fontId="5" type="noConversion"/>
  </si>
  <si>
    <t>ICBN-1997-09-25</t>
    <phoneticPr fontId="5" type="noConversion"/>
  </si>
  <si>
    <t>引用位置（特定頁面等）</t>
    <phoneticPr fontId="5" type="noConversion"/>
  </si>
  <si>
    <t>全文位置（首頁）</t>
    <phoneticPr fontId="5" type="noConversion"/>
  </si>
  <si>
    <t>full_text_link_or_doi</t>
    <phoneticPr fontId="5" type="noConversion"/>
  </si>
  <si>
    <t>referenced_link_or_doi</t>
    <phoneticPr fontId="5" type="noConversion"/>
  </si>
  <si>
    <t>u5566-0</t>
    <phoneticPr fontId="5" type="noConversion"/>
  </si>
  <si>
    <t>L.</t>
    <phoneticPr fontId="5" type="noConversion"/>
  </si>
  <si>
    <t>namespace(ICBN-1997-09-25)</t>
    <phoneticPr fontId="5" type="noConversion"/>
  </si>
  <si>
    <t>namespace(taibnet-version)</t>
  </si>
  <si>
    <t>namespace(taibnet-version)</t>
    <phoneticPr fontId="5" type="noConversion"/>
  </si>
  <si>
    <t>book_collection_publish_date</t>
    <phoneticPr fontId="5" type="noConversion"/>
  </si>
  <si>
    <t>checklist_name</t>
    <phoneticPr fontId="5" type="noConversion"/>
  </si>
  <si>
    <t>checklist_version</t>
    <phoneticPr fontId="5" type="noConversion"/>
  </si>
  <si>
    <t>非文章書籍類名錄版本</t>
    <phoneticPr fontId="5" type="noConversion"/>
  </si>
  <si>
    <t>book_edition</t>
    <phoneticPr fontId="5" type="noConversion"/>
  </si>
  <si>
    <t>書版本</t>
    <phoneticPr fontId="5" type="noConversion"/>
  </si>
  <si>
    <t>article_version</t>
    <phoneticPr fontId="5" type="noConversion"/>
  </si>
  <si>
    <t>文章版本</t>
    <phoneticPr fontId="5" type="noConversion"/>
  </si>
  <si>
    <t>(emend. Lam.)</t>
    <phoneticPr fontId="5" type="noConversion"/>
  </si>
  <si>
    <t>excl. var.</t>
    <phoneticPr fontId="5" type="noConversion"/>
  </si>
  <si>
    <t>r5566-0</t>
    <phoneticPr fontId="5" type="noConversion"/>
  </si>
  <si>
    <t>typification</t>
    <phoneticPr fontId="5" type="noConversion"/>
  </si>
  <si>
    <t>specimens_examined</t>
    <phoneticPr fontId="5" type="noConversion"/>
  </si>
  <si>
    <t>檢驗標本</t>
    <phoneticPr fontId="5" type="noConversion"/>
  </si>
  <si>
    <t>orig_name_year</t>
    <phoneticPr fontId="5" type="noConversion"/>
  </si>
  <si>
    <t>this_comb_year</t>
    <phoneticPr fontId="5" type="noConversion"/>
  </si>
  <si>
    <t>orig_name_ex_year</t>
    <phoneticPr fontId="5" type="noConversion"/>
  </si>
  <si>
    <t>this_comb_ex_year</t>
    <phoneticPr fontId="5" type="noConversion"/>
  </si>
  <si>
    <t>valid_author_abbr</t>
    <phoneticPr fontId="5" type="noConversion"/>
  </si>
  <si>
    <t>orig_name_authors</t>
    <phoneticPr fontId="5" type="noConversion"/>
  </si>
  <si>
    <t>orig_name_ex_authors</t>
    <phoneticPr fontId="5" type="noConversion"/>
  </si>
  <si>
    <t>this_comb_authors</t>
    <phoneticPr fontId="5" type="noConversion"/>
  </si>
  <si>
    <t>this_comb_ex_authors</t>
    <phoneticPr fontId="5" type="noConversion"/>
  </si>
  <si>
    <t>this_comb_publish_year</t>
    <phoneticPr fontId="5" type="noConversion"/>
  </si>
  <si>
    <t>此作者群關聯到的學名id</t>
    <phoneticPr fontId="5" type="noConversion"/>
  </si>
  <si>
    <t>orig_name_publish_year</t>
    <phoneticPr fontId="5" type="noConversion"/>
  </si>
  <si>
    <t>模式指定/排除</t>
    <phoneticPr fontId="5" type="noConversion"/>
  </si>
  <si>
    <t>identification_uncertainty_qualifier</t>
    <phoneticPr fontId="5" type="noConversion"/>
  </si>
  <si>
    <t>other_qualifier_or_description</t>
    <phoneticPr fontId="5" type="noConversion"/>
  </si>
  <si>
    <t>other_qualifier_or_description_target</t>
    <phoneticPr fontId="5" type="noConversion"/>
  </si>
  <si>
    <t>暫時未被歸類的描述，其描述對象</t>
    <phoneticPr fontId="5" type="noConversion"/>
  </si>
  <si>
    <t>暫時未被歸類的描述</t>
    <phoneticPr fontId="5" type="noConversion"/>
  </si>
  <si>
    <t>as_complex_or_agg</t>
    <phoneticPr fontId="5" type="noConversion"/>
  </si>
  <si>
    <t>填入格式：emend. 作者 (47A的圓括弧不知有何特殊用意)</t>
    <phoneticPr fontId="5" type="noConversion"/>
  </si>
  <si>
    <t>如果修訂非在此文獻中發生，請列出修訂類群的文獻</t>
    <phoneticPr fontId="5" type="noConversion"/>
  </si>
  <si>
    <t>reference_of_emendation</t>
    <phoneticPr fontId="5" type="noConversion"/>
  </si>
  <si>
    <t>explaination</t>
    <phoneticPr fontId="5" type="noConversion"/>
  </si>
  <si>
    <t>解釋這整段在講三小</t>
    <phoneticPr fontId="5" type="noConversion"/>
  </si>
  <si>
    <t>待查與補 Lam. 的文獻</t>
    <phoneticPr fontId="5" type="noConversion"/>
  </si>
  <si>
    <t>這文獻中使用的OOO中有部分 (pro parte) 其實是XXX</t>
    <phoneticPr fontId="5" type="noConversion"/>
  </si>
  <si>
    <t>ICZN 範例中提到 Lam. 把變種從這個種裡面排除了 (excl. var.) ?</t>
    <phoneticPr fontId="5" type="noConversion"/>
  </si>
  <si>
    <t>這文獻中使用的OOO其實是XXX</t>
    <phoneticPr fontId="5" type="noConversion"/>
  </si>
  <si>
    <t>這文獻中使用的OOO是裸名，而且其實是XXX</t>
    <phoneticPr fontId="5" type="noConversion"/>
  </si>
  <si>
    <t>這文獻中使用的OO0應該拼成OOO</t>
    <phoneticPr fontId="5" type="noConversion"/>
  </si>
  <si>
    <t>Matsui, Toda, and Ota, 2007</t>
    <phoneticPr fontId="5" type="noConversion"/>
  </si>
  <si>
    <t>是否有拼寫差異的 boolean 值(包括誤拼或字尾變異, 筆誤 lapsus calami 等)</t>
    <phoneticPr fontId="5" type="noConversion"/>
  </si>
  <si>
    <r>
      <t xml:space="preserve">e.g. </t>
    </r>
    <r>
      <rPr>
        <b/>
        <i/>
        <sz val="12"/>
        <color theme="1"/>
        <rFont val="新細明體"/>
        <family val="1"/>
        <charset val="136"/>
        <scheme val="minor"/>
      </rPr>
      <t>auctorum</t>
    </r>
    <r>
      <rPr>
        <sz val="12"/>
        <color theme="1"/>
        <rFont val="新細明體"/>
        <family val="2"/>
        <charset val="136"/>
        <scheme val="minor"/>
      </rPr>
      <t xml:space="preserve">, </t>
    </r>
    <r>
      <rPr>
        <b/>
        <i/>
        <sz val="12"/>
        <color theme="1"/>
        <rFont val="新細明體"/>
        <family val="1"/>
        <charset val="136"/>
        <scheme val="minor"/>
      </rPr>
      <t>auct. non</t>
    </r>
    <r>
      <rPr>
        <sz val="12"/>
        <color theme="1"/>
        <rFont val="新細明體"/>
        <family val="2"/>
        <charset val="136"/>
        <scheme val="minor"/>
      </rPr>
      <t xml:space="preserve">, </t>
    </r>
    <r>
      <rPr>
        <b/>
        <i/>
        <sz val="12"/>
        <color theme="1"/>
        <rFont val="新細明體"/>
        <family val="1"/>
        <charset val="136"/>
        <scheme val="minor"/>
      </rPr>
      <t>non.</t>
    </r>
    <r>
      <rPr>
        <sz val="12"/>
        <color theme="1"/>
        <rFont val="新細明體"/>
        <family val="2"/>
        <charset val="136"/>
        <scheme val="minor"/>
      </rPr>
      <t xml:space="preserve">, </t>
    </r>
    <r>
      <rPr>
        <b/>
        <i/>
        <sz val="12"/>
        <color theme="1"/>
        <rFont val="新細明體"/>
        <family val="1"/>
        <charset val="136"/>
        <scheme val="minor"/>
      </rPr>
      <t>nec.</t>
    </r>
    <r>
      <rPr>
        <sz val="12"/>
        <color theme="1"/>
        <rFont val="新細明體"/>
        <family val="2"/>
        <charset val="136"/>
        <scheme val="minor"/>
      </rPr>
      <t xml:space="preserve">, </t>
    </r>
    <r>
      <rPr>
        <b/>
        <i/>
        <sz val="12"/>
        <color theme="1"/>
        <rFont val="新細明體"/>
        <family val="1"/>
        <charset val="136"/>
        <scheme val="minor"/>
      </rPr>
      <t>misapply</t>
    </r>
    <r>
      <rPr>
        <sz val="12"/>
        <color theme="1"/>
        <rFont val="新細明體"/>
        <family val="2"/>
        <charset val="136"/>
        <scheme val="minor"/>
      </rPr>
      <t xml:space="preserve">, </t>
    </r>
    <r>
      <rPr>
        <b/>
        <i/>
        <sz val="12"/>
        <color theme="1"/>
        <rFont val="新細明體"/>
        <family val="1"/>
        <charset val="136"/>
        <scheme val="minor"/>
      </rPr>
      <t>misidentify</t>
    </r>
    <r>
      <rPr>
        <sz val="12"/>
        <color theme="1"/>
        <rFont val="新細明體"/>
        <family val="2"/>
        <charset val="136"/>
        <scheme val="minor"/>
      </rPr>
      <t xml:space="preserve">, </t>
    </r>
    <r>
      <rPr>
        <b/>
        <i/>
        <sz val="12"/>
        <color theme="1"/>
        <rFont val="新細明體"/>
        <family val="1"/>
        <charset val="136"/>
        <scheme val="minor"/>
      </rPr>
      <t>not of, sensu, secundum</t>
    </r>
    <r>
      <rPr>
        <sz val="12"/>
        <color theme="1"/>
        <rFont val="新細明體"/>
        <family val="2"/>
        <charset val="136"/>
        <scheme val="minor"/>
      </rPr>
      <t>...etc.</t>
    </r>
    <phoneticPr fontId="5" type="noConversion"/>
  </si>
  <si>
    <t>specific name</t>
    <phoneticPr fontId="5" type="noConversion"/>
  </si>
  <si>
    <t>infraspecific name</t>
    <phoneticPr fontId="5" type="noConversion"/>
  </si>
  <si>
    <t>infrasubspecific name</t>
    <phoneticPr fontId="5" type="noConversion"/>
  </si>
  <si>
    <t>拉丁種下下下名(wtf)</t>
    <phoneticPr fontId="5" type="noConversion"/>
  </si>
  <si>
    <t>Crateva adansonii DC. ssp. formosensis Jacobs</t>
    <phoneticPr fontId="5" type="noConversion"/>
  </si>
  <si>
    <t>待建立</t>
    <phoneticPr fontId="5" type="noConversion"/>
  </si>
  <si>
    <t>國立台灣大學植物標本館 (2012)，台灣植物資訊整合查詢系統，http://tai2.ntu.edu.tw。</t>
    <phoneticPr fontId="5" type="noConversion"/>
  </si>
  <si>
    <t>u183-0</t>
    <phoneticPr fontId="5" type="noConversion"/>
  </si>
  <si>
    <t>statement_flags_according_to_reference</t>
    <phoneticPr fontId="5" type="noConversion"/>
  </si>
  <si>
    <t>台灣植物資訊整合查詢系統</t>
    <phoneticPr fontId="5" type="noConversion"/>
  </si>
  <si>
    <t>http://tai2.ntu.edu.tw</t>
    <phoneticPr fontId="5" type="noConversion"/>
  </si>
  <si>
    <t>國立台灣大學植物標本館</t>
    <phoneticPr fontId="5" type="noConversion"/>
  </si>
  <si>
    <t>2014-06-20</t>
    <phoneticPr fontId="5" type="noConversion"/>
  </si>
  <si>
    <t>copyright</t>
    <phoneticPr fontId="5" type="noConversion"/>
  </si>
  <si>
    <t>Copyright(c)2009. All Rights Reserved. 國立台灣大學生態學與演化生物學研究所 版權所有</t>
    <phoneticPr fontId="5" type="noConversion"/>
  </si>
  <si>
    <t>http://tai2.ntu.edu.tw/PlantInfo/species-name.php?code=356%20003%2001%201</t>
    <phoneticPr fontId="5" type="noConversion"/>
  </si>
  <si>
    <t>checklist_maintainer</t>
    <phoneticPr fontId="5" type="noConversion"/>
  </si>
  <si>
    <t>since</t>
    <phoneticPr fontId="5" type="noConversion"/>
  </si>
  <si>
    <t>r183-0</t>
    <phoneticPr fontId="5" type="noConversion"/>
  </si>
  <si>
    <t>Crateva religiosa auct. non Forst.: Henry, A List of Plants from Formosa 18. 1896.  (List Pl. Formos., 福爾摩沙植物名錄)</t>
    <phoneticPr fontId="5" type="noConversion"/>
  </si>
  <si>
    <t>u183-1</t>
    <phoneticPr fontId="5" type="noConversion"/>
  </si>
  <si>
    <t>Henry, A List of Plants from Formosa 18. 1896</t>
    <phoneticPr fontId="5" type="noConversion"/>
  </si>
  <si>
    <t>到底是魚木還是加羅林魚木</t>
    <phoneticPr fontId="5" type="noConversion"/>
  </si>
  <si>
    <t>Fejervarya sakishimensis Matsui, Toda, and Ota, 2007 sensu Matsui, 2007.</t>
    <phoneticPr fontId="5" type="noConversion"/>
  </si>
  <si>
    <t>Matsui, 2007</t>
    <phoneticPr fontId="5" type="noConversion"/>
  </si>
  <si>
    <t>Daphniphyllum roxburghii auct. non Baill.: Benth., Fl. Hongk. 316. 1861.</t>
    <phoneticPr fontId="5" type="noConversion"/>
  </si>
  <si>
    <t>Daphniphyllum Blume galucescens var. concolor Mull. Arg., Prodr. 16(1): 4. 1869.</t>
    <phoneticPr fontId="5" type="noConversion"/>
  </si>
  <si>
    <t>Flacourtia inermis Miq. ex Hook. f., Fl. Brit. India 1: 192. 1872. quoad. specimen 491.</t>
    <phoneticPr fontId="5" type="noConversion"/>
  </si>
  <si>
    <t>Fl. Brit. India 1: 192. 1872. quoad. specimen 491.</t>
    <phoneticPr fontId="5" type="noConversion"/>
  </si>
  <si>
    <t>Daphniphyllum glaucescens acut. non Blume: Hook. f., Fl. Brit. India 5: 353-354. 1887. pro parte.; H. Trimen, Handb. Fl. Ceylon 4: 42. 1898.</t>
    <phoneticPr fontId="5" type="noConversion"/>
  </si>
  <si>
    <t>Hook. f., Fl. Brit. India 5: 353-354. 1887. pro parte.; H. Trimen, Handb. Fl. Ceylon 4: 42. 1898.</t>
    <phoneticPr fontId="5" type="noConversion"/>
  </si>
  <si>
    <t>as_full_as_possible_name</t>
    <phoneticPr fontId="5" type="noConversion"/>
  </si>
  <si>
    <t>rest_name_part</t>
    <phoneticPr fontId="5" type="noConversion"/>
  </si>
  <si>
    <t>pid</t>
    <phoneticPr fontId="5" type="noConversion"/>
  </si>
  <si>
    <t>pkey</t>
    <phoneticPr fontId="5" type="noConversion"/>
  </si>
  <si>
    <t>cid1</t>
    <phoneticPr fontId="5" type="noConversion"/>
  </si>
  <si>
    <t>in cassandra set (pid?)</t>
    <phoneticPr fontId="5" type="noConversion"/>
  </si>
  <si>
    <t>文獻ID (pkey)</t>
    <phoneticPr fontId="5" type="noConversion"/>
  </si>
  <si>
    <t>文章作者 (author_id)</t>
    <phoneticPr fontId="5" type="noConversion"/>
  </si>
  <si>
    <t>文章標題 (solr index)</t>
    <phoneticPr fontId="5" type="noConversion"/>
  </si>
  <si>
    <t>書本標題 (solr index)</t>
    <phoneticPr fontId="5" type="noConversion"/>
  </si>
  <si>
    <t>出版社 (solr index)</t>
    <phoneticPr fontId="5" type="noConversion"/>
  </si>
  <si>
    <t>非文章書籍類名錄稱呼（如IPT上的, solr index）</t>
    <phoneticPr fontId="5" type="noConversion"/>
  </si>
  <si>
    <t>solr index (想辦法正規化)</t>
    <phoneticPr fontId="5" type="noConversion"/>
  </si>
  <si>
    <t>文章或資料庫發表日期 (date index)</t>
    <phoneticPr fontId="5" type="noConversion"/>
  </si>
  <si>
    <t>哪個 usage 引用這篇文獻 (usage_id, pid)</t>
    <phoneticPr fontId="5" type="noConversion"/>
  </si>
  <si>
    <t>希望要有的 reference id (pid)</t>
    <phoneticPr fontId="5" type="noConversion"/>
  </si>
  <si>
    <t>opinion_qualifier</t>
    <phoneticPr fontId="5" type="noConversion"/>
  </si>
  <si>
    <t>same_name_id</t>
    <phoneticPr fontId="5" type="noConversion"/>
  </si>
  <si>
    <t>如是因作者表示法的差異 (例如 L. 與 Linn., 或 Nakai 與 Nakai ex Honda) 而採用了不同sciname_id，但仍應被視為相同學名者，在此以另一id表示之</t>
    <phoneticPr fontId="5" type="noConversion"/>
  </si>
  <si>
    <t>ref_type</t>
    <phoneticPr fontId="5" type="noConversion"/>
  </si>
  <si>
    <t>文章、書籍、網站、資料庫等</t>
    <phoneticPr fontId="5" type="noConversion"/>
  </si>
  <si>
    <t>verbatim_single_reference_with_non_ref_descriptions</t>
    <phoneticPr fontId="5" type="noConversion"/>
  </si>
  <si>
    <t>文獻中當作複合群使用 (不確定要放這，或是放到PerUsageRefDesc表)</t>
    <phoneticPr fontId="5" type="noConversion"/>
  </si>
  <si>
    <t>u2266-0</t>
    <phoneticPr fontId="5" type="noConversion"/>
  </si>
  <si>
    <t>Fejervarya kawamurai sp. nov.</t>
    <phoneticPr fontId="5" type="noConversion"/>
  </si>
  <si>
    <t>Fejervarya kawamurai Djong, Matsui, Kuramoto, Nishioka, and Sumida, 2011. sp. nov.</t>
    <phoneticPr fontId="5" type="noConversion"/>
  </si>
  <si>
    <t>s0-2</t>
    <phoneticPr fontId="5" type="noConversion"/>
  </si>
  <si>
    <t>doi</t>
    <phoneticPr fontId="5" type="noConversion"/>
  </si>
  <si>
    <t>DOI</t>
    <phoneticPr fontId="5" type="noConversion"/>
  </si>
  <si>
    <t>isbn</t>
    <phoneticPr fontId="5" type="noConversion"/>
  </si>
  <si>
    <t>ISBN</t>
    <phoneticPr fontId="5" type="noConversion"/>
  </si>
  <si>
    <t>Djong, Matsui, Kuramoto, Nishioka, and Sumida, Zool. Sci. 28:922-929</t>
    <phoneticPr fontId="5" type="noConversion"/>
  </si>
  <si>
    <t>https://doi.org/10.2108/zsj.28.922</t>
    <phoneticPr fontId="5" type="noConversion"/>
  </si>
  <si>
    <t>Djong, Matsui, Kuramoto, Nishioka, and Sumida, Zool. Sci. 28:922-929. 2011</t>
    <phoneticPr fontId="5" type="noConversion"/>
  </si>
  <si>
    <t>u2266-1</t>
    <phoneticPr fontId="5" type="noConversion"/>
  </si>
  <si>
    <t>Rana gracilis (not of Gravenhorst, 1829): Boulenger, 1882, p. 28 (part); Boettger, 1885, p. 159; Boulenger, 1887, p. 149 (part); Okada, 1891, p. 67; Brown, 1902, p. 185.</t>
    <phoneticPr fontId="5" type="noConversion"/>
  </si>
  <si>
    <t>s0-5</t>
    <phoneticPr fontId="5" type="noConversion"/>
  </si>
  <si>
    <t>Gravenhorst, 1829</t>
    <phoneticPr fontId="5" type="noConversion"/>
  </si>
  <si>
    <t>gracilis</t>
    <phoneticPr fontId="5" type="noConversion"/>
  </si>
  <si>
    <t>Boulenger, 1882, p. 28 (part); Boettger, 1885, p. 159; Boulenger, 1887, p. 149 (part); Okada, 1891, p. 67; Brown, 1902, p. 185.</t>
    <phoneticPr fontId="5" type="noConversion"/>
  </si>
  <si>
    <t>not of</t>
    <phoneticPr fontId="5" type="noConversion"/>
  </si>
  <si>
    <t>Fejervarya multistriata (Hallowell) 1861</t>
    <phoneticPr fontId="5" type="noConversion"/>
  </si>
  <si>
    <t>Fejervarya multistriata (Hallowell, 1861)</t>
    <phoneticPr fontId="5" type="noConversion"/>
  </si>
  <si>
    <t>s0-3</t>
    <phoneticPr fontId="5" type="noConversion"/>
  </si>
  <si>
    <t>Kotaki, Kurabayashi, Matsui, Kuramoto, Djong and Sumida, 2010.</t>
    <phoneticPr fontId="5" type="noConversion"/>
  </si>
  <si>
    <t>1 or true:true; others: false;</t>
    <phoneticPr fontId="5" type="noConversion"/>
  </si>
  <si>
    <t>Dubois and Ohler, 2000; 費, 2002.</t>
    <phoneticPr fontId="5" type="noConversion"/>
  </si>
  <si>
    <t>u2267-1</t>
    <phoneticPr fontId="5" type="noConversion"/>
  </si>
  <si>
    <t>Fejervarya limnocharis (Gravenhorst, 1829)</t>
    <phoneticPr fontId="5" type="noConversion"/>
  </si>
  <si>
    <t>namespace(Djong et al. 2011)</t>
    <phoneticPr fontId="5" type="noConversion"/>
  </si>
  <si>
    <t>namespace(tai2)</t>
    <phoneticPr fontId="5" type="noConversion"/>
  </si>
  <si>
    <t>namespace(Tang, 2013)</t>
  </si>
  <si>
    <t>namespace(Tang, 2013)</t>
    <phoneticPr fontId="5" type="noConversion"/>
  </si>
  <si>
    <t>namespace(Kotaki et al., 2010)</t>
  </si>
  <si>
    <t>namespace(Kotaki et al., 2010)</t>
    <phoneticPr fontId="5" type="noConversion"/>
  </si>
  <si>
    <t>namespace(Dubois and Ohler, 2000)</t>
    <phoneticPr fontId="5" type="noConversion"/>
  </si>
  <si>
    <t>u2268-0</t>
    <phoneticPr fontId="5" type="noConversion"/>
  </si>
  <si>
    <t>Dubois and Ohler, 2000</t>
    <phoneticPr fontId="5" type="noConversion"/>
  </si>
  <si>
    <t>暫時找不到原始文獻</t>
    <phoneticPr fontId="5" type="noConversion"/>
  </si>
  <si>
    <t>1:N的關係，如果相同的分類脈絡卻有不同的 reference id（例如文獻寫法或出處不同，但其實是同篇文章或同本書籍），可以給相同的 namespace 彰顯分類觀點的一致性</t>
    <phoneticPr fontId="5" type="noConversion"/>
  </si>
  <si>
    <t>compilation_scoped_equivalent_usage</t>
    <phoneticPr fontId="5" type="noConversion"/>
  </si>
  <si>
    <t>compilation_scoped_equivalent_usage_explaination</t>
    <phoneticPr fontId="5" type="noConversion"/>
  </si>
  <si>
    <t>翻譯翻譯</t>
    <phoneticPr fontId="5" type="noConversion"/>
  </si>
  <si>
    <t>implied_or_digested_usage</t>
    <phoneticPr fontId="5" type="noConversion"/>
  </si>
  <si>
    <r>
      <rPr>
        <b/>
        <i/>
        <sz val="12"/>
        <color theme="1"/>
        <rFont val="新細明體"/>
        <family val="1"/>
        <charset val="136"/>
        <scheme val="minor"/>
      </rPr>
      <t xml:space="preserve">comb_rev | comb_nov </t>
    </r>
    <r>
      <rPr>
        <sz val="12"/>
        <color theme="1"/>
        <rFont val="新細明體"/>
        <family val="2"/>
        <charset val="136"/>
        <scheme val="minor"/>
      </rPr>
      <t xml:space="preserve">| </t>
    </r>
    <r>
      <rPr>
        <b/>
        <i/>
        <sz val="12"/>
        <color theme="1"/>
        <rFont val="新細明體"/>
        <family val="1"/>
        <charset val="136"/>
        <scheme val="minor"/>
      </rPr>
      <t xml:space="preserve">syn_nov </t>
    </r>
    <r>
      <rPr>
        <sz val="12"/>
        <color theme="1"/>
        <rFont val="新細明體"/>
        <family val="2"/>
        <charset val="136"/>
        <scheme val="minor"/>
      </rPr>
      <t xml:space="preserve">| </t>
    </r>
    <r>
      <rPr>
        <b/>
        <i/>
        <sz val="12"/>
        <color theme="1"/>
        <rFont val="新細明體"/>
        <family val="1"/>
        <charset val="136"/>
        <scheme val="minor"/>
      </rPr>
      <t xml:space="preserve">stat_nov </t>
    </r>
    <r>
      <rPr>
        <sz val="12"/>
        <color theme="1"/>
        <rFont val="新細明體"/>
        <family val="1"/>
        <charset val="136"/>
        <scheme val="minor"/>
      </rPr>
      <t>|</t>
    </r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b/>
        <i/>
        <sz val="12"/>
        <color theme="1"/>
        <rFont val="新細明體"/>
        <family val="1"/>
        <charset val="136"/>
        <scheme val="minor"/>
      </rPr>
      <t>stat_rev</t>
    </r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sz val="12"/>
        <color theme="1"/>
        <rFont val="新細明體"/>
        <family val="1"/>
        <charset val="136"/>
        <scheme val="minor"/>
      </rPr>
      <t>|</t>
    </r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b/>
        <i/>
        <sz val="12"/>
        <color theme="1"/>
        <rFont val="新細明體"/>
        <family val="1"/>
        <charset val="136"/>
        <scheme val="minor"/>
      </rPr>
      <t xml:space="preserve">nom_nov </t>
    </r>
    <r>
      <rPr>
        <sz val="12"/>
        <color theme="1"/>
        <rFont val="新細明體"/>
        <family val="1"/>
        <charset val="136"/>
        <scheme val="minor"/>
      </rPr>
      <t xml:space="preserve">| </t>
    </r>
    <r>
      <rPr>
        <b/>
        <i/>
        <sz val="12"/>
        <color theme="1"/>
        <rFont val="新細明體"/>
        <family val="1"/>
        <charset val="136"/>
        <scheme val="minor"/>
      </rPr>
      <t>taxon_nov</t>
    </r>
    <r>
      <rPr>
        <sz val="12"/>
        <color theme="1"/>
        <rFont val="新細明體"/>
        <family val="1"/>
        <charset val="136"/>
        <scheme val="minor"/>
      </rPr>
      <t xml:space="preserve"> | </t>
    </r>
    <r>
      <rPr>
        <b/>
        <i/>
        <sz val="12"/>
        <color theme="1"/>
        <rFont val="新細明體"/>
        <family val="1"/>
        <charset val="136"/>
        <scheme val="minor"/>
      </rPr>
      <t>nom_rej</t>
    </r>
    <r>
      <rPr>
        <sz val="12"/>
        <color theme="1"/>
        <rFont val="新細明體"/>
        <family val="1"/>
        <charset val="136"/>
        <scheme val="minor"/>
      </rPr>
      <t xml:space="preserve"> | </t>
    </r>
    <r>
      <rPr>
        <b/>
        <i/>
        <sz val="12"/>
        <color theme="1"/>
        <rFont val="新細明體"/>
        <family val="1"/>
        <charset val="136"/>
        <scheme val="minor"/>
      </rPr>
      <t xml:space="preserve">nom_cons </t>
    </r>
    <r>
      <rPr>
        <sz val="12"/>
        <color theme="1"/>
        <rFont val="新細明體"/>
        <family val="1"/>
        <charset val="136"/>
        <scheme val="minor"/>
      </rPr>
      <t xml:space="preserve">| </t>
    </r>
    <r>
      <rPr>
        <b/>
        <i/>
        <sz val="12"/>
        <color theme="1"/>
        <rFont val="新細明體"/>
        <family val="1"/>
        <charset val="136"/>
        <scheme val="minor"/>
      </rPr>
      <t>nomen_oblitum</t>
    </r>
    <r>
      <rPr>
        <sz val="12"/>
        <color theme="1"/>
        <rFont val="新細明體"/>
        <family val="1"/>
        <charset val="136"/>
        <scheme val="minor"/>
      </rPr>
      <t xml:space="preserve"> | </t>
    </r>
    <r>
      <rPr>
        <b/>
        <i/>
        <sz val="12"/>
        <color theme="1"/>
        <rFont val="新細明體"/>
        <family val="1"/>
        <charset val="136"/>
        <scheme val="minor"/>
      </rPr>
      <t xml:space="preserve">nomen_protectum </t>
    </r>
    <r>
      <rPr>
        <sz val="12"/>
        <color theme="1"/>
        <rFont val="新細明體"/>
        <family val="1"/>
        <charset val="136"/>
        <scheme val="minor"/>
      </rPr>
      <t xml:space="preserve">| </t>
    </r>
    <r>
      <rPr>
        <b/>
        <i/>
        <sz val="12"/>
        <color theme="1"/>
        <rFont val="新細明體"/>
        <family val="1"/>
        <charset val="136"/>
        <scheme val="minor"/>
      </rPr>
      <t>nom_nud</t>
    </r>
    <r>
      <rPr>
        <sz val="12"/>
        <color theme="1"/>
        <rFont val="新細明體"/>
        <family val="1"/>
        <charset val="136"/>
        <scheme val="minor"/>
      </rPr>
      <t xml:space="preserve"> | </t>
    </r>
    <r>
      <rPr>
        <b/>
        <i/>
        <sz val="12"/>
        <color theme="1"/>
        <rFont val="新細明體"/>
        <family val="1"/>
        <charset val="136"/>
        <scheme val="minor"/>
      </rPr>
      <t>nom_illeg</t>
    </r>
    <r>
      <rPr>
        <sz val="12"/>
        <color theme="1"/>
        <rFont val="新細明體"/>
        <family val="1"/>
        <charset val="136"/>
        <scheme val="minor"/>
      </rPr>
      <t xml:space="preserve"> | </t>
    </r>
    <r>
      <rPr>
        <b/>
        <i/>
        <sz val="12"/>
        <color theme="1"/>
        <rFont val="新細明體"/>
        <family val="1"/>
        <charset val="136"/>
        <scheme val="minor"/>
      </rPr>
      <t xml:space="preserve">nom_superfl </t>
    </r>
    <r>
      <rPr>
        <sz val="12"/>
        <color theme="1"/>
        <rFont val="新細明體"/>
        <family val="1"/>
        <charset val="136"/>
        <scheme val="minor"/>
      </rPr>
      <t>|</t>
    </r>
    <r>
      <rPr>
        <b/>
        <i/>
        <sz val="12"/>
        <color theme="1"/>
        <rFont val="新細明體"/>
        <family val="1"/>
        <charset val="136"/>
        <scheme val="minor"/>
      </rPr>
      <t xml:space="preserve"> comb_ori</t>
    </r>
    <phoneticPr fontId="5" type="noConversion"/>
  </si>
  <si>
    <t>參考 NamespaceReferenceMap sheet</t>
    <phoneticPr fontId="5" type="noConversion"/>
  </si>
  <si>
    <t>u2267-0</t>
    <phoneticPr fontId="5" type="noConversion"/>
  </si>
  <si>
    <t>名錄中的等效學名使用，空白表示是 usage_id 本身</t>
    <phoneticPr fontId="5" type="noConversion"/>
  </si>
  <si>
    <t>同樣認為 F. limnocharis 是有效名</t>
    <phoneticPr fontId="5" type="noConversion"/>
  </si>
  <si>
    <t>u19-0</t>
    <phoneticPr fontId="5" type="noConversion"/>
  </si>
  <si>
    <t>u19-1</t>
  </si>
  <si>
    <t>u19-2</t>
  </si>
  <si>
    <t>u19-3</t>
  </si>
  <si>
    <t>u19-4</t>
  </si>
  <si>
    <t>u19-5</t>
  </si>
  <si>
    <t>u19-6</t>
  </si>
  <si>
    <t>u19-7</t>
  </si>
  <si>
    <t>u19-8</t>
    <phoneticPr fontId="5" type="noConversion"/>
  </si>
  <si>
    <t>u19-9</t>
    <phoneticPr fontId="5" type="noConversion"/>
  </si>
  <si>
    <t>u19-10</t>
  </si>
  <si>
    <t>u19-11</t>
  </si>
  <si>
    <t>u19-12</t>
  </si>
  <si>
    <t>u19-13</t>
  </si>
  <si>
    <t>u19-2</t>
    <phoneticPr fontId="5" type="noConversion"/>
  </si>
  <si>
    <t>namespace(RefD)</t>
    <phoneticPr fontId="5" type="noConversion"/>
  </si>
  <si>
    <t>以下是捏造資料</t>
    <phoneticPr fontId="5" type="noConversion"/>
  </si>
  <si>
    <t>u-test-d-01</t>
    <phoneticPr fontId="5" type="noConversion"/>
  </si>
  <si>
    <t>X. name4 Author4. sp. nov.</t>
    <phoneticPr fontId="5" type="noConversion"/>
  </si>
  <si>
    <t>x4</t>
    <phoneticPr fontId="5" type="noConversion"/>
  </si>
  <si>
    <t>RefD</t>
    <phoneticPr fontId="5" type="noConversion"/>
  </si>
  <si>
    <t>namespace(RefA)</t>
    <phoneticPr fontId="5" type="noConversion"/>
  </si>
  <si>
    <t>u-test-a-01</t>
    <phoneticPr fontId="5" type="noConversion"/>
  </si>
  <si>
    <t>X. name1 Author1</t>
    <phoneticPr fontId="5" type="noConversion"/>
  </si>
  <si>
    <t>x1</t>
    <phoneticPr fontId="5" type="noConversion"/>
  </si>
  <si>
    <t>RefA</t>
    <phoneticPr fontId="5" type="noConversion"/>
  </si>
  <si>
    <t>u-test-a-02</t>
    <phoneticPr fontId="5" type="noConversion"/>
  </si>
  <si>
    <t>X. name2 Author2</t>
    <phoneticPr fontId="5" type="noConversion"/>
  </si>
  <si>
    <t>x2</t>
    <phoneticPr fontId="5" type="noConversion"/>
  </si>
  <si>
    <t>u-test-a-03</t>
    <phoneticPr fontId="5" type="noConversion"/>
  </si>
  <si>
    <t>X. name3 Author3</t>
    <phoneticPr fontId="5" type="noConversion"/>
  </si>
  <si>
    <t>x3</t>
    <phoneticPr fontId="5" type="noConversion"/>
  </si>
  <si>
    <t>u-test-a-04</t>
    <phoneticPr fontId="5" type="noConversion"/>
  </si>
  <si>
    <t>X. name4 Author4: RefD. syn. nov.</t>
    <phoneticPr fontId="5" type="noConversion"/>
  </si>
  <si>
    <t>namespace(RefB)</t>
    <phoneticPr fontId="5" type="noConversion"/>
  </si>
  <si>
    <t>u-test-b-01</t>
    <phoneticPr fontId="5" type="noConversion"/>
  </si>
  <si>
    <t>RefB</t>
    <phoneticPr fontId="5" type="noConversion"/>
  </si>
  <si>
    <t>u-test-b-02</t>
    <phoneticPr fontId="5" type="noConversion"/>
  </si>
  <si>
    <t>u-test-b-03</t>
    <phoneticPr fontId="5" type="noConversion"/>
  </si>
  <si>
    <t>X. name2 Author2. stat. rev.</t>
    <phoneticPr fontId="5" type="noConversion"/>
  </si>
  <si>
    <t>stat_rev</t>
    <phoneticPr fontId="5" type="noConversion"/>
  </si>
  <si>
    <t>ref id of RefB</t>
    <phoneticPr fontId="5" type="noConversion"/>
  </si>
  <si>
    <t>u-test-b-04</t>
    <phoneticPr fontId="5" type="noConversion"/>
  </si>
  <si>
    <t>Y. name3 (Author3) comb. nov.</t>
    <phoneticPr fontId="5" type="noConversion"/>
  </si>
  <si>
    <t>y3</t>
    <phoneticPr fontId="5" type="noConversion"/>
  </si>
  <si>
    <t>u-test-b-05</t>
    <phoneticPr fontId="5" type="noConversion"/>
  </si>
  <si>
    <t>X. name3 Author3: RefA. comb. orig.</t>
    <phoneticPr fontId="5" type="noConversion"/>
  </si>
  <si>
    <t>namespace(RefC)</t>
    <phoneticPr fontId="5" type="noConversion"/>
  </si>
  <si>
    <t>u-test-c-01</t>
    <phoneticPr fontId="5" type="noConversion"/>
  </si>
  <si>
    <t>u-test-c-02</t>
    <phoneticPr fontId="5" type="noConversion"/>
  </si>
  <si>
    <t>RefC</t>
    <phoneticPr fontId="5" type="noConversion"/>
  </si>
  <si>
    <t>RefB, pro parte, quoad. specimen X1</t>
    <phoneticPr fontId="5" type="noConversion"/>
  </si>
  <si>
    <t>X. name2 auct non. Author2: RefB, pro parte, quoad. specimen X1</t>
    <phoneticPr fontId="5" type="noConversion"/>
  </si>
  <si>
    <t>auct non.</t>
    <phoneticPr fontId="5" type="noConversion"/>
  </si>
  <si>
    <t>pro parte, quoad. specimen X1</t>
    <phoneticPr fontId="5" type="noConversion"/>
  </si>
  <si>
    <t>------------------------------------------------------------------------------------------------------</t>
    <phoneticPr fontId="5" type="noConversion"/>
  </si>
  <si>
    <t>fully_substituted</t>
    <phoneticPr fontId="5" type="noConversion"/>
  </si>
  <si>
    <t>for synonym, comb_nov and all other replacement situation.</t>
    <phoneticPr fontId="5" type="noConversion"/>
  </si>
  <si>
    <t>questionable_or_deprecated_in_compilation</t>
    <phoneticPr fontId="5" type="noConversion"/>
  </si>
  <si>
    <t>set to 1 if usage confliction (e.g. 有效名是別人的次同物異名)</t>
    <phoneticPr fontId="5" type="noConversion"/>
  </si>
  <si>
    <t>u-test-a-03 ([find x3 =&gt; u-test-b-05 {accepted or fully substituted}=&gt; u-test-b-04] or [questionable usage])</t>
    <phoneticPr fontId="5" type="noConversion"/>
  </si>
  <si>
    <t>Family</t>
    <phoneticPr fontId="5" type="noConversion"/>
  </si>
  <si>
    <t>Genus</t>
    <phoneticPr fontId="5" type="noConversion"/>
  </si>
  <si>
    <t>SubFamily</t>
    <phoneticPr fontId="5" type="noConversion"/>
  </si>
  <si>
    <t>family</t>
    <phoneticPr fontId="5" type="noConversion"/>
  </si>
  <si>
    <t>superFamily</t>
    <phoneticPr fontId="5" type="noConversion"/>
  </si>
  <si>
    <t>subOrder</t>
    <phoneticPr fontId="5" type="noConversion"/>
  </si>
  <si>
    <t>order</t>
    <phoneticPr fontId="5" type="noConversion"/>
  </si>
  <si>
    <t>u-test-d-01</t>
  </si>
  <si>
    <t>ref id of RefD</t>
    <phoneticPr fontId="5" type="noConversion"/>
  </si>
  <si>
    <t>self_ref</t>
    <phoneticPr fontId="5" type="noConversion"/>
  </si>
  <si>
    <t>sp_nov</t>
    <phoneticPr fontId="5" type="noConversion"/>
  </si>
  <si>
    <t>種級學名殼</t>
    <phoneticPr fontId="5" type="noConversion"/>
  </si>
  <si>
    <t>species_sciname_shell_id</t>
    <phoneticPr fontId="5" type="noConversion"/>
  </si>
  <si>
    <t>this_comb_apud_authors</t>
    <phoneticPr fontId="5" type="noConversion"/>
  </si>
  <si>
    <t>this_comb_apud_year</t>
    <phoneticPr fontId="5" type="noConversion"/>
  </si>
  <si>
    <t>assigned_subgenus</t>
    <phoneticPr fontId="5" type="noConversion"/>
  </si>
  <si>
    <t>latin subgenus name</t>
    <phoneticPr fontId="5" type="noConversion"/>
  </si>
  <si>
    <t>Disparia</t>
  </si>
  <si>
    <t>作者寫法要正規化, 原組合名/此組合名/各自的有效發表作者(A ex B)或二次引用作者 NameAuthor abud SecondHandAuthor 參考 https://onlinelibrary.wiley.com/doi/pdf/10.1111/j.1438-8677.1953.tb00276.x</t>
    <phoneticPr fontId="5" type="noConversion"/>
  </si>
  <si>
    <r>
      <rPr>
        <strike/>
        <sz val="12"/>
        <color theme="1"/>
        <rFont val="新細明體 (本文)"/>
        <family val="3"/>
        <charset val="136"/>
      </rPr>
      <t>s1-3</t>
    </r>
    <r>
      <rPr>
        <sz val="12"/>
        <color theme="1"/>
        <rFont val="新細明體"/>
        <family val="2"/>
        <charset val="136"/>
        <scheme val="minor"/>
      </rPr>
      <t xml:space="preserve"> s1-2</t>
    </r>
    <phoneticPr fontId="5" type="noConversion"/>
  </si>
  <si>
    <t>s-jusq-0</t>
    <phoneticPr fontId="5" type="noConversion"/>
  </si>
  <si>
    <t>Juniperus</t>
    <phoneticPr fontId="5" type="noConversion"/>
  </si>
  <si>
    <t>squamata</t>
    <phoneticPr fontId="5" type="noConversion"/>
  </si>
  <si>
    <t>Buch.-Ham. apud Lamb.</t>
    <phoneticPr fontId="5" type="noConversion"/>
  </si>
  <si>
    <t>Lamb., A Description of the Genus Pinus 2: 17. 1824.  (Descr. Pinus)</t>
    <phoneticPr fontId="5" type="noConversion"/>
  </si>
  <si>
    <t>s-jusq-1</t>
    <phoneticPr fontId="5" type="noConversion"/>
  </si>
  <si>
    <t>Buch.-Ham. ex D.Don</t>
    <phoneticPr fontId="5" type="noConversion"/>
  </si>
  <si>
    <t>s-prma-1</t>
    <phoneticPr fontId="5" type="noConversion"/>
  </si>
  <si>
    <t>s-prma-0</t>
    <phoneticPr fontId="5" type="noConversion"/>
  </si>
  <si>
    <t>Protium</t>
    <phoneticPr fontId="5" type="noConversion"/>
  </si>
  <si>
    <t>macgregorii</t>
    <phoneticPr fontId="5" type="noConversion"/>
  </si>
  <si>
    <t>(F. M. Bailey) Leenh. apud van Steenis</t>
    <phoneticPr fontId="5" type="noConversion"/>
  </si>
  <si>
    <t>Acta Botanica Neerlandica 2: 305. 1953</t>
    <phoneticPr fontId="5" type="noConversion"/>
  </si>
  <si>
    <t>macgregori</t>
    <phoneticPr fontId="5" type="noConversion"/>
  </si>
  <si>
    <t>(F.M. Bailey) Leenh. &amp; Steenis</t>
    <phoneticPr fontId="5" type="noConversion"/>
  </si>
  <si>
    <t>Lamb.</t>
    <phoneticPr fontId="5" type="noConversion"/>
  </si>
  <si>
    <t>s-jusq-2</t>
    <phoneticPr fontId="5" type="noConversion"/>
  </si>
  <si>
    <t>x</t>
    <phoneticPr fontId="5" type="noConversion"/>
  </si>
  <si>
    <t>y</t>
    <phoneticPr fontId="5" type="noConversion"/>
  </si>
  <si>
    <t>pref_order</t>
    <phoneticPr fontId="5" type="noConversion"/>
  </si>
  <si>
    <t>相同學名的使用優先序</t>
    <phoneticPr fontId="5" type="noConversion"/>
  </si>
  <si>
    <t>1</t>
    <phoneticPr fontId="5" type="noConversion"/>
  </si>
  <si>
    <t>2</t>
    <phoneticPr fontId="5" type="noConversion"/>
  </si>
  <si>
    <t>不是雜交就別寫，注意那顆 multiple sign (乘號，不是 x) 的位置</t>
    <phoneticPr fontId="5" type="noConversion"/>
  </si>
  <si>
    <t>之所以不等於 u0-3 是因為 u0-3 建議在台灣族群鑑定狀況仍有疑慮下先使用 F. limnocharis，而 u2267-1 直接建議 F. multistriata 為 F. limnocharis 的次同物異名，兩者可並存不衝突。</t>
    <phoneticPr fontId="5" type="noConversion"/>
  </si>
  <si>
    <t>多值欄位，值為 author id，例如 aid1|aid2|aid3，或 Cassandra 的 list (有序)；如果此欄為空，從 this_comb 補過來</t>
    <phoneticPr fontId="5" type="noConversion"/>
  </si>
  <si>
    <t>Boolean值，提出某學名A為有效使用的文獻（假設叫RefX），學名使用中除了引用過去同樣認為A是有效名的文獻，在本系統中也要將RefX列入視A為有效名的文獻，在此稱為學名使用的自我引用。</t>
    <phoneticPr fontId="5" type="noConversion"/>
  </si>
  <si>
    <t>Enum. pl. Zeyl. 290. 1864</t>
    <phoneticPr fontId="5" type="noConversion"/>
  </si>
  <si>
    <t>Étude Euphorb. 565. 1858</t>
    <phoneticPr fontId="5" type="noConversion"/>
  </si>
  <si>
    <t>Benth., Fl. Hongk. 316. 1861</t>
    <phoneticPr fontId="5" type="noConversion"/>
  </si>
  <si>
    <t>學名使用中單篇文獻引用的寫法，排除其他有的沒的描述</t>
    <phoneticPr fontId="5" type="noConversion"/>
  </si>
  <si>
    <t>Ic. pl. Ind. or. V. 2. 22. 1852</t>
    <phoneticPr fontId="5" type="noConversion"/>
  </si>
  <si>
    <t>UUID，在脈絡夠清楚的情況下(有獨立作者與標題)，原則上以文章作為最基礎的 compilation 單元。如果是類似合歡山的蛾這類的編彙文章書籍，可以開一個書籍層級的 compilation reference map。如果整本書內容是前後鋪陳型，僅在特定章節列出分類相關資訊（如名錄），則還是以書本為 compilation 單元。</t>
    <phoneticPr fontId="5" type="noConversion"/>
  </si>
  <si>
    <t>solr index (這欄往右都是拉丁字母拼寫)</t>
    <phoneticPr fontId="5" type="noConversion"/>
  </si>
  <si>
    <t>母語原完整名</t>
    <phoneticPr fontId="5" type="noConversion"/>
  </si>
  <si>
    <t>full_native_language_name</t>
    <phoneticPr fontId="5" type="noConversion"/>
  </si>
  <si>
    <t>spelling_candidations</t>
    <phoneticPr fontId="5" type="noConversion"/>
  </si>
  <si>
    <t>如果一篇文章對一個學名寫出Ｎ種拼法(N&gt;1)，把候選都填這</t>
    <phoneticPr fontId="5" type="noConversion"/>
  </si>
  <si>
    <t>文獻中學名使用的原寫法</t>
    <phoneticPr fontId="5" type="noConversion"/>
  </si>
  <si>
    <t>文獻中沒有明確的異名表，自行整理出。右側的結構化資料都根據此欄 (this_col = implied_or_digested_usage || orig_verbatim_usage)</t>
    <phoneticPr fontId="5" type="noConversion"/>
  </si>
  <si>
    <t>此學名使用條目「使用」到的學名</t>
    <phoneticPr fontId="5" type="noConversion"/>
  </si>
  <si>
    <t>Fentonia variegata 家族</t>
  </si>
  <si>
    <t>Fentonia variegata 家族</t>
    <phoneticPr fontId="5" type="noConversion"/>
  </si>
  <si>
    <t>u1-8</t>
  </si>
  <si>
    <t>Wu, 2015</t>
    <phoneticPr fontId="5" type="noConversion"/>
  </si>
  <si>
    <t>Schintlmeister and Fang, 2001: 18; Wu and Fang, 2003: 520</t>
    <phoneticPr fontId="5" type="noConversion"/>
  </si>
  <si>
    <t>Wu and Fang, 2003: 520</t>
    <phoneticPr fontId="5" type="noConversion"/>
  </si>
  <si>
    <t>u1-2</t>
    <phoneticPr fontId="5" type="noConversion"/>
  </si>
  <si>
    <t>Schintlmeister, 1997: 113</t>
  </si>
  <si>
    <t>Schintlmeister &amp; Pinratana, 2007: 176; Schintlmeister, 2008: 253, 254, fig. 1187, pl. 26: 431; Kobayashi, 2011: 2-007-21-24</t>
    <phoneticPr fontId="5" type="noConversion"/>
  </si>
  <si>
    <t>Schintlmeister, 2008: 253, 254, fig. 1187, pl. 26: 431</t>
    <phoneticPr fontId="5" type="noConversion"/>
  </si>
  <si>
    <t>Kobayashi, 2011: 2-007-21-24</t>
    <phoneticPr fontId="5" type="noConversion"/>
  </si>
  <si>
    <t>fig. 1187, pl. 26: 431?</t>
    <phoneticPr fontId="5" type="noConversion"/>
  </si>
  <si>
    <t>pl. 45: 4</t>
  </si>
  <si>
    <t>pl. 30: 8</t>
  </si>
  <si>
    <t>is_endemic</t>
    <phoneticPr fontId="5" type="noConversion"/>
  </si>
  <si>
    <t>alien_level</t>
    <phoneticPr fontId="5" type="noConversion"/>
  </si>
  <si>
    <t>endemic_to</t>
    <phoneticPr fontId="5" type="noConversion"/>
  </si>
  <si>
    <t>some controlled location name, wikipedia entries are recommended.</t>
    <phoneticPr fontId="5" type="noConversion"/>
  </si>
  <si>
    <t>tang01_0</t>
  </si>
  <si>
    <t>tang02_0</t>
  </si>
  <si>
    <t>tang03_0</t>
  </si>
  <si>
    <t>tang04_0</t>
  </si>
  <si>
    <t>tang05_0</t>
  </si>
  <si>
    <t>tang06_0</t>
  </si>
  <si>
    <t>tang07_0</t>
  </si>
  <si>
    <t>tang08_0</t>
  </si>
  <si>
    <t>tang09_0</t>
  </si>
  <si>
    <t>tang10_0</t>
  </si>
  <si>
    <t>tang10_0</t>
    <phoneticPr fontId="5" type="noConversion"/>
  </si>
  <si>
    <t>tang11_0</t>
  </si>
  <si>
    <t>tang12_0</t>
  </si>
  <si>
    <t>tang13_0</t>
  </si>
  <si>
    <t>tang14_0</t>
  </si>
  <si>
    <t>tang15_0</t>
  </si>
  <si>
    <t>tang16_0</t>
  </si>
  <si>
    <t>tang17_0</t>
  </si>
  <si>
    <t>tang18_0</t>
  </si>
  <si>
    <t>tang19_0</t>
  </si>
  <si>
    <t>tang20_0</t>
  </si>
  <si>
    <t>tang21_0</t>
  </si>
  <si>
    <t>tang22_0</t>
  </si>
  <si>
    <t>tang23_0</t>
  </si>
  <si>
    <t>tang24_0</t>
  </si>
  <si>
    <t>tang25_0</t>
  </si>
  <si>
    <t>tang26_0</t>
  </si>
  <si>
    <t>tang27_0</t>
  </si>
  <si>
    <t>tang28_0</t>
  </si>
  <si>
    <t>z</t>
    <phoneticPr fontId="5" type="noConversion"/>
  </si>
  <si>
    <t>Hutch.</t>
    <phoneticPr fontId="5" type="noConversion"/>
  </si>
  <si>
    <t>angustifolium</t>
    <phoneticPr fontId="5" type="noConversion"/>
  </si>
  <si>
    <t>Pl. Wilson. 2(3): 521-522. 1916</t>
    <phoneticPr fontId="5" type="noConversion"/>
  </si>
  <si>
    <t>beddomei</t>
    <phoneticPr fontId="5" type="noConversion"/>
  </si>
  <si>
    <t>W.G. Craib</t>
    <phoneticPr fontId="5" type="noConversion"/>
  </si>
  <si>
    <t>borneense</t>
    <phoneticPr fontId="5" type="noConversion"/>
  </si>
  <si>
    <t>Stapf</t>
    <phoneticPr fontId="5" type="noConversion"/>
  </si>
  <si>
    <t>buchananiifolium</t>
    <phoneticPr fontId="5" type="noConversion"/>
  </si>
  <si>
    <t>Hallier f.</t>
    <phoneticPr fontId="5" type="noConversion"/>
  </si>
  <si>
    <t>Meded. Rijks-Herb. 37: 13. 1918</t>
    <phoneticPr fontId="5" type="noConversion"/>
  </si>
  <si>
    <t>calycinum</t>
    <phoneticPr fontId="5" type="noConversion"/>
  </si>
  <si>
    <t>Benth.</t>
    <phoneticPr fontId="5" type="noConversion"/>
  </si>
  <si>
    <t>Fl. Hongk. 316. 1861</t>
    <phoneticPr fontId="5" type="noConversion"/>
  </si>
  <si>
    <t>celebense</t>
    <phoneticPr fontId="5" type="noConversion"/>
  </si>
  <si>
    <t>K. Rosenthal</t>
    <phoneticPr fontId="5" type="noConversion"/>
  </si>
  <si>
    <t>Pflanzenr. IV, 147a: 5. 1919</t>
    <phoneticPr fontId="5" type="noConversion"/>
  </si>
  <si>
    <t>ceramense</t>
    <phoneticPr fontId="5" type="noConversion"/>
  </si>
  <si>
    <t>(T.C. Huang) T.C. Huang</t>
    <phoneticPr fontId="5" type="noConversion"/>
  </si>
  <si>
    <t>Blumea 41: 237. 1996</t>
    <phoneticPr fontId="5" type="noConversion"/>
  </si>
  <si>
    <t>Bull. Misc. Inform. Kew 1916: 268. 1916</t>
    <phoneticPr fontId="5" type="noConversion"/>
  </si>
  <si>
    <t>Trans. Linn. Soc. London, Bot. 4: 224. 1894</t>
    <phoneticPr fontId="5" type="noConversion"/>
  </si>
  <si>
    <t>chartaceum</t>
    <phoneticPr fontId="5" type="noConversion"/>
  </si>
  <si>
    <t>Pflanzenr. 68(IV, 147a): 11. 1919</t>
    <phoneticPr fontId="5" type="noConversion"/>
  </si>
  <si>
    <t>crispifolium</t>
    <phoneticPr fontId="5" type="noConversion"/>
  </si>
  <si>
    <t>H. Keng</t>
    <phoneticPr fontId="5" type="noConversion"/>
  </si>
  <si>
    <t>J. Wash. Acad. Sci. 41: 203. 1951</t>
    <phoneticPr fontId="5" type="noConversion"/>
  </si>
  <si>
    <t>Bijdr. Fl. Ned. Ind. 17: 1153. 1826</t>
    <phoneticPr fontId="5" type="noConversion"/>
  </si>
  <si>
    <t>tang10a_0</t>
  </si>
  <si>
    <t>tang10a_0</t>
    <phoneticPr fontId="5" type="noConversion"/>
  </si>
  <si>
    <t>tang10b_0</t>
  </si>
  <si>
    <t>tang10b_0</t>
    <phoneticPr fontId="5" type="noConversion"/>
  </si>
  <si>
    <t>tang10c_0</t>
  </si>
  <si>
    <t>tang10c_0</t>
    <phoneticPr fontId="5" type="noConversion"/>
  </si>
  <si>
    <t>blumeanum</t>
    <phoneticPr fontId="5" type="noConversion"/>
  </si>
  <si>
    <t>Bijdr. Booms. Java 12: 328. 1910</t>
    <phoneticPr fontId="5" type="noConversion"/>
  </si>
  <si>
    <t>lancifolium</t>
    <phoneticPr fontId="5" type="noConversion"/>
  </si>
  <si>
    <t>(Hook. f.) Rafidah</t>
    <phoneticPr fontId="5" type="noConversion"/>
  </si>
  <si>
    <t>Blumea 53: 444. 2008</t>
    <phoneticPr fontId="5" type="noConversion"/>
  </si>
  <si>
    <t>gracile</t>
    <phoneticPr fontId="5" type="noConversion"/>
  </si>
  <si>
    <t>Gage</t>
    <phoneticPr fontId="5" type="noConversion"/>
  </si>
  <si>
    <t>Nova Guinea 12: 480. 1917</t>
    <phoneticPr fontId="5" type="noConversion"/>
  </si>
  <si>
    <t>himalense</t>
    <phoneticPr fontId="5" type="noConversion"/>
  </si>
  <si>
    <t>Prodr. 16(1): 4. 1869</t>
    <phoneticPr fontId="5" type="noConversion"/>
  </si>
  <si>
    <t>utang12-0</t>
    <phoneticPr fontId="5" type="noConversion"/>
  </si>
  <si>
    <t>Daphniphyllum himalayense</t>
    <phoneticPr fontId="5" type="noConversion"/>
  </si>
  <si>
    <t>lanyuense</t>
    <phoneticPr fontId="5" type="noConversion"/>
  </si>
  <si>
    <t>(T.C. Huang) M.S. Tang</t>
    <phoneticPr fontId="5" type="noConversion"/>
  </si>
  <si>
    <t>Tang, 2013</t>
    <phoneticPr fontId="5" type="noConversion"/>
  </si>
  <si>
    <t>utang13-0</t>
    <phoneticPr fontId="5" type="noConversion"/>
  </si>
  <si>
    <t>stat_nov</t>
    <phoneticPr fontId="5" type="noConversion"/>
  </si>
  <si>
    <t>laurinum</t>
    <phoneticPr fontId="5" type="noConversion"/>
  </si>
  <si>
    <t>(Benth.) Baill.</t>
    <phoneticPr fontId="5" type="noConversion"/>
  </si>
  <si>
    <t>luzonense</t>
    <phoneticPr fontId="5" type="noConversion"/>
  </si>
  <si>
    <t>Elmer</t>
    <phoneticPr fontId="5" type="noConversion"/>
  </si>
  <si>
    <t>Leafl. Philipp. Bot. 1: 309-310. 1908</t>
    <phoneticPr fontId="5" type="noConversion"/>
  </si>
  <si>
    <t>tang16b_0</t>
  </si>
  <si>
    <t>tang16b_0</t>
    <phoneticPr fontId="5" type="noConversion"/>
  </si>
  <si>
    <t>tang16a_0</t>
  </si>
  <si>
    <t>tang16a_0</t>
    <phoneticPr fontId="5" type="noConversion"/>
  </si>
  <si>
    <t>tang16_0</t>
    <phoneticPr fontId="5" type="noConversion"/>
  </si>
  <si>
    <t>humile</t>
    <phoneticPr fontId="5" type="noConversion"/>
  </si>
  <si>
    <t>(Maxim. ex Franch. &amp; Sav.) K. Rosenthal</t>
    <phoneticPr fontId="5" type="noConversion"/>
  </si>
  <si>
    <t>Pflanzenr. IV, 147a: 11. 1919</t>
    <phoneticPr fontId="5" type="noConversion"/>
  </si>
  <si>
    <t>majus</t>
    <phoneticPr fontId="5" type="noConversion"/>
  </si>
  <si>
    <t>Linnaea. 34: 76. 1865</t>
    <phoneticPr fontId="5" type="noConversion"/>
  </si>
  <si>
    <r>
      <t>Müll</t>
    </r>
    <r>
      <rPr>
        <sz val="12"/>
        <color theme="1"/>
        <rFont val="PMingLiU"/>
        <family val="1"/>
        <charset val="136"/>
      </rPr>
      <t>.</t>
    </r>
    <r>
      <rPr>
        <sz val="12"/>
        <color theme="1"/>
        <rFont val="新細明體"/>
        <family val="2"/>
        <charset val="136"/>
        <scheme val="minor"/>
      </rPr>
      <t xml:space="preserve"> Arg.</t>
    </r>
    <phoneticPr fontId="5" type="noConversion"/>
  </si>
  <si>
    <r>
      <t>(Baill. ex Müll</t>
    </r>
    <r>
      <rPr>
        <sz val="12"/>
        <color theme="1"/>
        <rFont val="新細明體"/>
        <family val="1"/>
        <charset val="136"/>
        <scheme val="minor"/>
      </rPr>
      <t>. Arg.) J.J. Sm.</t>
    </r>
    <phoneticPr fontId="5" type="noConversion"/>
  </si>
  <si>
    <r>
      <t>(Benth.) Müll</t>
    </r>
    <r>
      <rPr>
        <sz val="12"/>
        <color theme="1"/>
        <rFont val="PMingLiU"/>
        <family val="1"/>
        <charset val="136"/>
      </rPr>
      <t>. Arg.</t>
    </r>
    <phoneticPr fontId="5" type="noConversion"/>
  </si>
  <si>
    <t>membranaceum</t>
    <phoneticPr fontId="5" type="noConversion"/>
  </si>
  <si>
    <t>Hayata</t>
    <phoneticPr fontId="5" type="noConversion"/>
  </si>
  <si>
    <t>Icon. Pl. Formosan. 6: 41. 1916</t>
    <phoneticPr fontId="5" type="noConversion"/>
  </si>
  <si>
    <t>neilgherrense</t>
    <phoneticPr fontId="5" type="noConversion"/>
  </si>
  <si>
    <t>(Wight) Thwaites</t>
    <phoneticPr fontId="5" type="noConversion"/>
  </si>
  <si>
    <t>Enum. pl. Zeyl. 290. 1864</t>
  </si>
  <si>
    <t>Daphniphyllum nilgherrense</t>
  </si>
  <si>
    <t>這文獻中使用的OO0應該拼成OOO</t>
  </si>
  <si>
    <t>utang19-0</t>
    <phoneticPr fontId="5" type="noConversion"/>
  </si>
  <si>
    <t>tang19a_0</t>
  </si>
  <si>
    <t>tang19a_0</t>
    <phoneticPr fontId="5" type="noConversion"/>
  </si>
  <si>
    <t>tang19b_0</t>
  </si>
  <si>
    <t>tang19b_0</t>
    <phoneticPr fontId="5" type="noConversion"/>
  </si>
  <si>
    <t>tang19_0</t>
    <phoneticPr fontId="5" type="noConversion"/>
  </si>
  <si>
    <t>concolor</t>
    <phoneticPr fontId="5" type="noConversion"/>
  </si>
  <si>
    <t>(Müll. Arg.) K. Rosenthal</t>
    <phoneticPr fontId="5" type="noConversion"/>
  </si>
  <si>
    <t>Pflanzenr. IV, (1919) 8.</t>
    <phoneticPr fontId="5" type="noConversion"/>
  </si>
  <si>
    <t>papuanum</t>
    <phoneticPr fontId="5" type="noConversion"/>
  </si>
  <si>
    <t>parvifolium</t>
    <phoneticPr fontId="5" type="noConversion"/>
  </si>
  <si>
    <t>Quisumb. &amp; Merr.</t>
    <phoneticPr fontId="5" type="noConversion"/>
  </si>
  <si>
    <t>Philipp. J. Sci. 37: 161. 1928</t>
    <phoneticPr fontId="5" type="noConversion"/>
  </si>
  <si>
    <t>pentandrum</t>
    <phoneticPr fontId="5" type="noConversion"/>
  </si>
  <si>
    <t>J. Coll. Sci. Imp. Univ. Tokyo 30(1): 265. 1911</t>
    <phoneticPr fontId="5" type="noConversion"/>
  </si>
  <si>
    <t>scortechinii</t>
    <phoneticPr fontId="5" type="noConversion"/>
  </si>
  <si>
    <t>Hook. f.</t>
    <phoneticPr fontId="5" type="noConversion"/>
  </si>
  <si>
    <t>Fl. Brit. India 5: 354. 1887</t>
    <phoneticPr fontId="5" type="noConversion"/>
  </si>
  <si>
    <t>subverticillatum</t>
    <phoneticPr fontId="5" type="noConversion"/>
  </si>
  <si>
    <t>Merr.</t>
    <phoneticPr fontId="5" type="noConversion"/>
  </si>
  <si>
    <t>Lingnan Sci. J. 13: 34. 1934</t>
    <phoneticPr fontId="5" type="noConversion"/>
  </si>
  <si>
    <t>sumatraense</t>
    <phoneticPr fontId="5" type="noConversion"/>
  </si>
  <si>
    <t>Blumea 41: 241. 1996</t>
    <phoneticPr fontId="5" type="noConversion"/>
  </si>
  <si>
    <t>teijsmannii</t>
    <phoneticPr fontId="5" type="noConversion"/>
  </si>
  <si>
    <t>Zoll. ex Teijsm. &amp; Binn.</t>
    <phoneticPr fontId="5" type="noConversion"/>
  </si>
  <si>
    <t>Natuurk. Tijdschr. Ned.-Indië 27: 52. 1864</t>
    <phoneticPr fontId="5" type="noConversion"/>
  </si>
  <si>
    <t>timorianum</t>
    <phoneticPr fontId="5" type="noConversion"/>
  </si>
  <si>
    <t>Blumea 41: 242. 1996</t>
    <phoneticPr fontId="5" type="noConversion"/>
  </si>
  <si>
    <t>woodsonianum</t>
    <phoneticPr fontId="5" type="noConversion"/>
  </si>
  <si>
    <t>T.C. Huang</t>
    <phoneticPr fontId="5" type="noConversion"/>
  </si>
  <si>
    <t>Ann. Missouri Bot. Gard. 53(1): 28. 1966</t>
    <phoneticPr fontId="5" type="noConversion"/>
  </si>
  <si>
    <t>以下是prototype用資料</t>
    <phoneticPr fontId="5" type="noConversion"/>
  </si>
  <si>
    <t>utang01_0</t>
  </si>
  <si>
    <t>utang02_0</t>
  </si>
  <si>
    <t>utang03_0</t>
  </si>
  <si>
    <t>utang04_0</t>
  </si>
  <si>
    <t>utang05_0</t>
  </si>
  <si>
    <t>utang06_0</t>
  </si>
  <si>
    <t>utang07_0</t>
  </si>
  <si>
    <t>utang08_0</t>
  </si>
  <si>
    <t>utang09_0</t>
  </si>
  <si>
    <t>utang10_0</t>
  </si>
  <si>
    <t>utang10a_0</t>
  </si>
  <si>
    <t>utang10b_0</t>
  </si>
  <si>
    <t>utang10c_0</t>
  </si>
  <si>
    <t>utang11_0</t>
  </si>
  <si>
    <t>utang12_0</t>
  </si>
  <si>
    <t>utang13_0</t>
  </si>
  <si>
    <t>utang14_0</t>
  </si>
  <si>
    <t>utang15_0</t>
  </si>
  <si>
    <t>utang16_0</t>
  </si>
  <si>
    <t>utang16a_0</t>
  </si>
  <si>
    <t>utang16b_0</t>
  </si>
  <si>
    <t>utang17_0</t>
  </si>
  <si>
    <t>utang18_0</t>
  </si>
  <si>
    <t>utang19_0</t>
  </si>
  <si>
    <t>utang19a_0</t>
  </si>
  <si>
    <t>utang19b_0</t>
  </si>
  <si>
    <t>utang20_0</t>
  </si>
  <si>
    <t>utang21_0</t>
  </si>
  <si>
    <t>utang22_0</t>
  </si>
  <si>
    <t>utang23_0</t>
  </si>
  <si>
    <t>utang24_0</t>
  </si>
  <si>
    <t>utang25_0</t>
  </si>
  <si>
    <t>utang26_0</t>
  </si>
  <si>
    <t>utang27_0</t>
  </si>
  <si>
    <t>utang28_0</t>
  </si>
  <si>
    <t>Daphniphyllum angustifolium Hutch., Pl. Wilson. 2(3): 521-522. 1916; S.S. Chien, Contr. Biol. Lab. Sci. Soc. China 8: 234. 1933; Croizat &amp; F.P. Metcalf, Lingnan Sci. J. 20(1): 108. 1941; 閔天祿，中國植物誌，45(1): 4-5. 1980; J.X. Wang, Acta Phytotax. Sin. 19: 84. 1981; Ming &amp; Kubitzki, Flora of China 11: 316. 2008.</t>
    <phoneticPr fontId="5" type="noConversion"/>
  </si>
  <si>
    <t>namespace(Tang, 2013...)</t>
    <phoneticPr fontId="5" type="noConversion"/>
  </si>
  <si>
    <t>Tang, 2013...; Pl. Wilson. 2(3): 521-522. 1916; S.S. Chien, Contr. Biol. Lab. Sci. Soc. China 8: 234. 1933; Croizat &amp; F.P. Metcalf, Lingnan Sci. J. 20(1): 108. 1941; 閔天祿，中國植物誌，45(1): 4-5. 1980; J.X. Wang, Acta Phytotax. Sin. 19: 84. 1981; Ming &amp; Kubitzki, Flora of China 11: 316. 2008.</t>
    <phoneticPr fontId="5" type="noConversion"/>
  </si>
  <si>
    <t>Daphniphyllum beddomei W.G. Craib, Bull. Misc. Inform. Kew 1916: 268. 1916; S.S. Chien, Contr. Biol. Lab. Sci. Soc. China 8: 234-235. 1933.</t>
    <phoneticPr fontId="5" type="noConversion"/>
  </si>
  <si>
    <t>Daphniphyllum borneense Stapf, Trans. Linn. Soc. London, Bot. 4: 224. 1894; T.C. Huang, Flora Malesiana Ser. I. 13: 152. 1997.</t>
    <phoneticPr fontId="5" type="noConversion"/>
  </si>
  <si>
    <t>Daphniphyllum buchananiifolium Hallier f., Meded. Rijks-Herb. 37: 13. 1918; T.C. Huang, Flora Malesiana Ser. I. 13: 152-153. 1997.</t>
    <phoneticPr fontId="5" type="noConversion"/>
  </si>
  <si>
    <t>Daphniphyllum calycinum Benth., Fl. Hongk. 316. 1861; S.S. Chien, Contr. Biol. Lab. Sci. Soc. China 8: 235. 1933; 閔天祿, 中國植物誌, 45(1): 8. 1980; Ming &amp; Kubitzki, Flora of China 11: 315-317. 2008.</t>
    <phoneticPr fontId="5" type="noConversion"/>
  </si>
  <si>
    <t>Daphniphyllum celebense K. Rosenthal, Pflanzenr. IV, 147a: 5. 1919; T.C. Huang, Flora Malesiana Ser. I. 13: 153. 1997.</t>
    <phoneticPr fontId="5" type="noConversion"/>
  </si>
  <si>
    <t>Daphniphyllum ceramense (T.C. Huang) T.C. Huang, Blumea 41: 237. 1996; T.C. Huang, Flora Malesiana Ser. I. 13: 154. 1997.</t>
    <phoneticPr fontId="5" type="noConversion"/>
  </si>
  <si>
    <t>Daphniphyllum chartaceum K. Rosenthal, Pflanzenr. 68(IV. 147a): 11. 1919;J.X. Wang, Acta Phytotax. Sin. 19: 83. 1981; Ming &amp; Kubitzki, Flora of China 11: 316-7. 2008.</t>
    <phoneticPr fontId="5" type="noConversion"/>
  </si>
  <si>
    <t>Daphniphyllum crispifolium H. Keng, J. Wash. Acad. Sci. 41: 203. 1951.</t>
    <phoneticPr fontId="5" type="noConversion"/>
  </si>
  <si>
    <t>Daphniphyllum glaucescens Blume, Bijdr. Fl. Ned. Ind. 17: 1153. 1826.</t>
    <phoneticPr fontId="5" type="noConversion"/>
  </si>
  <si>
    <t>Daphniphyllum glaucescens var. glaucescens, Bijdr. Fl. Ned. Ind. 17: 1153. 1826; T.C. Huang, Flora Malesiana Ser. I. 13: 156. 1997.</t>
    <phoneticPr fontId="5" type="noConversion"/>
  </si>
  <si>
    <r>
      <t>Daphniphyllum glaucescens Blume var. blumeanum (Baill. ex M</t>
    </r>
    <r>
      <rPr>
        <sz val="12"/>
        <color theme="1"/>
        <rFont val="新細明體 (本文)"/>
      </rPr>
      <t>ü</t>
    </r>
    <r>
      <rPr>
        <sz val="12"/>
        <color theme="1"/>
        <rFont val="PMingLiU"/>
        <family val="1"/>
        <charset val="136"/>
      </rPr>
      <t>ll. Arg.) J.J. Sm., Bijdr. Booms. Java 12: 328. 1910; T.C. Huang, Taiwania 12: 165. 1966; T.C. Huang, Flora Malesiana Ser. I. 13: 156. 1997.</t>
    </r>
    <phoneticPr fontId="5" type="noConversion"/>
  </si>
  <si>
    <t>Daphniphyllum glaucescens Blume var. lancifolium (Hook. f.) Rafidah, Blumea 53: 444. 2008.</t>
    <phoneticPr fontId="5" type="noConversion"/>
  </si>
  <si>
    <t>Daphniphyllum gracile Gage, Nova Guinea 12: 480. 1917; T.C. Huang, Taiwania 12: 155-158. 1966; T.C. Huang, Flora Malesiana Ser. I. 13: 156-159. 1997.</t>
    <phoneticPr fontId="5" type="noConversion"/>
  </si>
  <si>
    <r>
      <t>Daphniphyllum himalense (Benth.) Mü</t>
    </r>
    <r>
      <rPr>
        <sz val="12"/>
        <color theme="1"/>
        <rFont val="PMingLiU"/>
        <family val="1"/>
        <charset val="136"/>
      </rPr>
      <t>ll. Arg., Prodr. 16(1): 4. 1869, “himalayense”; Croizat &amp; F.P. Metcalf, Lingnan Sci. J. 20(1): 111-3. 1941; T.C. Huang, Taiwania 12: 205-207. 1966; 閔天祿，中國植物誌，45(1): 4. 1980; J.X. Wang, Acta Phytotax. Sin. 19: 82. 1981; Ming &amp; Kubitzki, Flora of China 11: 316. 2008.</t>
    </r>
    <phoneticPr fontId="5" type="noConversion"/>
  </si>
  <si>
    <t>Daphniphyllum lanyuense (T.C. Huang) M.S. Tang stat. nov.</t>
    <phoneticPr fontId="5" type="noConversion"/>
  </si>
  <si>
    <t>Daphniphyllum laurinum (Benth.) Baill., Étude Euphorb. 565. 1858; T.C. Huang, Taiwania 12: 139-144. 1966; T.C. Huang, Flora Malesiana Ser. I. 13: 162. 1997.</t>
    <phoneticPr fontId="5" type="noConversion"/>
  </si>
  <si>
    <t>Daphniphyllum luzonense Elmer, Leafl. Philipp. Bot. 1: 309–310. 1908; T.C. Huang, Flora Malesiana Ser. I. 13: 162-163. 1997.</t>
    <phoneticPr fontId="5" type="noConversion"/>
  </si>
  <si>
    <t>Daphniphyllum macropodum Miq., Ann. Mus. Bot. Lugduno-Batavi 3: 129. 1867; S.S. Chien, Contr. Biol. Lab. Sci. Soc. China 8: 239-241. 1933; Croizat &amp; F.P. Metcalf, Lingnan Sci. J. 20(1): 117. 1941; 閔天祿，中國植物誌，45(1): 2-3. 1980; J.X. Wang, Acta Phytotax. Sin. 19: 83-4. 1981; Ming &amp; Kubitzki, Flora of China 11: 315-6. 2008.</t>
    <phoneticPr fontId="5" type="noConversion"/>
  </si>
  <si>
    <t>Daphniphyllum macropodum Miq. var. macropodum</t>
    <phoneticPr fontId="5" type="noConversion"/>
  </si>
  <si>
    <t>Daphniphyllum macropodum Miq. var. humile (Maxim. ex Franch. &amp; Sav.) K. Rosenthal, Pflanzenr. IV, 147a: 11. 1919.</t>
    <phoneticPr fontId="5" type="noConversion"/>
  </si>
  <si>
    <t>Daphniphyllum majus Müll. Arg. Linnaea. 34: 76. 1865; J.X. Wang, Acta Phytotax. Sin. 19: 77. 1981; Ming &amp; Kubitzki, Flora of China 11: 317. 2008.</t>
    <phoneticPr fontId="5" type="noConversion"/>
  </si>
  <si>
    <t>Daphniphyllum membranaceum Hayata, Icon. Pl. Formosan. 6: 41. 1916; Croizat &amp; F.P. Metcalf, Lingnan Sci. J. 20(1): 119. 1941.</t>
    <phoneticPr fontId="5" type="noConversion"/>
  </si>
  <si>
    <t>Daphniphyllum neilgherrense (Wight) Thwaites, Enum. pl. Zeyl. 290. 1864, “nilgherrense”.</t>
    <phoneticPr fontId="5" type="noConversion"/>
  </si>
  <si>
    <t>Daphniphyllum papuanum Hallier f., Meded. Rijks-Herb. 37: 13. 1918; T.C. Huang, Flora Malesiana Ser. I. 13: 163. 1997.</t>
    <phoneticPr fontId="5" type="noConversion"/>
  </si>
  <si>
    <t>Daphniphyllum parvifolium Quisumb. &amp; Merr. Philipp. J. Sci. 37: 161. 1928; T.C. Huang, Taiwania 12: 202-4. 1966; T.C. Huang, Flora Malesiana Ser. I. 13: 164. 1997.</t>
    <phoneticPr fontId="5" type="noConversion"/>
  </si>
  <si>
    <t>Daphniphyllum pentandrum Hayata, J. Coll. Sci. Imp. Univ. Tokyo 30(1): 265. 1911; Croizat &amp; F.P. Metcalf, Lingnan Sci. J. 20(1): 122. 1941; H.L. Li, Woody Flora of Taiwan: 406. 1971.</t>
    <phoneticPr fontId="5" type="noConversion"/>
  </si>
  <si>
    <t>Daphniphyllum scortechinii Hook. f., Fl. Brit. India 5: 354. 1887; T.C. Huang, Flora Malesiana Ser. I. 13: 165-166. 1997.</t>
    <phoneticPr fontId="5" type="noConversion"/>
  </si>
  <si>
    <t>Daphniphyllum subverticillatum Merr., Lingnan Sci. J. 13: 34. 1934; Croizat &amp; F.P. Metcalf, Lingnan Sci. J. 20(1): 123-4. 1941; 閔天祿，中國植物誌，45(1): 10. 1980; J.X. Wang, Acta Phytotax. Sin. 19: 82. 1981; Ming &amp; Kubitzki, Flora of China 11: 317. 2008.</t>
    <phoneticPr fontId="5" type="noConversion"/>
  </si>
  <si>
    <t>Daphniphyllum sumatraense (T.C. Huang) T.C. Huang, Blumea 41: 241. 1996.</t>
    <phoneticPr fontId="5" type="noConversion"/>
  </si>
  <si>
    <t>Daphniphyllum timorianum (T.C. Huang) T.C. Huang, Blumea 41: 242. 1996; T.C. Huang, Flora Malesiana Ser. I. 13: 166-167. 1997.</t>
    <phoneticPr fontId="5" type="noConversion"/>
  </si>
  <si>
    <t>Daphniphyllum woodsonianum T.C. Huang, Ann. Missouri Bot. Gard. 53(1): 28. 1966; T.C. Huang, Flora Malesiana Ser. I. 13: 167. 1997.</t>
    <phoneticPr fontId="5" type="noConversion"/>
  </si>
  <si>
    <t>Daphniphyllum teijsmannii Zoll. ex Teijsm. &amp; Binn. Natuurk. Tijdschr. Ned.-Indië 27: 52. 1864; Croizat &amp; F.P. Metcalf, Lingnan Sci. J. 20(1): 124-126. 1941.</t>
    <phoneticPr fontId="5" type="noConversion"/>
  </si>
  <si>
    <r>
      <t>Daphniphyllum neilgherrense (Wight) Thwaites var. concolor (Mu</t>
    </r>
    <r>
      <rPr>
        <sz val="12"/>
        <color theme="1"/>
        <rFont val="PMingLiU"/>
        <family val="1"/>
        <charset val="136"/>
      </rPr>
      <t>̈ll. Arg.) K. Rosenthal, Pflanzenr. IV. (1919) 8.</t>
    </r>
    <phoneticPr fontId="5" type="noConversion"/>
  </si>
  <si>
    <t>namespace(K.Rosenthal, 1919)</t>
    <phoneticPr fontId="5" type="noConversion"/>
  </si>
  <si>
    <t>Daphniphyllum celebense Rosenth. n. spec.</t>
    <phoneticPr fontId="5" type="noConversion"/>
  </si>
  <si>
    <t>K.Rosenthal, 1919</t>
    <phoneticPr fontId="5" type="noConversion"/>
  </si>
  <si>
    <t>D. celebense Rosenth. n. spec.</t>
    <phoneticPr fontId="5" type="noConversion"/>
  </si>
  <si>
    <t>D. himalayense (Benth.) Müll. Arg.</t>
    <phoneticPr fontId="5" type="noConversion"/>
  </si>
  <si>
    <t>Daphniphyllum himalayense (Benth.) Müll. Arg.</t>
    <phoneticPr fontId="5" type="noConversion"/>
  </si>
  <si>
    <t>D. calycinum Benth.</t>
    <phoneticPr fontId="5" type="noConversion"/>
  </si>
  <si>
    <t>Daphniphyllum calycinum Benth.</t>
    <phoneticPr fontId="5" type="noConversion"/>
  </si>
  <si>
    <t>urosenthal01_0</t>
    <phoneticPr fontId="5" type="noConversion"/>
  </si>
  <si>
    <t>urosenthal02_0</t>
    <phoneticPr fontId="5" type="noConversion"/>
  </si>
  <si>
    <t>urosenthal03_0</t>
    <phoneticPr fontId="5" type="noConversion"/>
  </si>
  <si>
    <t>urosenthal04_0</t>
    <phoneticPr fontId="5" type="noConversion"/>
  </si>
  <si>
    <t>urosenthal05_0</t>
    <phoneticPr fontId="5" type="noConversion"/>
  </si>
  <si>
    <t>urosenthal06_0</t>
    <phoneticPr fontId="5" type="noConversion"/>
  </si>
  <si>
    <t>urosenthal07_0</t>
    <phoneticPr fontId="5" type="noConversion"/>
  </si>
  <si>
    <t>urosenthal08_0</t>
    <phoneticPr fontId="5" type="noConversion"/>
  </si>
  <si>
    <t>urosenthal09_0</t>
    <phoneticPr fontId="5" type="noConversion"/>
  </si>
  <si>
    <t>urosenthal10_0</t>
    <phoneticPr fontId="5" type="noConversion"/>
  </si>
  <si>
    <t>urosenthal11_0</t>
    <phoneticPr fontId="5" type="noConversion"/>
  </si>
  <si>
    <t>urosenthal12_0</t>
    <phoneticPr fontId="5" type="noConversion"/>
  </si>
  <si>
    <t>urosenthal13_0</t>
    <phoneticPr fontId="5" type="noConversion"/>
  </si>
  <si>
    <t>urosenthal14_0</t>
    <phoneticPr fontId="5" type="noConversion"/>
  </si>
  <si>
    <t>urosenthal15_0</t>
    <phoneticPr fontId="5" type="noConversion"/>
  </si>
  <si>
    <t>urosenthal16_0</t>
    <phoneticPr fontId="5" type="noConversion"/>
  </si>
  <si>
    <t>urosenthal17_0</t>
    <phoneticPr fontId="5" type="noConversion"/>
  </si>
  <si>
    <t>urosenthal18_0</t>
    <phoneticPr fontId="5" type="noConversion"/>
  </si>
  <si>
    <t>urosenthal19_0</t>
    <phoneticPr fontId="5" type="noConversion"/>
  </si>
  <si>
    <t>urosenthal20_0</t>
    <phoneticPr fontId="5" type="noConversion"/>
  </si>
  <si>
    <t>urosenthal21_0</t>
    <phoneticPr fontId="5" type="noConversion"/>
  </si>
  <si>
    <t>urosenthal22_0</t>
    <phoneticPr fontId="5" type="noConversion"/>
  </si>
  <si>
    <t>urosenthal23_0</t>
    <phoneticPr fontId="5" type="noConversion"/>
  </si>
  <si>
    <t>urosenthal24_0</t>
    <phoneticPr fontId="5" type="noConversion"/>
  </si>
  <si>
    <t>D. glaucescens Blume</t>
    <phoneticPr fontId="5" type="noConversion"/>
  </si>
  <si>
    <t>urosenthal04a_0</t>
    <phoneticPr fontId="5" type="noConversion"/>
  </si>
  <si>
    <t>Var. Blumeanum (Müll. Arg.) J. J. Smith</t>
    <phoneticPr fontId="5" type="noConversion"/>
  </si>
  <si>
    <t>D. borneese Stapf</t>
    <phoneticPr fontId="5" type="noConversion"/>
  </si>
  <si>
    <t>urosenthal06a_0</t>
    <phoneticPr fontId="5" type="noConversion"/>
  </si>
  <si>
    <t>Var. concolor (Müll. Arg.) Rosenth.</t>
    <phoneticPr fontId="5" type="noConversion"/>
  </si>
  <si>
    <t>D. Oldhamii (Hemsl.) Rosenth.</t>
    <phoneticPr fontId="5" type="noConversion"/>
  </si>
  <si>
    <t>D. Roxburghii Baill.</t>
    <phoneticPr fontId="5" type="noConversion"/>
  </si>
  <si>
    <t>D. Scortechinii Hook. f.</t>
    <phoneticPr fontId="5" type="noConversion"/>
  </si>
  <si>
    <t>D. macropodum Miq.</t>
    <phoneticPr fontId="5" type="noConversion"/>
  </si>
  <si>
    <t>Var. humile (Maxim.) Rosenth.</t>
    <phoneticPr fontId="5" type="noConversion"/>
  </si>
  <si>
    <t>D. bengalense Rosenth. n. sp.</t>
    <phoneticPr fontId="5" type="noConversion"/>
  </si>
  <si>
    <t>urosenthal10a_0</t>
    <phoneticPr fontId="5" type="noConversion"/>
  </si>
  <si>
    <t>D. chartaceum Rosenth. n. sp.</t>
    <phoneticPr fontId="5" type="noConversion"/>
  </si>
  <si>
    <t>D. Kingii Hook. f.</t>
    <phoneticPr fontId="5" type="noConversion"/>
  </si>
  <si>
    <t>D. majus Müll. Arg.</t>
    <phoneticPr fontId="5" type="noConversion"/>
  </si>
  <si>
    <t>D. latifolium Rosenth. n. spec.</t>
    <phoneticPr fontId="5" type="noConversion"/>
  </si>
  <si>
    <t>D. bancanum Kurz</t>
    <phoneticPr fontId="5" type="noConversion"/>
  </si>
  <si>
    <t>D. lancifolium (Benth.) Müll. Arg.</t>
    <phoneticPr fontId="5" type="noConversion"/>
  </si>
  <si>
    <t>D. laurinum (Benth.) Müll. Arg.</t>
    <phoneticPr fontId="5" type="noConversion"/>
  </si>
  <si>
    <t>D. Pierrei Hance</t>
    <phoneticPr fontId="5" type="noConversion"/>
  </si>
  <si>
    <t>D. Paxianum Rosenth. n. spec.</t>
    <phoneticPr fontId="5" type="noConversion"/>
  </si>
  <si>
    <t>D. pentandrum Hayata</t>
    <phoneticPr fontId="5" type="noConversion"/>
  </si>
  <si>
    <t>D. longeracemosum Rosenth. n. spec.</t>
    <phoneticPr fontId="5" type="noConversion"/>
  </si>
  <si>
    <t>D. gracile Rosenth. n. spec.</t>
    <phoneticPr fontId="5" type="noConversion"/>
  </si>
  <si>
    <t>D. luzonense Elmer</t>
    <phoneticPr fontId="5" type="noConversion"/>
  </si>
  <si>
    <t>Daphniphyllum glaucescens Blume</t>
    <phoneticPr fontId="5" type="noConversion"/>
  </si>
  <si>
    <t>Daphniphyllum borneese Stapf</t>
    <phoneticPr fontId="5" type="noConversion"/>
  </si>
  <si>
    <t>Daphniphyllum oldhamii (Hemsl.) Rosenth.</t>
    <phoneticPr fontId="5" type="noConversion"/>
  </si>
  <si>
    <t>Daphniphyllum roxburghii Baill.</t>
    <phoneticPr fontId="5" type="noConversion"/>
  </si>
  <si>
    <t>Daphniphyllum scortechinii Hook. f.</t>
    <phoneticPr fontId="5" type="noConversion"/>
  </si>
  <si>
    <t>Daphniphyllum macropodum Miq.</t>
    <phoneticPr fontId="5" type="noConversion"/>
  </si>
  <si>
    <t>Daphniphyllum bengalense Rosenth. n. sp.</t>
    <phoneticPr fontId="5" type="noConversion"/>
  </si>
  <si>
    <t>Daphniphyllum chartaceum Rosenth. n. sp.</t>
    <phoneticPr fontId="5" type="noConversion"/>
  </si>
  <si>
    <t>Daphniphyllum kingii Hook. f.</t>
    <phoneticPr fontId="5" type="noConversion"/>
  </si>
  <si>
    <t>Daphniphyllum majus Müll. Arg.</t>
    <phoneticPr fontId="5" type="noConversion"/>
  </si>
  <si>
    <t>Daphniphyllum latifolium Rosenth. n. spec.</t>
    <phoneticPr fontId="5" type="noConversion"/>
  </si>
  <si>
    <t>Daphniphyllum bancanum Kurz</t>
    <phoneticPr fontId="5" type="noConversion"/>
  </si>
  <si>
    <t>Daphniphyllum lancifolium (Benth.) Müll. Arg.</t>
    <phoneticPr fontId="5" type="noConversion"/>
  </si>
  <si>
    <t>Daphniphyllum laurinum (Benth.) Müll. Arg.</t>
    <phoneticPr fontId="5" type="noConversion"/>
  </si>
  <si>
    <t>Daphniphyllum paxianum Rosenth. n. spec.</t>
    <phoneticPr fontId="5" type="noConversion"/>
  </si>
  <si>
    <t>Daphniphyllum pierrei Hance</t>
    <phoneticPr fontId="5" type="noConversion"/>
  </si>
  <si>
    <t>Daphniphyllum pentandrum Hayata</t>
    <phoneticPr fontId="5" type="noConversion"/>
  </si>
  <si>
    <t>Daphniphyllum longeracemosum Rosenth. n. spec.</t>
    <phoneticPr fontId="5" type="noConversion"/>
  </si>
  <si>
    <t>Daphniphyllum gracile Rosenth. n. spec.</t>
    <phoneticPr fontId="5" type="noConversion"/>
  </si>
  <si>
    <t>Daphniphyllum luzonense Elmer</t>
    <phoneticPr fontId="5" type="noConversion"/>
  </si>
  <si>
    <t>rosenthal02_0</t>
    <phoneticPr fontId="5" type="noConversion"/>
  </si>
  <si>
    <t>h</t>
    <phoneticPr fontId="5" type="noConversion"/>
  </si>
  <si>
    <t>himalayense</t>
    <phoneticPr fontId="5" type="noConversion"/>
  </si>
  <si>
    <t>(Benth.) Müll. Arg.</t>
    <phoneticPr fontId="5" type="noConversion"/>
  </si>
  <si>
    <t>Daphniphyllum glaucescens var. blumeanum (Müll. Arg.) J. J. Smith</t>
    <phoneticPr fontId="5" type="noConversion"/>
  </si>
  <si>
    <t>rosenthal06_0</t>
  </si>
  <si>
    <t>rosenthal06_0</t>
    <phoneticPr fontId="5" type="noConversion"/>
  </si>
  <si>
    <t>n</t>
    <phoneticPr fontId="5" type="noConversion"/>
  </si>
  <si>
    <t>nilgherrense</t>
    <phoneticPr fontId="5" type="noConversion"/>
  </si>
  <si>
    <t>Daphniphyllum nilgherrense var. concolor (Müll. Arg.) Rosenth.</t>
    <phoneticPr fontId="5" type="noConversion"/>
  </si>
  <si>
    <t>rosenthal06a_0</t>
    <phoneticPr fontId="5" type="noConversion"/>
  </si>
  <si>
    <t>rosenthal07_0</t>
    <phoneticPr fontId="5" type="noConversion"/>
  </si>
  <si>
    <t>rosenthal08_0</t>
    <phoneticPr fontId="5" type="noConversion"/>
  </si>
  <si>
    <t>Daphniphyllum macropodum var. humile (Maxim.) Rosenth.</t>
    <phoneticPr fontId="5" type="noConversion"/>
  </si>
  <si>
    <t>rosenthal11_0</t>
    <phoneticPr fontId="5" type="noConversion"/>
  </si>
  <si>
    <t>urosenthal06b_0</t>
    <phoneticPr fontId="5" type="noConversion"/>
  </si>
  <si>
    <t>rosenthal06b_0</t>
    <phoneticPr fontId="5" type="noConversion"/>
  </si>
  <si>
    <t>Daphniphyllum nilgherrense var. nilgherrense</t>
    <phoneticPr fontId="5" type="noConversion"/>
  </si>
  <si>
    <t>rosenthal13_0</t>
    <phoneticPr fontId="5" type="noConversion"/>
  </si>
  <si>
    <t>rosenthal15_0</t>
    <phoneticPr fontId="5" type="noConversion"/>
  </si>
  <si>
    <t>rosenthal16_0</t>
    <phoneticPr fontId="5" type="noConversion"/>
  </si>
  <si>
    <t>rosenthal17_0</t>
    <phoneticPr fontId="5" type="noConversion"/>
  </si>
  <si>
    <t>rosenthal19_0</t>
    <phoneticPr fontId="5" type="noConversion"/>
  </si>
  <si>
    <t>rosenthal20_0</t>
    <phoneticPr fontId="5" type="noConversion"/>
  </si>
  <si>
    <t>rosenthal23_0</t>
    <phoneticPr fontId="5" type="noConversion"/>
  </si>
  <si>
    <t>rosenthal22_0</t>
    <phoneticPr fontId="5" type="noConversion"/>
  </si>
  <si>
    <t>urosenthal04b_0</t>
    <phoneticPr fontId="5" type="noConversion"/>
  </si>
  <si>
    <t>Daphniphyllum glaucescens var. glaucescens</t>
    <phoneticPr fontId="5" type="noConversion"/>
  </si>
  <si>
    <t>nn</t>
    <phoneticPr fontId="5" type="noConversion"/>
  </si>
  <si>
    <t>nc</t>
    <phoneticPr fontId="5" type="noConversion"/>
  </si>
  <si>
    <t>(Müll. Arg.) Rosenth.</t>
    <phoneticPr fontId="5" type="noConversion"/>
  </si>
  <si>
    <t>oldhamii</t>
    <phoneticPr fontId="5" type="noConversion"/>
  </si>
  <si>
    <t>(Hemsl.) Rosenth.</t>
    <phoneticPr fontId="5" type="noConversion"/>
  </si>
  <si>
    <t>roxburghii</t>
    <phoneticPr fontId="5" type="noConversion"/>
  </si>
  <si>
    <t>Baill.</t>
    <phoneticPr fontId="5" type="noConversion"/>
  </si>
  <si>
    <t>urosenthal10b_0</t>
    <phoneticPr fontId="5" type="noConversion"/>
  </si>
  <si>
    <t>Daphniphyllum macropodum var. macropodum</t>
    <phoneticPr fontId="5" type="noConversion"/>
  </si>
  <si>
    <t>rosenthal10b_0</t>
    <phoneticPr fontId="5" type="noConversion"/>
  </si>
  <si>
    <t>(Maxim.) Rosenth.</t>
    <phoneticPr fontId="5" type="noConversion"/>
  </si>
  <si>
    <t>mh</t>
    <phoneticPr fontId="5" type="noConversion"/>
  </si>
  <si>
    <t>bengalense</t>
    <phoneticPr fontId="5" type="noConversion"/>
  </si>
  <si>
    <t>Rosenth.</t>
    <phoneticPr fontId="5" type="noConversion"/>
  </si>
  <si>
    <t>kingii</t>
    <phoneticPr fontId="5" type="noConversion"/>
  </si>
  <si>
    <t>latifolium</t>
    <phoneticPr fontId="5" type="noConversion"/>
  </si>
  <si>
    <t>bancanum</t>
    <phoneticPr fontId="5" type="noConversion"/>
  </si>
  <si>
    <t>Kurz</t>
    <phoneticPr fontId="5" type="noConversion"/>
  </si>
  <si>
    <t>pierrei</t>
    <phoneticPr fontId="5" type="noConversion"/>
  </si>
  <si>
    <t>Hance</t>
    <phoneticPr fontId="5" type="noConversion"/>
  </si>
  <si>
    <t>paxianum</t>
    <phoneticPr fontId="5" type="noConversion"/>
  </si>
  <si>
    <t>longeracemosum</t>
    <phoneticPr fontId="5" type="noConversion"/>
  </si>
  <si>
    <t>NULL</t>
    <phoneticPr fontId="5" type="noConversion"/>
  </si>
  <si>
    <t>rosenthal10_0</t>
    <phoneticPr fontId="5" type="noConversion"/>
  </si>
  <si>
    <t>verbatim_ref_text</t>
    <phoneticPr fontId="5" type="noConversion"/>
  </si>
  <si>
    <t>r-Test-00000001</t>
    <phoneticPr fontId="5" type="noConversion"/>
  </si>
  <si>
    <t>r-Test-00000002</t>
    <phoneticPr fontId="5" type="noConversion"/>
  </si>
  <si>
    <t>someUUID</t>
    <phoneticPr fontId="5" type="noConversion"/>
  </si>
  <si>
    <t>latin_name</t>
    <phoneticPr fontId="5" type="noConversion"/>
  </si>
  <si>
    <t>m</t>
    <phoneticPr fontId="5" type="noConversion"/>
  </si>
  <si>
    <t>(Wight) Rosenth.</t>
    <phoneticPr fontId="5" type="noConversion"/>
  </si>
  <si>
    <t>D. nilgherrense (Wight) Rosenth.</t>
    <phoneticPr fontId="5" type="noConversion"/>
  </si>
  <si>
    <t>Daphniphyllum nilgherrense (Wight) Rosenth.</t>
    <phoneticPr fontId="5" type="noConversion"/>
  </si>
  <si>
    <t>namespace(Wu et al., 2014)</t>
    <phoneticPr fontId="5" type="noConversion"/>
  </si>
  <si>
    <t>Monema</t>
    <phoneticPr fontId="5" type="noConversion"/>
  </si>
  <si>
    <t>rubriceps</t>
    <phoneticPr fontId="5" type="noConversion"/>
  </si>
  <si>
    <t>(Matsumura, 1931)</t>
    <phoneticPr fontId="5" type="noConversion"/>
  </si>
  <si>
    <t>flavescens</t>
  </si>
  <si>
    <t>flavescens</t>
    <phoneticPr fontId="5" type="noConversion"/>
  </si>
  <si>
    <t>Walker, 1855</t>
    <phoneticPr fontId="5" type="noConversion"/>
  </si>
  <si>
    <t>namespace(dearlep, 2018)</t>
    <phoneticPr fontId="5" type="noConversion"/>
  </si>
  <si>
    <t>udearlep01_0</t>
    <phoneticPr fontId="5" type="noConversion"/>
  </si>
  <si>
    <t>dearlep01_0</t>
    <phoneticPr fontId="5" type="noConversion"/>
  </si>
  <si>
    <t>dearlep02_0</t>
    <phoneticPr fontId="5" type="noConversion"/>
  </si>
  <si>
    <t>Wu et al., 2014</t>
    <phoneticPr fontId="5" type="noConversion"/>
  </si>
  <si>
    <t>Monema rubriceps (Matsumura, 1931), stat. rev. (Figs 5-10, 15-17)</t>
    <phoneticPr fontId="5" type="noConversion"/>
  </si>
  <si>
    <t>a bona species endemic to Taiwan</t>
    <phoneticPr fontId="5" type="noConversion"/>
  </si>
  <si>
    <t>udearlep01_1</t>
    <phoneticPr fontId="5" type="noConversion"/>
  </si>
  <si>
    <t>dearlep01_1</t>
    <phoneticPr fontId="5" type="noConversion"/>
  </si>
  <si>
    <t>Cnidocampa</t>
    <phoneticPr fontId="5" type="noConversion"/>
  </si>
  <si>
    <t>Matsumura, 1931</t>
    <phoneticPr fontId="5" type="noConversion"/>
  </si>
  <si>
    <t>Insecta Matsum.: 105</t>
    <phoneticPr fontId="5" type="noConversion"/>
  </si>
  <si>
    <t>dearlep01_2</t>
    <phoneticPr fontId="5" type="noConversion"/>
  </si>
  <si>
    <t>Hering, 1931: 691</t>
    <phoneticPr fontId="5" type="noConversion"/>
  </si>
  <si>
    <t>Pan et al., 2013: 29</t>
    <phoneticPr fontId="5" type="noConversion"/>
  </si>
  <si>
    <t>dearlep01_3</t>
    <phoneticPr fontId="5" type="noConversion"/>
  </si>
  <si>
    <t>Cnidocampa rubriceps Matsumura, 1931, Insecta Matsum.: 105.</t>
    <phoneticPr fontId="5" type="noConversion"/>
  </si>
  <si>
    <t>Insecta Matsum.: 105.</t>
    <phoneticPr fontId="5" type="noConversion"/>
  </si>
  <si>
    <t>udearlep01_2</t>
    <phoneticPr fontId="5" type="noConversion"/>
  </si>
  <si>
    <t>Monema rubriceps: Hering, 1931: 691; Inoue, 1992: 101; Slovyev &amp; Witt, 2009: 108.</t>
    <phoneticPr fontId="5" type="noConversion"/>
  </si>
  <si>
    <t>Hering, 1931: 691; Inoue, 1992: 101; Slovyev &amp; Witt, 2009: 108.</t>
    <phoneticPr fontId="5" type="noConversion"/>
  </si>
  <si>
    <t>udearlep01_3</t>
    <phoneticPr fontId="5" type="noConversion"/>
  </si>
  <si>
    <t>Monema flavescens: Chang, 1989: 155, nec Walker, 1855</t>
    <phoneticPr fontId="5" type="noConversion"/>
  </si>
  <si>
    <t>nec</t>
    <phoneticPr fontId="5" type="noConversion"/>
  </si>
  <si>
    <t>Chang, 1989: 155</t>
    <phoneticPr fontId="5" type="noConversion"/>
  </si>
  <si>
    <t>udearlep01_4</t>
    <phoneticPr fontId="5" type="noConversion"/>
  </si>
  <si>
    <t>Monema flavescens rubriceps: Pan et al., 2013: 29, fig. 10.</t>
    <phoneticPr fontId="5" type="noConversion"/>
  </si>
  <si>
    <t>Pan et al., 2013: 29, fig. 10.</t>
    <phoneticPr fontId="5" type="noConversion"/>
  </si>
  <si>
    <t>udearlep02_0</t>
    <phoneticPr fontId="5" type="noConversion"/>
  </si>
  <si>
    <t>Monema flavescens Walker, 1855</t>
    <phoneticPr fontId="5" type="noConversion"/>
  </si>
  <si>
    <t>fig. 10.</t>
    <phoneticPr fontId="5" type="noConversion"/>
  </si>
  <si>
    <t>upan01_0</t>
    <phoneticPr fontId="5" type="noConversion"/>
  </si>
  <si>
    <t>Monema flavescens Walker, 1855: 1112, fig. 1c. Type locality: North China.</t>
    <phoneticPr fontId="5" type="noConversion"/>
  </si>
  <si>
    <t>Pan et al., 2013</t>
  </si>
  <si>
    <t>Pan et al., 2013</t>
    <phoneticPr fontId="5" type="noConversion"/>
  </si>
  <si>
    <t>namespace(Pan et al., 2013)</t>
    <phoneticPr fontId="5" type="noConversion"/>
  </si>
  <si>
    <t>Walker, 1855: 1112, fig. 1c.</t>
    <phoneticPr fontId="5" type="noConversion"/>
  </si>
  <si>
    <t>North China</t>
    <phoneticPr fontId="5" type="noConversion"/>
  </si>
  <si>
    <t>fig. 1c.</t>
  </si>
  <si>
    <t>nature_of_the_alternation</t>
    <phoneticPr fontId="5" type="noConversion"/>
  </si>
  <si>
    <t xml:space="preserve">參考 ICBN Recommendation 47A, </t>
    <phoneticPr fontId="5" type="noConversion"/>
  </si>
  <si>
    <t>參考 ICBN Recommendation 47A, 外加 quoad 之類的東西</t>
    <phoneticPr fontId="5" type="noConversion"/>
  </si>
  <si>
    <t>usage_coverage_description</t>
    <phoneticPr fontId="5" type="noConversion"/>
  </si>
  <si>
    <t>pan01_1</t>
    <phoneticPr fontId="5" type="noConversion"/>
  </si>
  <si>
    <t>pan02_0</t>
    <phoneticPr fontId="5" type="noConversion"/>
  </si>
  <si>
    <t>Miresa</t>
    <phoneticPr fontId="5" type="noConversion"/>
  </si>
  <si>
    <t>Seitz, 1913: 344</t>
    <phoneticPr fontId="5" type="noConversion"/>
  </si>
  <si>
    <t>pan01_2</t>
    <phoneticPr fontId="5" type="noConversion"/>
  </si>
  <si>
    <t>Cai, 1981: 99</t>
    <phoneticPr fontId="5" type="noConversion"/>
  </si>
  <si>
    <t>pan01_3</t>
    <phoneticPr fontId="5" type="noConversion"/>
  </si>
  <si>
    <t>johanibergmani</t>
    <phoneticPr fontId="5" type="noConversion"/>
  </si>
  <si>
    <t>Bryk, 1948</t>
    <phoneticPr fontId="5" type="noConversion"/>
  </si>
  <si>
    <t>Bryk, 1948: 219.</t>
    <phoneticPr fontId="5" type="noConversion"/>
  </si>
  <si>
    <t>melli</t>
    <phoneticPr fontId="5" type="noConversion"/>
  </si>
  <si>
    <t>Hering, 1931</t>
    <phoneticPr fontId="5" type="noConversion"/>
  </si>
  <si>
    <t>pan01_4</t>
  </si>
  <si>
    <t>pan01_4</t>
    <phoneticPr fontId="5" type="noConversion"/>
  </si>
  <si>
    <t>pan01_5</t>
  </si>
  <si>
    <t>pan01_5</t>
    <phoneticPr fontId="5" type="noConversion"/>
  </si>
  <si>
    <t>pan01_6</t>
  </si>
  <si>
    <t>pan01_6</t>
    <phoneticPr fontId="5" type="noConversion"/>
  </si>
  <si>
    <t>nigrans</t>
    <phoneticPr fontId="5" type="noConversion"/>
  </si>
  <si>
    <t>de Joannis, 1901</t>
    <phoneticPr fontId="5" type="noConversion"/>
  </si>
  <si>
    <t>de Joannis, 1901: 251.</t>
    <phoneticPr fontId="5" type="noConversion"/>
  </si>
  <si>
    <t>Solovyev and Witt 2009: 108.</t>
    <phoneticPr fontId="5" type="noConversion"/>
  </si>
  <si>
    <t>(Walker, 1855)</t>
    <phoneticPr fontId="5" type="noConversion"/>
  </si>
  <si>
    <t>upan01_1</t>
    <phoneticPr fontId="5" type="noConversion"/>
  </si>
  <si>
    <t>Miresa flavescens (Walker): Seitz, 1913: 344, fig. 50c.</t>
    <phoneticPr fontId="5" type="noConversion"/>
  </si>
  <si>
    <t>Seitz, 1913: 344, fig. 50c.</t>
    <phoneticPr fontId="5" type="noConversion"/>
  </si>
  <si>
    <t>fig. 50c.</t>
    <phoneticPr fontId="5" type="noConversion"/>
  </si>
  <si>
    <t>Cnidocampa flavescens (Walker): Cai, 1981: 99.</t>
    <phoneticPr fontId="5" type="noConversion"/>
  </si>
  <si>
    <t>Cnidocampa johanibergmani Bryk, 1948: 219.</t>
    <phoneticPr fontId="5" type="noConversion"/>
  </si>
  <si>
    <t>Bryk, 1948: 219</t>
    <phoneticPr fontId="5" type="noConversion"/>
  </si>
  <si>
    <t>upan01_2</t>
  </si>
  <si>
    <t>upan01_3</t>
  </si>
  <si>
    <t>upan01_4</t>
  </si>
  <si>
    <t>upan01_5</t>
  </si>
  <si>
    <t>upan01_6</t>
  </si>
  <si>
    <t>Monema melli Hering, 1931: 691, fig. 87i. Type locality: Guangdong, China. syn. n.</t>
    <phoneticPr fontId="5" type="noConversion"/>
  </si>
  <si>
    <t>Hering, 1931: 691, fig. 87i.</t>
    <phoneticPr fontId="5" type="noConversion"/>
  </si>
  <si>
    <t>Guangdong, China</t>
    <phoneticPr fontId="5" type="noConversion"/>
  </si>
  <si>
    <t>upan01_4</t>
    <phoneticPr fontId="5" type="noConversion"/>
  </si>
  <si>
    <t>syn_nov</t>
    <phoneticPr fontId="5" type="noConversion"/>
  </si>
  <si>
    <t>fig. 87i.</t>
    <phoneticPr fontId="5" type="noConversion"/>
  </si>
  <si>
    <t>Monema flavescens var. nigrans de Joannis, 1901: 251.</t>
    <phoneticPr fontId="5" type="noConversion"/>
  </si>
  <si>
    <t>Monema nigrans de Joannis: Solovyev and Witt 2009: 108.</t>
    <phoneticPr fontId="5" type="noConversion"/>
  </si>
  <si>
    <t>upan02_0</t>
    <phoneticPr fontId="5" type="noConversion"/>
  </si>
  <si>
    <t>Monema flavescens flavescens Walker, 1855</t>
    <phoneticPr fontId="5" type="noConversion"/>
  </si>
  <si>
    <t>upan02_1</t>
    <phoneticPr fontId="5" type="noConversion"/>
  </si>
  <si>
    <t>Monema flavescens Walker, 1855: 1112, fig. 1c</t>
    <phoneticPr fontId="5" type="noConversion"/>
  </si>
  <si>
    <t>upan03_0</t>
    <phoneticPr fontId="5" type="noConversion"/>
  </si>
  <si>
    <t>Monema flavescens rubriceps (Matsumura, 1931) stat. n.</t>
    <phoneticPr fontId="5" type="noConversion"/>
  </si>
  <si>
    <t>upan03_1</t>
    <phoneticPr fontId="5" type="noConversion"/>
  </si>
  <si>
    <t>Cnidocampa rubriceps Matsumura, 1931: 105. Type locality: Taiwan, China.</t>
    <phoneticPr fontId="5" type="noConversion"/>
  </si>
  <si>
    <t>Matsumura, 1931: 105.</t>
    <phoneticPr fontId="5" type="noConversion"/>
  </si>
  <si>
    <t>Taiwan</t>
    <phoneticPr fontId="5" type="noConversion"/>
  </si>
  <si>
    <t>upan03_2</t>
    <phoneticPr fontId="5" type="noConversion"/>
  </si>
  <si>
    <t>Monema rubriceps (Matsumura): Hering, 1931: 691.</t>
    <phoneticPr fontId="5" type="noConversion"/>
  </si>
  <si>
    <t>mf</t>
    <phoneticPr fontId="5" type="noConversion"/>
  </si>
  <si>
    <t>upan01_01</t>
    <phoneticPr fontId="5" type="noConversion"/>
  </si>
  <si>
    <r>
      <t xml:space="preserve">e.g. </t>
    </r>
    <r>
      <rPr>
        <b/>
        <i/>
        <sz val="12"/>
        <color theme="1"/>
        <rFont val="新細明體"/>
        <family val="1"/>
        <charset val="136"/>
        <scheme val="minor"/>
      </rPr>
      <t>confer (cf.);</t>
    </r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b/>
        <sz val="12"/>
        <color theme="1"/>
        <rFont val="新細明體"/>
        <family val="1"/>
        <charset val="136"/>
        <scheme val="minor"/>
      </rPr>
      <t xml:space="preserve">near; </t>
    </r>
    <r>
      <rPr>
        <b/>
        <i/>
        <sz val="12"/>
        <color theme="1"/>
        <rFont val="新細明體"/>
        <family val="1"/>
        <charset val="136"/>
        <scheme val="minor"/>
      </rPr>
      <t xml:space="preserve">affinis </t>
    </r>
    <r>
      <rPr>
        <sz val="12"/>
        <color theme="1"/>
        <rFont val="新細明體"/>
        <family val="2"/>
        <charset val="136"/>
        <scheme val="minor"/>
      </rPr>
      <t>(</t>
    </r>
    <r>
      <rPr>
        <b/>
        <i/>
        <sz val="12"/>
        <color theme="1"/>
        <rFont val="新細明體"/>
        <family val="1"/>
        <charset val="136"/>
        <scheme val="minor"/>
      </rPr>
      <t>aff.</t>
    </r>
    <r>
      <rPr>
        <sz val="12"/>
        <color theme="1"/>
        <rFont val="新細明體"/>
        <family val="2"/>
        <charset val="136"/>
        <scheme val="minor"/>
      </rPr>
      <t xml:space="preserve"> or </t>
    </r>
    <r>
      <rPr>
        <b/>
        <i/>
        <sz val="12"/>
        <color theme="1"/>
        <rFont val="新細明體"/>
        <family val="1"/>
        <charset val="136"/>
        <scheme val="minor"/>
      </rPr>
      <t>ex aff</t>
    </r>
    <r>
      <rPr>
        <sz val="12"/>
        <color theme="1"/>
        <rFont val="新細明體"/>
        <family val="2"/>
        <charset val="136"/>
        <scheme val="minor"/>
      </rPr>
      <t xml:space="preserve">); </t>
    </r>
    <r>
      <rPr>
        <b/>
        <i/>
        <sz val="12"/>
        <color theme="1"/>
        <rFont val="新細明體"/>
        <family val="1"/>
        <charset val="136"/>
        <scheme val="minor"/>
      </rPr>
      <t>proxima;</t>
    </r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b/>
        <i/>
        <sz val="12"/>
        <color theme="1"/>
        <rFont val="新細明體"/>
        <family val="1"/>
        <charset val="136"/>
        <scheme val="minor"/>
      </rPr>
      <t>?;</t>
    </r>
    <r>
      <rPr>
        <sz val="12"/>
        <color theme="1"/>
        <rFont val="新細明體"/>
        <family val="2"/>
        <charset val="136"/>
        <scheme val="minor"/>
      </rPr>
      <t xml:space="preserve"> sp </t>
    </r>
    <r>
      <rPr>
        <b/>
        <i/>
        <sz val="12"/>
        <color theme="1"/>
        <rFont val="新細明體"/>
        <family val="1"/>
        <charset val="136"/>
        <scheme val="minor"/>
      </rPr>
      <t>incerta;</t>
    </r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b/>
        <i/>
        <sz val="12"/>
        <color theme="1"/>
        <rFont val="新細明體"/>
        <family val="1"/>
        <charset val="136"/>
        <scheme val="minor"/>
      </rPr>
      <t>indet</t>
    </r>
    <r>
      <rPr>
        <sz val="12"/>
        <color theme="1"/>
        <rFont val="新細明體"/>
        <family val="2"/>
        <charset val="136"/>
        <scheme val="minor"/>
      </rPr>
      <t xml:space="preserve">; </t>
    </r>
    <r>
      <rPr>
        <b/>
        <i/>
        <sz val="12"/>
        <color theme="1"/>
        <rFont val="新細明體"/>
        <family val="1"/>
        <charset val="136"/>
        <scheme val="minor"/>
      </rPr>
      <t xml:space="preserve">ex grege </t>
    </r>
    <r>
      <rPr>
        <sz val="12"/>
        <color theme="1"/>
        <rFont val="新細明體"/>
        <family val="2"/>
        <charset val="136"/>
        <scheme val="minor"/>
      </rPr>
      <t>(</t>
    </r>
    <r>
      <rPr>
        <b/>
        <i/>
        <sz val="12"/>
        <color theme="1"/>
        <rFont val="新細明體"/>
        <family val="1"/>
        <charset val="136"/>
        <scheme val="minor"/>
      </rPr>
      <t>gr.</t>
    </r>
    <r>
      <rPr>
        <sz val="12"/>
        <color theme="1"/>
        <rFont val="新細明體"/>
        <family val="2"/>
        <charset val="136"/>
        <scheme val="minor"/>
      </rPr>
      <t xml:space="preserve"> or </t>
    </r>
    <r>
      <rPr>
        <b/>
        <i/>
        <sz val="12"/>
        <color theme="1"/>
        <rFont val="新細明體"/>
        <family val="1"/>
        <charset val="136"/>
        <scheme val="minor"/>
      </rPr>
      <t>ex gr. or of group</t>
    </r>
    <r>
      <rPr>
        <sz val="12"/>
        <color theme="1"/>
        <rFont val="新細明體"/>
        <family val="2"/>
        <charset val="136"/>
        <scheme val="minor"/>
      </rPr>
      <t xml:space="preserve">); </t>
    </r>
    <r>
      <rPr>
        <b/>
        <i/>
        <sz val="12"/>
        <color theme="1"/>
        <rFont val="新細明體"/>
        <family val="1"/>
        <charset val="136"/>
        <scheme val="minor"/>
      </rPr>
      <t>stetit</t>
    </r>
    <r>
      <rPr>
        <sz val="12"/>
        <color theme="1"/>
        <rFont val="新細明體"/>
        <family val="2"/>
        <charset val="136"/>
        <scheme val="minor"/>
      </rPr>
      <t xml:space="preserve">.; </t>
    </r>
    <r>
      <rPr>
        <b/>
        <i/>
        <sz val="12"/>
        <color theme="1"/>
        <rFont val="新細明體"/>
        <family val="1"/>
        <charset val="136"/>
        <scheme val="minor"/>
      </rPr>
      <t>sp. inq.; sp dob.; incertae sedis</t>
    </r>
    <r>
      <rPr>
        <sz val="12"/>
        <color theme="1"/>
        <rFont val="新細明體"/>
        <family val="2"/>
        <charset val="136"/>
        <scheme val="minor"/>
      </rPr>
      <t>...etc.</t>
    </r>
    <phoneticPr fontId="5" type="noConversion"/>
  </si>
  <si>
    <t>ref_compilation_namespace</t>
    <phoneticPr fontId="5" type="noConversion"/>
  </si>
  <si>
    <t>makes_taxon_merge</t>
    <phoneticPr fontId="5" type="noConversion"/>
  </si>
  <si>
    <t>in_pan_taiwan</t>
    <phoneticPr fontId="5" type="noConversion"/>
  </si>
  <si>
    <t>designated_here</t>
    <phoneticPr fontId="5" type="noConversion"/>
  </si>
  <si>
    <t>是否在本文獻被指定</t>
    <phoneticPr fontId="5" type="noConversion"/>
  </si>
  <si>
    <t>0:native; 1:alien; 2:cultivated或養殖; 3:naturalized; 4:invasive</t>
    <phoneticPr fontId="5" type="noConversion"/>
  </si>
  <si>
    <t>type_collected_locality</t>
    <phoneticPr fontId="5" type="noConversion"/>
  </si>
  <si>
    <t>具名模式採集地點</t>
    <phoneticPr fontId="5" type="noConversion"/>
  </si>
  <si>
    <t>genus_usage_id</t>
    <phoneticPr fontId="5" type="noConversion"/>
  </si>
  <si>
    <t>family_usage_id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</si>
</sst>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i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sz val="10"/>
      <color rgb="FF000000"/>
      <name val="新細明體"/>
      <family val="1"/>
      <charset val="136"/>
    </font>
    <font>
      <strike/>
      <sz val="12"/>
      <color theme="1"/>
      <name val="新細明體"/>
      <family val="2"/>
      <charset val="136"/>
      <scheme val="minor"/>
    </font>
    <font>
      <strike/>
      <sz val="12"/>
      <color theme="1"/>
      <name val="新細明體"/>
      <family val="1"/>
      <charset val="136"/>
      <scheme val="minor"/>
    </font>
    <font>
      <strike/>
      <sz val="12"/>
      <color theme="1"/>
      <name val="新細明體 (本文)"/>
      <family val="3"/>
      <charset val="136"/>
    </font>
    <font>
      <sz val="12"/>
      <color theme="1"/>
      <name val="PMingLiU"/>
      <family val="1"/>
      <charset val="136"/>
    </font>
    <font>
      <sz val="12"/>
      <color theme="1"/>
      <name val="新細明體 (本文)"/>
    </font>
    <font>
      <b/>
      <sz val="12"/>
      <color theme="1"/>
      <name val="新細明體"/>
      <family val="1"/>
      <charset val="136"/>
      <scheme val="minor"/>
    </font>
    <font>
      <sz val="10"/>
      <color rgb="FF000000"/>
      <name val="Microsoft JhengHei UI"/>
      <charset val="136"/>
    </font>
    <font>
      <b/>
      <sz val="10"/>
      <color rgb="FF000000"/>
      <name val="Microsoft JhengHei UI"/>
      <charset val="136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49" fontId="3" fillId="4" borderId="0" xfId="3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49" fontId="3" fillId="4" borderId="0" xfId="3" applyNumberFormat="1" applyAlignment="1">
      <alignment vertical="center"/>
    </xf>
    <xf numFmtId="49" fontId="0" fillId="0" borderId="0" xfId="0" applyNumberFormat="1" applyAlignment="1">
      <alignment horizontal="left" vertical="center"/>
    </xf>
    <xf numFmtId="49" fontId="3" fillId="4" borderId="0" xfId="3" applyNumberFormat="1" applyAlignment="1">
      <alignment horizontal="left" vertical="center"/>
    </xf>
    <xf numFmtId="0" fontId="1" fillId="2" borderId="0" xfId="1" applyAlignment="1">
      <alignment vertical="center"/>
    </xf>
    <xf numFmtId="49" fontId="1" fillId="2" borderId="0" xfId="1" applyNumberFormat="1" applyAlignment="1">
      <alignment horizontal="center" vertical="center"/>
    </xf>
    <xf numFmtId="49" fontId="2" fillId="3" borderId="0" xfId="2" applyNumberFormat="1" applyAlignment="1">
      <alignment horizontal="center" vertical="center"/>
    </xf>
    <xf numFmtId="49" fontId="2" fillId="3" borderId="0" xfId="2" applyNumberFormat="1" applyAlignment="1">
      <alignment vertical="center"/>
    </xf>
    <xf numFmtId="0" fontId="2" fillId="3" borderId="0" xfId="2">
      <alignment vertical="center"/>
    </xf>
    <xf numFmtId="0" fontId="0" fillId="0" borderId="0" xfId="0" applyNumberFormat="1" applyAlignment="1">
      <alignment vertical="center"/>
    </xf>
    <xf numFmtId="0" fontId="1" fillId="2" borderId="0" xfId="1" applyNumberFormat="1" applyAlignment="1">
      <alignment vertical="center"/>
    </xf>
    <xf numFmtId="0" fontId="3" fillId="4" borderId="0" xfId="3" applyNumberFormat="1" applyAlignment="1">
      <alignment vertical="center"/>
    </xf>
    <xf numFmtId="0" fontId="2" fillId="3" borderId="0" xfId="2" applyNumberFormat="1" applyAlignment="1">
      <alignment vertical="center"/>
    </xf>
    <xf numFmtId="0" fontId="1" fillId="2" borderId="0" xfId="1" applyNumberFormat="1" applyAlignment="1">
      <alignment horizontal="center" vertical="center"/>
    </xf>
    <xf numFmtId="0" fontId="3" fillId="4" borderId="0" xfId="3" applyNumberForma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>
      <alignment vertical="center"/>
    </xf>
    <xf numFmtId="0" fontId="1" fillId="2" borderId="0" xfId="1">
      <alignment vertical="center"/>
    </xf>
    <xf numFmtId="0" fontId="6" fillId="0" borderId="0" xfId="4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1" fillId="2" borderId="0" xfId="1" applyNumberFormat="1" applyAlignment="1">
      <alignment horizontal="left" vertical="center"/>
    </xf>
    <xf numFmtId="0" fontId="3" fillId="4" borderId="0" xfId="3" applyNumberFormat="1" applyAlignment="1">
      <alignment horizontal="left" vertical="center"/>
    </xf>
    <xf numFmtId="49" fontId="2" fillId="3" borderId="0" xfId="2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49" fontId="1" fillId="5" borderId="0" xfId="0" applyNumberFormat="1" applyFont="1" applyFill="1" applyAlignment="1">
      <alignment vertical="center"/>
    </xf>
    <xf numFmtId="49" fontId="9" fillId="5" borderId="0" xfId="0" applyNumberFormat="1" applyFont="1" applyFill="1" applyAlignment="1">
      <alignment horizontal="center" vertical="center"/>
    </xf>
    <xf numFmtId="0" fontId="9" fillId="5" borderId="0" xfId="0" applyNumberFormat="1" applyFont="1" applyFill="1" applyAlignment="1">
      <alignment horizontal="center" vertical="center"/>
    </xf>
    <xf numFmtId="0" fontId="9" fillId="5" borderId="0" xfId="0" applyNumberFormat="1" applyFont="1" applyFill="1" applyAlignment="1">
      <alignment horizontal="left" vertical="center"/>
    </xf>
    <xf numFmtId="0" fontId="9" fillId="5" borderId="0" xfId="0" applyNumberFormat="1" applyFont="1" applyFill="1" applyAlignment="1">
      <alignment vertical="center"/>
    </xf>
    <xf numFmtId="0" fontId="9" fillId="5" borderId="0" xfId="0" applyFont="1" applyFill="1" applyAlignment="1">
      <alignment horizontal="center" vertical="center"/>
    </xf>
    <xf numFmtId="49" fontId="11" fillId="0" borderId="0" xfId="0" applyNumberFormat="1" applyFont="1">
      <alignment vertical="center"/>
    </xf>
    <xf numFmtId="0" fontId="12" fillId="0" borderId="0" xfId="0" applyNumberFormat="1" applyFont="1">
      <alignment vertical="center"/>
    </xf>
    <xf numFmtId="0" fontId="12" fillId="0" borderId="0" xfId="0" applyNumberFormat="1" applyFont="1" applyAlignment="1">
      <alignment horizontal="center" vertical="center"/>
    </xf>
    <xf numFmtId="0" fontId="1" fillId="2" borderId="1" xfId="1" applyBorder="1">
      <alignment vertical="center"/>
    </xf>
    <xf numFmtId="0" fontId="0" fillId="0" borderId="2" xfId="0" applyBorder="1">
      <alignment vertical="center"/>
    </xf>
    <xf numFmtId="0" fontId="2" fillId="3" borderId="2" xfId="2" applyBorder="1">
      <alignment vertical="center"/>
    </xf>
    <xf numFmtId="0" fontId="0" fillId="0" borderId="3" xfId="0" applyBorder="1">
      <alignment vertical="center"/>
    </xf>
    <xf numFmtId="0" fontId="2" fillId="3" borderId="0" xfId="2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2" xfId="0" applyNumberFormat="1" applyBorder="1">
      <alignment vertical="center"/>
    </xf>
    <xf numFmtId="49" fontId="11" fillId="0" borderId="2" xfId="0" applyNumberFormat="1" applyFont="1" applyBorder="1">
      <alignment vertical="center"/>
    </xf>
    <xf numFmtId="49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49" fontId="0" fillId="0" borderId="0" xfId="0" applyNumberForma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49" fontId="1" fillId="0" borderId="0" xfId="1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3" fillId="0" borderId="0" xfId="3" applyNumberFormat="1" applyFill="1" applyAlignment="1">
      <alignment horizontal="center" vertical="center"/>
    </xf>
    <xf numFmtId="0" fontId="1" fillId="0" borderId="0" xfId="1" applyFill="1">
      <alignment vertical="center"/>
    </xf>
    <xf numFmtId="0" fontId="0" fillId="0" borderId="0" xfId="0" applyFill="1">
      <alignment vertical="center"/>
    </xf>
    <xf numFmtId="0" fontId="2" fillId="0" borderId="0" xfId="2" applyFill="1">
      <alignment vertical="center"/>
    </xf>
    <xf numFmtId="0" fontId="9" fillId="0" borderId="0" xfId="0" applyFont="1" applyFill="1" applyAlignment="1">
      <alignment horizontal="center" vertical="center"/>
    </xf>
    <xf numFmtId="49" fontId="2" fillId="0" borderId="0" xfId="2" applyNumberFormat="1" applyFill="1" applyAlignment="1">
      <alignment horizontal="center" vertical="center"/>
    </xf>
    <xf numFmtId="0" fontId="3" fillId="0" borderId="0" xfId="3" applyFill="1">
      <alignment vertical="center"/>
    </xf>
    <xf numFmtId="0" fontId="9" fillId="0" borderId="0" xfId="0" applyFont="1" applyFill="1">
      <alignment vertical="center"/>
    </xf>
  </cellXfs>
  <cellStyles count="5">
    <cellStyle name="一般" xfId="0" builtinId="0"/>
    <cellStyle name="中等" xfId="3" builtinId="28"/>
    <cellStyle name="好" xfId="1" builtinId="26"/>
    <cellStyle name="超連結" xfId="4" builtinId="8"/>
    <cellStyle name="壞" xfId="2" builtinId="27"/>
  </cellStyles>
  <dxfs count="0"/>
  <tableStyles count="0" defaultTableStyle="TableStyleMedium2" defaultPivotStyle="PivotStyleLight16"/>
  <colors>
    <mruColors>
      <color rgb="FF006100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08/zsj.28.922" TargetMode="External"/><Relationship Id="rId2" Type="http://schemas.openxmlformats.org/officeDocument/2006/relationships/hyperlink" Target="http://tai2.ntu.edu.tw/PlantInfo/species-name.php?code=356%20003%2001%201" TargetMode="External"/><Relationship Id="rId1" Type="http://schemas.openxmlformats.org/officeDocument/2006/relationships/hyperlink" Target="http://tai2.ntu.edu.t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"/>
  <sheetViews>
    <sheetView zoomScale="140" zoomScaleNormal="140" workbookViewId="0">
      <selection activeCell="A2" sqref="A2"/>
    </sheetView>
  </sheetViews>
  <sheetFormatPr baseColWidth="10" defaultColWidth="11.5" defaultRowHeight="15"/>
  <cols>
    <col min="1" max="1" width="24.83203125" bestFit="1" customWidth="1"/>
    <col min="2" max="2" width="30.33203125" bestFit="1" customWidth="1"/>
    <col min="3" max="3" width="14.83203125" bestFit="1" customWidth="1"/>
    <col min="4" max="4" width="23.33203125" bestFit="1" customWidth="1"/>
    <col min="5" max="5" width="20" bestFit="1" customWidth="1"/>
    <col min="6" max="6" width="18" bestFit="1" customWidth="1"/>
    <col min="7" max="7" width="16.33203125" bestFit="1" customWidth="1"/>
    <col min="8" max="8" width="14.5" bestFit="1" customWidth="1"/>
    <col min="9" max="9" width="22" bestFit="1" customWidth="1"/>
    <col min="10" max="10" width="19.5" bestFit="1" customWidth="1"/>
    <col min="12" max="12" width="22.5" bestFit="1" customWidth="1"/>
  </cols>
  <sheetData>
    <row r="1" spans="1:13">
      <c r="A1" s="27" t="s">
        <v>1</v>
      </c>
      <c r="B1" s="27" t="s">
        <v>274</v>
      </c>
      <c r="C1" t="s">
        <v>269</v>
      </c>
      <c r="D1" t="s">
        <v>280</v>
      </c>
      <c r="E1" t="s">
        <v>275</v>
      </c>
      <c r="F1" t="s">
        <v>271</v>
      </c>
      <c r="G1" t="s">
        <v>276</v>
      </c>
      <c r="H1" t="s">
        <v>270</v>
      </c>
      <c r="I1" t="s">
        <v>278</v>
      </c>
      <c r="J1" t="s">
        <v>277</v>
      </c>
      <c r="K1" t="s">
        <v>272</v>
      </c>
      <c r="L1" t="s">
        <v>476</v>
      </c>
      <c r="M1" t="s">
        <v>477</v>
      </c>
    </row>
    <row r="2" spans="1:13">
      <c r="A2" t="s">
        <v>279</v>
      </c>
      <c r="B2" t="s">
        <v>508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"/>
  <sheetViews>
    <sheetView tabSelected="1" zoomScale="140" zoomScaleNormal="140" workbookViewId="0">
      <selection activeCell="B2" sqref="B2"/>
    </sheetView>
  </sheetViews>
  <sheetFormatPr baseColWidth="10" defaultColWidth="8.83203125" defaultRowHeight="15"/>
  <cols>
    <col min="1" max="1" width="21.33203125" bestFit="1" customWidth="1"/>
    <col min="2" max="2" width="8.83203125" bestFit="1" customWidth="1"/>
    <col min="3" max="3" width="32.5" bestFit="1" customWidth="1"/>
    <col min="4" max="4" width="7" bestFit="1" customWidth="1"/>
    <col min="5" max="5" width="11.5" bestFit="1" customWidth="1"/>
    <col min="6" max="6" width="9.1640625" bestFit="1" customWidth="1"/>
    <col min="7" max="7" width="6.1640625" bestFit="1" customWidth="1"/>
  </cols>
  <sheetData>
    <row r="1" spans="1:7">
      <c r="A1" t="s">
        <v>39</v>
      </c>
      <c r="B1" t="s">
        <v>1007</v>
      </c>
      <c r="C1" t="s">
        <v>180</v>
      </c>
      <c r="D1" t="s">
        <v>466</v>
      </c>
      <c r="E1" t="s">
        <v>467</v>
      </c>
      <c r="F1" t="s">
        <v>468</v>
      </c>
      <c r="G1" t="s">
        <v>469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6"/>
  <sheetViews>
    <sheetView zoomScale="120" zoomScaleNormal="120" workbookViewId="0">
      <pane xSplit="1" ySplit="2" topLeftCell="B81" activePane="bottomRight" state="frozen"/>
      <selection pane="topRight" activeCell="B1" sqref="B1"/>
      <selection pane="bottomLeft" activeCell="A3" sqref="A3"/>
      <selection pane="bottomRight" activeCell="H104" sqref="H104"/>
    </sheetView>
  </sheetViews>
  <sheetFormatPr baseColWidth="10" defaultColWidth="10.83203125" defaultRowHeight="15"/>
  <cols>
    <col min="1" max="1" width="13" style="1" bestFit="1" customWidth="1"/>
    <col min="2" max="2" width="13.6640625" style="1" bestFit="1" customWidth="1"/>
    <col min="3" max="3" width="13.6640625" style="1" customWidth="1"/>
    <col min="4" max="4" width="17.6640625" style="1" bestFit="1" customWidth="1"/>
    <col min="5" max="5" width="20.1640625" style="2" bestFit="1" customWidth="1"/>
    <col min="6" max="6" width="16.1640625" style="2" customWidth="1"/>
    <col min="7" max="7" width="44.1640625" style="2" customWidth="1"/>
    <col min="8" max="8" width="30.33203125" style="2" customWidth="1"/>
    <col min="9" max="9" width="21.1640625" style="1" customWidth="1"/>
    <col min="10" max="10" width="16" style="1" bestFit="1" customWidth="1"/>
    <col min="11" max="11" width="48.5" style="1" bestFit="1" customWidth="1"/>
    <col min="12" max="12" width="12" style="1" bestFit="1" customWidth="1"/>
    <col min="13" max="13" width="30.33203125" style="1" bestFit="1" customWidth="1"/>
    <col min="14" max="14" width="12" style="1" bestFit="1" customWidth="1"/>
    <col min="15" max="15" width="49.83203125" style="1" bestFit="1" customWidth="1"/>
    <col min="16" max="16" width="22.5" style="2" bestFit="1" customWidth="1"/>
    <col min="17" max="17" width="10.83203125" style="1"/>
    <col min="18" max="18" width="14.1640625" style="1" bestFit="1" customWidth="1"/>
    <col min="19" max="19" width="8.1640625" style="1" bestFit="1" customWidth="1"/>
    <col min="20" max="20" width="8" style="1" bestFit="1" customWidth="1"/>
    <col min="21" max="21" width="14.1640625" style="1" bestFit="1" customWidth="1"/>
    <col min="22" max="22" width="8.1640625" style="1" bestFit="1" customWidth="1"/>
    <col min="23" max="23" width="22.1640625" style="1" bestFit="1" customWidth="1"/>
    <col min="24" max="24" width="16.33203125" style="1" bestFit="1" customWidth="1"/>
    <col min="25" max="16384" width="10.83203125" style="1"/>
  </cols>
  <sheetData>
    <row r="1" spans="1:24">
      <c r="A1" s="1" t="s">
        <v>1</v>
      </c>
      <c r="B1" s="1" t="s">
        <v>350</v>
      </c>
      <c r="C1" s="1" t="s">
        <v>502</v>
      </c>
      <c r="D1" s="1" t="s">
        <v>38</v>
      </c>
      <c r="E1" s="2" t="s">
        <v>10</v>
      </c>
      <c r="F1" s="2" t="s">
        <v>207</v>
      </c>
      <c r="G1" s="2" t="s">
        <v>177</v>
      </c>
      <c r="H1" s="2" t="s">
        <v>885</v>
      </c>
      <c r="I1" s="1" t="s">
        <v>0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14</v>
      </c>
      <c r="O1" s="1" t="s">
        <v>86</v>
      </c>
      <c r="P1" s="2" t="s">
        <v>475</v>
      </c>
      <c r="Q1" s="1" t="s">
        <v>6</v>
      </c>
      <c r="R1" s="1" t="s">
        <v>7</v>
      </c>
      <c r="S1" s="1" t="s">
        <v>15</v>
      </c>
      <c r="T1" s="1" t="s">
        <v>8</v>
      </c>
      <c r="U1" s="1" t="s">
        <v>9</v>
      </c>
      <c r="V1" s="1" t="s">
        <v>16</v>
      </c>
      <c r="W1" s="1" t="s">
        <v>175</v>
      </c>
      <c r="X1" s="1" t="s">
        <v>178</v>
      </c>
    </row>
    <row r="2" spans="1:24">
      <c r="B2" s="1" t="s">
        <v>351</v>
      </c>
      <c r="C2" s="1" t="s">
        <v>503</v>
      </c>
      <c r="D2" s="1" t="s">
        <v>164</v>
      </c>
      <c r="E2" s="2" t="s">
        <v>165</v>
      </c>
      <c r="F2" s="2" t="s">
        <v>208</v>
      </c>
      <c r="G2" s="2" t="s">
        <v>481</v>
      </c>
      <c r="I2" s="1" t="s">
        <v>166</v>
      </c>
      <c r="J2" s="1" t="s">
        <v>302</v>
      </c>
      <c r="K2" s="1" t="s">
        <v>167</v>
      </c>
      <c r="L2" s="1" t="s">
        <v>303</v>
      </c>
      <c r="M2" s="1" t="s">
        <v>168</v>
      </c>
      <c r="N2" s="1" t="s">
        <v>169</v>
      </c>
      <c r="O2" s="1" t="s">
        <v>176</v>
      </c>
      <c r="P2" s="1" t="s">
        <v>474</v>
      </c>
      <c r="Q2" s="1" t="s">
        <v>304</v>
      </c>
      <c r="R2" s="1" t="s">
        <v>170</v>
      </c>
      <c r="S2" s="1" t="s">
        <v>171</v>
      </c>
      <c r="T2" s="1" t="s">
        <v>305</v>
      </c>
      <c r="U2" s="1" t="s">
        <v>172</v>
      </c>
      <c r="V2" s="1" t="s">
        <v>173</v>
      </c>
      <c r="W2" s="1" t="s">
        <v>174</v>
      </c>
      <c r="X2" s="1" t="s">
        <v>506</v>
      </c>
    </row>
    <row r="3" spans="1:24">
      <c r="A3" s="1" t="s">
        <v>33</v>
      </c>
      <c r="B3" s="1" t="s">
        <v>571</v>
      </c>
      <c r="D3" s="1" t="s">
        <v>69</v>
      </c>
      <c r="E3" s="2">
        <f t="shared" ref="E3:E15" si="0">COUNTA(J3,L3,Q3,T3)</f>
        <v>1</v>
      </c>
      <c r="F3" s="2">
        <v>0</v>
      </c>
      <c r="G3" s="2" t="str">
        <f>IF(U3="", IF(R3="", IF(M3="", IF(K3="", "", K3), M3), R3), U3)</f>
        <v>Miq.</v>
      </c>
      <c r="H3" s="2" t="str">
        <f>TRIM(I3 &amp; " " &amp; J3 &amp; " " &amp; L3 &amp; " " &amp; Q3&amp; " " &amp; T3)</f>
        <v>Daphniphyllum macropodum</v>
      </c>
      <c r="I3" s="1" t="s">
        <v>11</v>
      </c>
      <c r="J3" s="1" t="s">
        <v>12</v>
      </c>
      <c r="K3" s="1" t="s">
        <v>13</v>
      </c>
      <c r="O3" s="1" t="s">
        <v>21</v>
      </c>
      <c r="P3" s="4" t="s">
        <v>33</v>
      </c>
    </row>
    <row r="4" spans="1:24">
      <c r="A4" s="1" t="s">
        <v>34</v>
      </c>
      <c r="D4" s="1" t="s">
        <v>69</v>
      </c>
      <c r="E4" s="2">
        <f t="shared" si="0"/>
        <v>1</v>
      </c>
      <c r="F4" s="2">
        <v>0</v>
      </c>
      <c r="G4" s="2" t="str">
        <f t="shared" ref="G4:G67" si="1">IF(U4="", IF(R4="", IF(M4="", IF(K4="", "", K4), M4), R4), U4)</f>
        <v>Carriere</v>
      </c>
      <c r="H4" s="2" t="str">
        <f t="shared" ref="H4:H67" si="2">TRIM(I4 &amp; " " &amp; J4 &amp; " " &amp; L4 &amp; " " &amp; Q4&amp; " " &amp; T4)</f>
        <v>Tetranthera lhuysii</v>
      </c>
      <c r="I4" s="1" t="s">
        <v>17</v>
      </c>
      <c r="J4" s="1" t="s">
        <v>18</v>
      </c>
      <c r="K4" s="1" t="s">
        <v>19</v>
      </c>
      <c r="O4" s="1" t="s">
        <v>20</v>
      </c>
      <c r="P4" s="4" t="s">
        <v>34</v>
      </c>
    </row>
    <row r="5" spans="1:24">
      <c r="A5" s="1" t="s">
        <v>32</v>
      </c>
      <c r="D5" s="1" t="s">
        <v>69</v>
      </c>
      <c r="E5" s="2">
        <f t="shared" si="0"/>
        <v>1</v>
      </c>
      <c r="F5" s="2">
        <v>0</v>
      </c>
      <c r="G5" s="2" t="str">
        <f t="shared" si="1"/>
        <v>Blume</v>
      </c>
      <c r="H5" s="2" t="str">
        <f t="shared" si="2"/>
        <v>Daphniphyllum glaucescens</v>
      </c>
      <c r="I5" s="1" t="s">
        <v>11</v>
      </c>
      <c r="J5" s="1" t="s">
        <v>22</v>
      </c>
      <c r="K5" s="1" t="s">
        <v>23</v>
      </c>
      <c r="O5" s="1" t="s">
        <v>87</v>
      </c>
      <c r="P5" s="4" t="s">
        <v>32</v>
      </c>
      <c r="W5" s="1" t="s">
        <v>23</v>
      </c>
    </row>
    <row r="6" spans="1:24">
      <c r="A6" s="1" t="s">
        <v>40</v>
      </c>
      <c r="D6" s="1" t="s">
        <v>69</v>
      </c>
      <c r="E6" s="2">
        <f t="shared" si="0"/>
        <v>2</v>
      </c>
      <c r="F6" s="2">
        <v>0</v>
      </c>
      <c r="G6" s="2" t="str">
        <f t="shared" si="1"/>
        <v>Bean</v>
      </c>
      <c r="H6" s="2" t="str">
        <f t="shared" si="2"/>
        <v>Daphniphyllum macropodum variegatum</v>
      </c>
      <c r="I6" s="1" t="s">
        <v>11</v>
      </c>
      <c r="J6" s="1" t="s">
        <v>12</v>
      </c>
      <c r="K6" s="1" t="s">
        <v>13</v>
      </c>
      <c r="L6" s="1" t="s">
        <v>41</v>
      </c>
      <c r="M6" s="1" t="s">
        <v>42</v>
      </c>
      <c r="N6" s="1" t="s">
        <v>159</v>
      </c>
      <c r="O6" s="1" t="s">
        <v>43</v>
      </c>
      <c r="P6" s="4" t="s">
        <v>33</v>
      </c>
    </row>
    <row r="7" spans="1:24">
      <c r="A7" s="1" t="s">
        <v>44</v>
      </c>
      <c r="D7" s="1" t="s">
        <v>69</v>
      </c>
      <c r="E7" s="2">
        <f t="shared" si="0"/>
        <v>2</v>
      </c>
      <c r="F7" s="2">
        <v>0</v>
      </c>
      <c r="G7" s="2" t="str">
        <f t="shared" si="1"/>
        <v>Nakai</v>
      </c>
      <c r="H7" s="2" t="str">
        <f t="shared" si="2"/>
        <v>Daphniphyllum macropodum viridipes</v>
      </c>
      <c r="I7" s="1" t="s">
        <v>11</v>
      </c>
      <c r="J7" s="1" t="s">
        <v>12</v>
      </c>
      <c r="K7" s="1" t="s">
        <v>13</v>
      </c>
      <c r="L7" s="1" t="s">
        <v>45</v>
      </c>
      <c r="M7" s="1" t="s">
        <v>46</v>
      </c>
      <c r="N7" s="1" t="s">
        <v>159</v>
      </c>
      <c r="O7" s="1" t="s">
        <v>47</v>
      </c>
      <c r="P7" s="4" t="s">
        <v>33</v>
      </c>
    </row>
    <row r="8" spans="1:24">
      <c r="A8" s="1" t="s">
        <v>48</v>
      </c>
      <c r="D8" s="1" t="s">
        <v>69</v>
      </c>
      <c r="E8" s="2">
        <f t="shared" si="0"/>
        <v>2</v>
      </c>
      <c r="F8" s="2">
        <v>0</v>
      </c>
      <c r="G8" s="2" t="str">
        <f t="shared" si="1"/>
        <v>(Carriere) Nakai</v>
      </c>
      <c r="H8" s="2" t="str">
        <f t="shared" si="2"/>
        <v>Daphniphyllum macropodum lhuysii</v>
      </c>
      <c r="I8" s="1" t="s">
        <v>11</v>
      </c>
      <c r="J8" s="1" t="s">
        <v>12</v>
      </c>
      <c r="K8" s="1" t="s">
        <v>13</v>
      </c>
      <c r="L8" s="1" t="s">
        <v>18</v>
      </c>
      <c r="M8" s="1" t="s">
        <v>49</v>
      </c>
      <c r="N8" s="1" t="s">
        <v>159</v>
      </c>
      <c r="O8" s="1" t="s">
        <v>50</v>
      </c>
      <c r="P8" s="4" t="s">
        <v>33</v>
      </c>
    </row>
    <row r="9" spans="1:24">
      <c r="A9" s="1" t="s">
        <v>51</v>
      </c>
      <c r="D9" s="1" t="s">
        <v>69</v>
      </c>
      <c r="E9" s="2">
        <f t="shared" si="0"/>
        <v>1</v>
      </c>
      <c r="F9" s="2">
        <v>0</v>
      </c>
      <c r="G9" s="2" t="str">
        <f t="shared" si="1"/>
        <v>S.S. Chien</v>
      </c>
      <c r="H9" s="2" t="str">
        <f t="shared" si="2"/>
        <v>Daphniphyllum longistylium</v>
      </c>
      <c r="I9" s="1" t="s">
        <v>11</v>
      </c>
      <c r="J9" s="1" t="s">
        <v>52</v>
      </c>
      <c r="K9" s="1" t="s">
        <v>53</v>
      </c>
      <c r="O9" s="1" t="s">
        <v>54</v>
      </c>
      <c r="P9" s="4" t="s">
        <v>51</v>
      </c>
    </row>
    <row r="10" spans="1:24">
      <c r="A10" s="1" t="s">
        <v>67</v>
      </c>
      <c r="D10" s="1" t="s">
        <v>68</v>
      </c>
      <c r="E10" s="2">
        <f t="shared" si="0"/>
        <v>1</v>
      </c>
      <c r="F10" s="2">
        <v>0</v>
      </c>
      <c r="G10" s="2" t="str">
        <f t="shared" si="1"/>
        <v>(Gravenhorst, 1829)</v>
      </c>
      <c r="H10" s="2" t="str">
        <f t="shared" si="2"/>
        <v>Fejervarya limnocharis</v>
      </c>
      <c r="I10" s="1" t="s">
        <v>71</v>
      </c>
      <c r="J10" s="1" t="s">
        <v>72</v>
      </c>
      <c r="K10" s="1" t="s">
        <v>73</v>
      </c>
      <c r="O10" s="1" t="s">
        <v>87</v>
      </c>
      <c r="P10" s="4" t="s">
        <v>67</v>
      </c>
    </row>
    <row r="11" spans="1:24">
      <c r="A11" s="1" t="s">
        <v>82</v>
      </c>
      <c r="D11" s="1" t="s">
        <v>68</v>
      </c>
      <c r="E11" s="2">
        <f t="shared" si="0"/>
        <v>1</v>
      </c>
      <c r="F11" s="2">
        <v>0</v>
      </c>
      <c r="G11" s="2" t="str">
        <f t="shared" si="1"/>
        <v>Gravenhorst, 1829</v>
      </c>
      <c r="H11" s="2" t="str">
        <f t="shared" si="2"/>
        <v>Rana limnocharis</v>
      </c>
      <c r="I11" s="1" t="s">
        <v>74</v>
      </c>
      <c r="J11" s="1" t="s">
        <v>75</v>
      </c>
      <c r="K11" s="1" t="s">
        <v>76</v>
      </c>
      <c r="O11" s="1" t="s">
        <v>76</v>
      </c>
      <c r="P11" s="4" t="s">
        <v>82</v>
      </c>
    </row>
    <row r="12" spans="1:24">
      <c r="A12" s="1" t="s">
        <v>83</v>
      </c>
      <c r="D12" s="1" t="s">
        <v>68</v>
      </c>
      <c r="E12" s="2">
        <f t="shared" si="0"/>
        <v>1</v>
      </c>
      <c r="F12" s="2">
        <v>0</v>
      </c>
      <c r="G12" s="2" t="str">
        <f t="shared" si="1"/>
        <v>Djong, Matsui, Kuramoto, Nishioka, and Sumida, 2011</v>
      </c>
      <c r="H12" s="2" t="str">
        <f t="shared" si="2"/>
        <v>Fejervarya kawamurai</v>
      </c>
      <c r="I12" s="1" t="s">
        <v>71</v>
      </c>
      <c r="J12" s="1" t="s">
        <v>77</v>
      </c>
      <c r="K12" s="1" t="s">
        <v>78</v>
      </c>
      <c r="O12" s="1" t="s">
        <v>78</v>
      </c>
      <c r="P12" s="4" t="s">
        <v>83</v>
      </c>
    </row>
    <row r="13" spans="1:24">
      <c r="A13" s="1" t="s">
        <v>84</v>
      </c>
      <c r="D13" s="1" t="s">
        <v>68</v>
      </c>
      <c r="E13" s="2">
        <f t="shared" si="0"/>
        <v>1</v>
      </c>
      <c r="F13" s="2">
        <v>0</v>
      </c>
      <c r="G13" s="2" t="str">
        <f t="shared" si="1"/>
        <v>(Hallowell, 1861)</v>
      </c>
      <c r="H13" s="2" t="str">
        <f t="shared" si="2"/>
        <v>Fejervarya multistriata</v>
      </c>
      <c r="I13" s="1" t="s">
        <v>71</v>
      </c>
      <c r="J13" s="1" t="s">
        <v>79</v>
      </c>
      <c r="K13" s="1" t="s">
        <v>80</v>
      </c>
      <c r="O13" s="1" t="s">
        <v>87</v>
      </c>
      <c r="P13" s="4" t="s">
        <v>84</v>
      </c>
    </row>
    <row r="14" spans="1:24">
      <c r="A14" s="1" t="s">
        <v>85</v>
      </c>
      <c r="D14" s="1" t="s">
        <v>68</v>
      </c>
      <c r="E14" s="2">
        <f t="shared" si="0"/>
        <v>1</v>
      </c>
      <c r="F14" s="2">
        <v>0</v>
      </c>
      <c r="G14" s="2" t="str">
        <f t="shared" si="1"/>
        <v>Matsui, Toda, and Ota, 2007</v>
      </c>
      <c r="H14" s="2" t="str">
        <f t="shared" si="2"/>
        <v>Fejervarya sakishimensis</v>
      </c>
      <c r="I14" s="1" t="s">
        <v>71</v>
      </c>
      <c r="J14" s="1" t="s">
        <v>81</v>
      </c>
      <c r="K14" s="1" t="s">
        <v>299</v>
      </c>
      <c r="O14" s="1" t="s">
        <v>299</v>
      </c>
      <c r="P14" s="4" t="s">
        <v>85</v>
      </c>
    </row>
    <row r="15" spans="1:24" ht="16" thickBot="1">
      <c r="A15" s="1" t="s">
        <v>369</v>
      </c>
      <c r="D15" s="1" t="s">
        <v>68</v>
      </c>
      <c r="E15" s="2">
        <f t="shared" si="0"/>
        <v>1</v>
      </c>
      <c r="F15" s="2">
        <v>0</v>
      </c>
      <c r="G15" s="2" t="str">
        <f t="shared" si="1"/>
        <v>Gravenhorst, 1829</v>
      </c>
      <c r="H15" s="2" t="str">
        <f t="shared" si="2"/>
        <v>Rana gracilis</v>
      </c>
      <c r="I15" s="1" t="s">
        <v>74</v>
      </c>
      <c r="J15" s="1" t="s">
        <v>371</v>
      </c>
      <c r="K15" s="2" t="s">
        <v>370</v>
      </c>
      <c r="O15" s="1" t="s">
        <v>370</v>
      </c>
      <c r="P15" s="4" t="s">
        <v>369</v>
      </c>
    </row>
    <row r="16" spans="1:24" ht="16" thickTop="1">
      <c r="A16" s="49" t="s">
        <v>138</v>
      </c>
      <c r="D16" s="1" t="s">
        <v>68</v>
      </c>
      <c r="E16" s="2">
        <f t="shared" ref="E16:E80" si="3">COUNTA(J16,L16,Q16,T16)</f>
        <v>1</v>
      </c>
      <c r="F16" s="2">
        <v>0</v>
      </c>
      <c r="G16" s="2" t="str">
        <f t="shared" si="1"/>
        <v>Wileman, 1910</v>
      </c>
      <c r="H16" s="2" t="str">
        <f t="shared" si="2"/>
        <v>Fentonia variegata</v>
      </c>
      <c r="I16" s="1" t="s">
        <v>122</v>
      </c>
      <c r="J16" s="1" t="s">
        <v>123</v>
      </c>
      <c r="K16" s="1" t="s">
        <v>124</v>
      </c>
      <c r="O16" s="1" t="s">
        <v>125</v>
      </c>
      <c r="P16" s="4" t="s">
        <v>138</v>
      </c>
    </row>
    <row r="17" spans="1:19">
      <c r="A17" s="50" t="s">
        <v>139</v>
      </c>
      <c r="D17" s="1" t="s">
        <v>68</v>
      </c>
      <c r="E17" s="2">
        <f t="shared" si="3"/>
        <v>2</v>
      </c>
      <c r="F17" s="2">
        <v>0</v>
      </c>
      <c r="G17" s="2" t="str">
        <f t="shared" si="1"/>
        <v>(Wileman, 1910)</v>
      </c>
      <c r="H17" s="2" t="str">
        <f t="shared" si="2"/>
        <v>Pseudofentonia diluta variegata</v>
      </c>
      <c r="I17" s="1" t="s">
        <v>126</v>
      </c>
      <c r="J17" s="1" t="s">
        <v>127</v>
      </c>
      <c r="L17" s="1" t="s">
        <v>123</v>
      </c>
      <c r="M17" s="1" t="s">
        <v>155</v>
      </c>
      <c r="O17" s="1" t="s">
        <v>128</v>
      </c>
      <c r="P17" s="6" t="e">
        <f>NA()</f>
        <v>#N/A</v>
      </c>
    </row>
    <row r="18" spans="1:19">
      <c r="A18" s="50" t="s">
        <v>140</v>
      </c>
      <c r="D18" s="1" t="s">
        <v>68</v>
      </c>
      <c r="E18" s="2">
        <f t="shared" si="3"/>
        <v>1</v>
      </c>
      <c r="F18" s="2">
        <v>0</v>
      </c>
      <c r="G18" s="2" t="str">
        <f t="shared" si="1"/>
        <v>(Wileman, 1910)</v>
      </c>
      <c r="H18" s="2" t="str">
        <f t="shared" si="2"/>
        <v>Pseudofentonia variegata</v>
      </c>
      <c r="I18" s="1" t="s">
        <v>126</v>
      </c>
      <c r="J18" s="1" t="s">
        <v>123</v>
      </c>
      <c r="K18" s="1" t="s">
        <v>155</v>
      </c>
      <c r="O18" s="1" t="s">
        <v>129</v>
      </c>
      <c r="P18" s="4" t="s">
        <v>156</v>
      </c>
    </row>
    <row r="19" spans="1:19" s="41" customFormat="1">
      <c r="A19" s="51" t="s">
        <v>141</v>
      </c>
      <c r="D19" s="41" t="s">
        <v>68</v>
      </c>
      <c r="E19" s="42">
        <f t="shared" si="3"/>
        <v>1</v>
      </c>
      <c r="F19" s="42">
        <v>0</v>
      </c>
      <c r="G19" s="2" t="str">
        <f t="shared" si="1"/>
        <v>(Wileman, 1910)</v>
      </c>
      <c r="H19" s="2" t="str">
        <f t="shared" si="2"/>
        <v>Pseudofentonia variegata</v>
      </c>
      <c r="I19" s="41" t="s">
        <v>126</v>
      </c>
      <c r="J19" s="41" t="s">
        <v>123</v>
      </c>
      <c r="K19" s="41" t="s">
        <v>155</v>
      </c>
      <c r="O19" s="41" t="s">
        <v>130</v>
      </c>
      <c r="P19" s="43" t="s">
        <v>157</v>
      </c>
    </row>
    <row r="20" spans="1:19">
      <c r="A20" s="50" t="s">
        <v>142</v>
      </c>
      <c r="D20" s="1" t="s">
        <v>68</v>
      </c>
      <c r="E20" s="2">
        <f t="shared" si="3"/>
        <v>2</v>
      </c>
      <c r="F20" s="2">
        <v>0</v>
      </c>
      <c r="G20" s="2" t="str">
        <f t="shared" si="1"/>
        <v>(Wileman, 1910)</v>
      </c>
      <c r="H20" s="2" t="str">
        <f t="shared" si="2"/>
        <v>Disparia diluta variegata</v>
      </c>
      <c r="I20" s="1" t="s">
        <v>131</v>
      </c>
      <c r="J20" s="1" t="s">
        <v>127</v>
      </c>
      <c r="L20" s="1" t="s">
        <v>123</v>
      </c>
      <c r="M20" s="1" t="s">
        <v>155</v>
      </c>
      <c r="O20" s="1" t="s">
        <v>132</v>
      </c>
      <c r="P20" s="6" t="e">
        <f>NA()</f>
        <v>#N/A</v>
      </c>
    </row>
    <row r="21" spans="1:19">
      <c r="A21" s="50" t="s">
        <v>143</v>
      </c>
      <c r="D21" s="1" t="s">
        <v>68</v>
      </c>
      <c r="E21" s="2">
        <f t="shared" si="3"/>
        <v>2</v>
      </c>
      <c r="F21" s="2">
        <v>0</v>
      </c>
      <c r="G21" s="2" t="str">
        <f t="shared" si="1"/>
        <v>Wileman, 1910</v>
      </c>
      <c r="H21" s="2" t="str">
        <f t="shared" si="2"/>
        <v>Fentonia variegata sordida</v>
      </c>
      <c r="I21" s="1" t="s">
        <v>122</v>
      </c>
      <c r="J21" s="1" t="s">
        <v>123</v>
      </c>
      <c r="L21" s="1" t="s">
        <v>133</v>
      </c>
      <c r="M21" s="1" t="s">
        <v>124</v>
      </c>
      <c r="O21" s="1" t="s">
        <v>135</v>
      </c>
      <c r="P21" s="6" t="e">
        <f>NA()</f>
        <v>#N/A</v>
      </c>
    </row>
    <row r="22" spans="1:19">
      <c r="A22" s="50" t="s">
        <v>144</v>
      </c>
      <c r="D22" s="1" t="s">
        <v>68</v>
      </c>
      <c r="E22" s="2">
        <f t="shared" si="3"/>
        <v>3</v>
      </c>
      <c r="F22" s="2">
        <v>0</v>
      </c>
      <c r="G22" s="2" t="str">
        <f t="shared" si="1"/>
        <v>Wileman, 1910</v>
      </c>
      <c r="H22" s="2" t="str">
        <f t="shared" si="2"/>
        <v>Fentonia variegata sordida formosana</v>
      </c>
      <c r="I22" s="1" t="s">
        <v>122</v>
      </c>
      <c r="J22" s="1" t="s">
        <v>123</v>
      </c>
      <c r="L22" s="1" t="s">
        <v>133</v>
      </c>
      <c r="O22" s="1" t="s">
        <v>135</v>
      </c>
      <c r="P22" s="6" t="e">
        <f>NA()</f>
        <v>#N/A</v>
      </c>
      <c r="Q22" s="1" t="s">
        <v>147</v>
      </c>
      <c r="R22" s="1" t="s">
        <v>124</v>
      </c>
      <c r="S22" s="1" t="s">
        <v>146</v>
      </c>
    </row>
    <row r="23" spans="1:19">
      <c r="A23" s="50" t="s">
        <v>145</v>
      </c>
      <c r="D23" s="1" t="s">
        <v>68</v>
      </c>
      <c r="E23" s="2">
        <f t="shared" si="3"/>
        <v>1</v>
      </c>
      <c r="F23" s="2">
        <v>1</v>
      </c>
      <c r="G23" s="2" t="str">
        <f t="shared" si="1"/>
        <v>Wileman, 1910</v>
      </c>
      <c r="H23" s="2" t="str">
        <f t="shared" si="2"/>
        <v>Fentonia sordida</v>
      </c>
      <c r="I23" s="1" t="s">
        <v>122</v>
      </c>
      <c r="J23" s="1" t="s">
        <v>133</v>
      </c>
      <c r="K23" s="2" t="s">
        <v>124</v>
      </c>
      <c r="O23" s="3" t="s">
        <v>135</v>
      </c>
      <c r="P23" s="4" t="s">
        <v>158</v>
      </c>
    </row>
    <row r="24" spans="1:19">
      <c r="A24" s="50" t="s">
        <v>213</v>
      </c>
      <c r="D24" s="1" t="s">
        <v>68</v>
      </c>
      <c r="E24" s="2">
        <f t="shared" si="3"/>
        <v>2</v>
      </c>
      <c r="F24" s="2">
        <v>1</v>
      </c>
      <c r="G24" s="2" t="str">
        <f t="shared" si="1"/>
        <v>Wileman, 1910</v>
      </c>
      <c r="H24" s="2" t="str">
        <f t="shared" si="2"/>
        <v>Fentonia sordida formosana</v>
      </c>
      <c r="I24" s="1" t="s">
        <v>122</v>
      </c>
      <c r="J24" s="1" t="s">
        <v>133</v>
      </c>
      <c r="K24" s="2"/>
      <c r="L24" s="1" t="s">
        <v>147</v>
      </c>
      <c r="M24" s="1" t="s">
        <v>124</v>
      </c>
      <c r="N24" s="1" t="s">
        <v>214</v>
      </c>
      <c r="O24" s="3" t="s">
        <v>135</v>
      </c>
      <c r="P24" s="4" t="s">
        <v>158</v>
      </c>
    </row>
    <row r="25" spans="1:19">
      <c r="A25" s="50" t="s">
        <v>150</v>
      </c>
      <c r="D25" s="1" t="s">
        <v>68</v>
      </c>
      <c r="E25" s="2">
        <f t="shared" si="3"/>
        <v>1</v>
      </c>
      <c r="F25" s="2">
        <v>0</v>
      </c>
      <c r="G25" s="2" t="str">
        <f t="shared" si="1"/>
        <v>Wileman, 1911</v>
      </c>
      <c r="H25" s="2" t="str">
        <f t="shared" si="2"/>
        <v>Fentonia sordida</v>
      </c>
      <c r="I25" s="1" t="s">
        <v>122</v>
      </c>
      <c r="J25" s="1" t="s">
        <v>133</v>
      </c>
      <c r="K25" s="2" t="s">
        <v>148</v>
      </c>
      <c r="O25" s="1" t="s">
        <v>149</v>
      </c>
      <c r="P25" s="4" t="s">
        <v>150</v>
      </c>
    </row>
    <row r="26" spans="1:19" ht="16" thickBot="1">
      <c r="A26" s="52" t="s">
        <v>151</v>
      </c>
      <c r="D26" s="1" t="s">
        <v>68</v>
      </c>
      <c r="E26" s="2">
        <f t="shared" si="3"/>
        <v>2</v>
      </c>
      <c r="F26" s="2">
        <v>0</v>
      </c>
      <c r="G26" s="2" t="str">
        <f t="shared" si="1"/>
        <v>Tams, 1927</v>
      </c>
      <c r="H26" s="2" t="str">
        <f t="shared" si="2"/>
        <v>Fentonia variegata japonensis</v>
      </c>
      <c r="I26" s="1" t="s">
        <v>122</v>
      </c>
      <c r="J26" s="1" t="s">
        <v>123</v>
      </c>
      <c r="L26" s="1" t="s">
        <v>152</v>
      </c>
      <c r="M26" s="2" t="s">
        <v>153</v>
      </c>
      <c r="O26" s="1" t="s">
        <v>154</v>
      </c>
      <c r="P26" s="4" t="e">
        <f>NA()</f>
        <v>#N/A</v>
      </c>
    </row>
    <row r="27" spans="1:19" ht="16" thickTop="1">
      <c r="A27" s="1" t="s">
        <v>218</v>
      </c>
      <c r="D27" s="1" t="s">
        <v>69</v>
      </c>
      <c r="E27" s="2">
        <f t="shared" si="3"/>
        <v>1</v>
      </c>
      <c r="F27" s="2">
        <v>0</v>
      </c>
      <c r="G27" s="2" t="str">
        <f t="shared" si="1"/>
        <v>L.</v>
      </c>
      <c r="H27" s="2" t="str">
        <f t="shared" si="2"/>
        <v>Globularia cordifolia</v>
      </c>
      <c r="I27" s="1" t="s">
        <v>216</v>
      </c>
      <c r="J27" s="1" t="s">
        <v>217</v>
      </c>
      <c r="K27" s="1" t="s">
        <v>251</v>
      </c>
      <c r="O27" s="1" t="s">
        <v>87</v>
      </c>
      <c r="P27" s="4" t="s">
        <v>218</v>
      </c>
    </row>
    <row r="28" spans="1:19">
      <c r="A28" s="1" t="s">
        <v>483</v>
      </c>
      <c r="B28" s="1" t="s">
        <v>500</v>
      </c>
      <c r="C28" s="1" t="s">
        <v>505</v>
      </c>
      <c r="D28" s="1" t="s">
        <v>69</v>
      </c>
      <c r="E28" s="2">
        <f t="shared" si="3"/>
        <v>1</v>
      </c>
      <c r="F28" s="2">
        <v>0</v>
      </c>
      <c r="G28" s="2" t="str">
        <f t="shared" si="1"/>
        <v>Buch.-Ham. apud Lamb.</v>
      </c>
      <c r="H28" s="2" t="str">
        <f t="shared" si="2"/>
        <v>Juniperus squamata</v>
      </c>
      <c r="I28" s="1" t="s">
        <v>484</v>
      </c>
      <c r="J28" s="1" t="s">
        <v>485</v>
      </c>
      <c r="K28" s="1" t="s">
        <v>486</v>
      </c>
      <c r="O28" s="1" t="s">
        <v>487</v>
      </c>
      <c r="P28" s="5" t="s">
        <v>483</v>
      </c>
    </row>
    <row r="29" spans="1:19">
      <c r="A29" s="1" t="s">
        <v>488</v>
      </c>
      <c r="B29" s="1" t="s">
        <v>500</v>
      </c>
      <c r="C29" s="1" t="s">
        <v>505</v>
      </c>
      <c r="D29" s="1" t="s">
        <v>69</v>
      </c>
      <c r="E29" s="2">
        <f t="shared" si="3"/>
        <v>1</v>
      </c>
      <c r="F29" s="2">
        <v>0</v>
      </c>
      <c r="G29" s="2" t="str">
        <f t="shared" si="1"/>
        <v>Buch.-Ham. ex D.Don</v>
      </c>
      <c r="H29" s="2" t="str">
        <f t="shared" si="2"/>
        <v>Juniperus squamata</v>
      </c>
      <c r="I29" s="1" t="s">
        <v>484</v>
      </c>
      <c r="J29" s="1" t="s">
        <v>485</v>
      </c>
      <c r="K29" s="1" t="s">
        <v>489</v>
      </c>
      <c r="O29" s="1" t="s">
        <v>487</v>
      </c>
      <c r="P29" s="5" t="s">
        <v>488</v>
      </c>
    </row>
    <row r="30" spans="1:19">
      <c r="A30" s="1" t="s">
        <v>499</v>
      </c>
      <c r="B30" s="1" t="s">
        <v>500</v>
      </c>
      <c r="C30" s="1" t="s">
        <v>504</v>
      </c>
      <c r="D30" s="1" t="s">
        <v>69</v>
      </c>
      <c r="E30" s="2">
        <f t="shared" ref="E30" si="4">COUNTA(J30,L30,Q30,T30)</f>
        <v>1</v>
      </c>
      <c r="F30" s="2">
        <v>0</v>
      </c>
      <c r="G30" s="2" t="str">
        <f t="shared" si="1"/>
        <v>Lamb.</v>
      </c>
      <c r="H30" s="2" t="str">
        <f t="shared" si="2"/>
        <v>Juniperus squamata</v>
      </c>
      <c r="I30" s="1" t="s">
        <v>484</v>
      </c>
      <c r="J30" s="1" t="s">
        <v>485</v>
      </c>
      <c r="K30" s="1" t="s">
        <v>498</v>
      </c>
      <c r="O30" s="1" t="s">
        <v>487</v>
      </c>
      <c r="P30" s="5" t="s">
        <v>499</v>
      </c>
    </row>
    <row r="31" spans="1:19">
      <c r="A31" s="1" t="s">
        <v>491</v>
      </c>
      <c r="B31" s="1" t="s">
        <v>501</v>
      </c>
      <c r="C31" s="1" t="s">
        <v>505</v>
      </c>
      <c r="D31" s="1" t="s">
        <v>69</v>
      </c>
      <c r="E31" s="2">
        <f t="shared" si="3"/>
        <v>1</v>
      </c>
      <c r="F31" s="2">
        <v>0</v>
      </c>
      <c r="G31" s="2" t="str">
        <f t="shared" si="1"/>
        <v>(F. M. Bailey) Leenh. apud van Steenis</v>
      </c>
      <c r="H31" s="2" t="str">
        <f t="shared" si="2"/>
        <v>Protium macgregorii</v>
      </c>
      <c r="I31" s="1" t="s">
        <v>492</v>
      </c>
      <c r="J31" s="1" t="s">
        <v>493</v>
      </c>
      <c r="K31" s="1" t="s">
        <v>494</v>
      </c>
      <c r="O31" s="1" t="s">
        <v>495</v>
      </c>
      <c r="P31" s="4" t="s">
        <v>491</v>
      </c>
    </row>
    <row r="32" spans="1:19">
      <c r="A32" s="1" t="s">
        <v>490</v>
      </c>
      <c r="B32" s="1" t="s">
        <v>501</v>
      </c>
      <c r="C32" s="1" t="s">
        <v>504</v>
      </c>
      <c r="D32" s="1" t="s">
        <v>69</v>
      </c>
      <c r="E32" s="2">
        <f t="shared" si="3"/>
        <v>1</v>
      </c>
      <c r="F32" s="2">
        <v>0</v>
      </c>
      <c r="G32" s="2" t="str">
        <f t="shared" si="1"/>
        <v>(F.M. Bailey) Leenh. &amp; Steenis</v>
      </c>
      <c r="H32" s="2" t="str">
        <f t="shared" si="2"/>
        <v>Protium macgregori</v>
      </c>
      <c r="I32" s="1" t="s">
        <v>492</v>
      </c>
      <c r="J32" s="1" t="s">
        <v>496</v>
      </c>
      <c r="K32" s="1" t="s">
        <v>497</v>
      </c>
      <c r="O32" s="1" t="s">
        <v>495</v>
      </c>
      <c r="P32" s="4" t="s">
        <v>490</v>
      </c>
    </row>
    <row r="33" spans="1:16">
      <c r="A33" s="1" t="s">
        <v>542</v>
      </c>
      <c r="B33" s="2"/>
      <c r="C33" s="2"/>
      <c r="D33" s="1" t="s">
        <v>69</v>
      </c>
      <c r="E33" s="2">
        <f t="shared" si="3"/>
        <v>1</v>
      </c>
      <c r="F33" s="2">
        <v>0</v>
      </c>
      <c r="G33" s="2" t="str">
        <f t="shared" si="1"/>
        <v>Hutch.</v>
      </c>
      <c r="H33" s="2" t="str">
        <f t="shared" si="2"/>
        <v>Daphniphyllum angustifolium</v>
      </c>
      <c r="I33" s="1" t="s">
        <v>11</v>
      </c>
      <c r="J33" s="1" t="s">
        <v>573</v>
      </c>
      <c r="K33" s="2" t="s">
        <v>572</v>
      </c>
      <c r="O33" s="1" t="s">
        <v>574</v>
      </c>
      <c r="P33" s="4" t="str">
        <f>IF(E33=1, A33, "")</f>
        <v>tang01_0</v>
      </c>
    </row>
    <row r="34" spans="1:16">
      <c r="A34" s="1" t="s">
        <v>543</v>
      </c>
      <c r="B34" s="2"/>
      <c r="C34" s="2"/>
      <c r="D34" s="1" t="s">
        <v>69</v>
      </c>
      <c r="E34" s="2">
        <f t="shared" si="3"/>
        <v>1</v>
      </c>
      <c r="F34" s="2">
        <v>0</v>
      </c>
      <c r="G34" s="2" t="str">
        <f t="shared" si="1"/>
        <v>W.G. Craib</v>
      </c>
      <c r="H34" s="2" t="str">
        <f t="shared" si="2"/>
        <v>Daphniphyllum beddomei</v>
      </c>
      <c r="I34" s="1" t="s">
        <v>11</v>
      </c>
      <c r="J34" s="1" t="s">
        <v>575</v>
      </c>
      <c r="K34" s="1" t="s">
        <v>576</v>
      </c>
      <c r="O34" s="1" t="s">
        <v>591</v>
      </c>
      <c r="P34" s="4" t="str">
        <f t="shared" ref="P34:P42" si="5">IF(E34=1, A34, "")</f>
        <v>tang02_0</v>
      </c>
    </row>
    <row r="35" spans="1:16">
      <c r="A35" s="1" t="s">
        <v>544</v>
      </c>
      <c r="B35" s="2"/>
      <c r="C35" s="2"/>
      <c r="D35" s="1" t="s">
        <v>69</v>
      </c>
      <c r="E35" s="2">
        <f t="shared" si="3"/>
        <v>1</v>
      </c>
      <c r="F35" s="2">
        <v>0</v>
      </c>
      <c r="G35" s="2" t="str">
        <f t="shared" si="1"/>
        <v>Stapf</v>
      </c>
      <c r="H35" s="2" t="str">
        <f t="shared" si="2"/>
        <v>Daphniphyllum borneense</v>
      </c>
      <c r="I35" s="1" t="s">
        <v>11</v>
      </c>
      <c r="J35" s="1" t="s">
        <v>577</v>
      </c>
      <c r="K35" s="1" t="s">
        <v>578</v>
      </c>
      <c r="O35" s="1" t="s">
        <v>592</v>
      </c>
      <c r="P35" s="4" t="str">
        <f t="shared" si="5"/>
        <v>tang03_0</v>
      </c>
    </row>
    <row r="36" spans="1:16">
      <c r="A36" s="1" t="s">
        <v>545</v>
      </c>
      <c r="B36" s="2"/>
      <c r="C36" s="2"/>
      <c r="D36" s="1" t="s">
        <v>69</v>
      </c>
      <c r="E36" s="2">
        <f t="shared" si="3"/>
        <v>1</v>
      </c>
      <c r="F36" s="2">
        <v>0</v>
      </c>
      <c r="G36" s="2" t="str">
        <f t="shared" si="1"/>
        <v>Hallier f.</v>
      </c>
      <c r="H36" s="2" t="str">
        <f t="shared" si="2"/>
        <v>Daphniphyllum buchananiifolium</v>
      </c>
      <c r="I36" s="1" t="s">
        <v>11</v>
      </c>
      <c r="J36" s="1" t="s">
        <v>579</v>
      </c>
      <c r="K36" s="1" t="s">
        <v>580</v>
      </c>
      <c r="O36" s="1" t="s">
        <v>581</v>
      </c>
      <c r="P36" s="4" t="str">
        <f t="shared" si="5"/>
        <v>tang04_0</v>
      </c>
    </row>
    <row r="37" spans="1:16">
      <c r="A37" s="1" t="s">
        <v>546</v>
      </c>
      <c r="B37" s="2"/>
      <c r="C37" s="2"/>
      <c r="D37" s="1" t="s">
        <v>69</v>
      </c>
      <c r="E37" s="2">
        <f t="shared" si="3"/>
        <v>1</v>
      </c>
      <c r="F37" s="2">
        <v>0</v>
      </c>
      <c r="G37" s="2" t="str">
        <f t="shared" si="1"/>
        <v>Benth.</v>
      </c>
      <c r="H37" s="2" t="str">
        <f t="shared" si="2"/>
        <v>Daphniphyllum calycinum</v>
      </c>
      <c r="I37" s="1" t="s">
        <v>11</v>
      </c>
      <c r="J37" s="1" t="s">
        <v>582</v>
      </c>
      <c r="K37" s="1" t="s">
        <v>583</v>
      </c>
      <c r="O37" s="1" t="s">
        <v>584</v>
      </c>
      <c r="P37" s="4" t="str">
        <f t="shared" si="5"/>
        <v>tang05_0</v>
      </c>
    </row>
    <row r="38" spans="1:16">
      <c r="A38" s="1" t="s">
        <v>547</v>
      </c>
      <c r="B38" s="2"/>
      <c r="C38" s="2"/>
      <c r="D38" s="1" t="s">
        <v>69</v>
      </c>
      <c r="E38" s="2">
        <f t="shared" si="3"/>
        <v>1</v>
      </c>
      <c r="F38" s="2">
        <v>0</v>
      </c>
      <c r="G38" s="2" t="str">
        <f t="shared" si="1"/>
        <v>K. Rosenthal</v>
      </c>
      <c r="H38" s="2" t="str">
        <f t="shared" si="2"/>
        <v>Daphniphyllum celebense</v>
      </c>
      <c r="I38" s="1" t="s">
        <v>11</v>
      </c>
      <c r="J38" s="1" t="s">
        <v>585</v>
      </c>
      <c r="K38" s="1" t="s">
        <v>586</v>
      </c>
      <c r="O38" s="1" t="s">
        <v>587</v>
      </c>
      <c r="P38" s="4" t="str">
        <f t="shared" si="5"/>
        <v>tang06_0</v>
      </c>
    </row>
    <row r="39" spans="1:16">
      <c r="A39" s="1" t="s">
        <v>548</v>
      </c>
      <c r="B39" s="2"/>
      <c r="C39" s="2"/>
      <c r="D39" s="1" t="s">
        <v>69</v>
      </c>
      <c r="E39" s="2">
        <f t="shared" si="3"/>
        <v>1</v>
      </c>
      <c r="F39" s="2">
        <v>0</v>
      </c>
      <c r="G39" s="2" t="str">
        <f t="shared" si="1"/>
        <v>(T.C. Huang) T.C. Huang</v>
      </c>
      <c r="H39" s="2" t="str">
        <f t="shared" si="2"/>
        <v>Daphniphyllum ceramense</v>
      </c>
      <c r="I39" s="1" t="s">
        <v>11</v>
      </c>
      <c r="J39" s="1" t="s">
        <v>588</v>
      </c>
      <c r="K39" s="1" t="s">
        <v>589</v>
      </c>
      <c r="O39" s="1" t="s">
        <v>590</v>
      </c>
      <c r="P39" s="4" t="str">
        <f t="shared" si="5"/>
        <v>tang07_0</v>
      </c>
    </row>
    <row r="40" spans="1:16">
      <c r="A40" s="1" t="s">
        <v>549</v>
      </c>
      <c r="B40" s="2"/>
      <c r="C40" s="2"/>
      <c r="D40" s="1" t="s">
        <v>69</v>
      </c>
      <c r="E40" s="2">
        <f t="shared" si="3"/>
        <v>1</v>
      </c>
      <c r="F40" s="2">
        <v>0</v>
      </c>
      <c r="G40" s="2" t="str">
        <f t="shared" si="1"/>
        <v>K. Rosenthal</v>
      </c>
      <c r="H40" s="2" t="str">
        <f t="shared" si="2"/>
        <v>Daphniphyllum chartaceum</v>
      </c>
      <c r="I40" s="1" t="s">
        <v>11</v>
      </c>
      <c r="J40" s="1" t="s">
        <v>593</v>
      </c>
      <c r="K40" s="1" t="s">
        <v>586</v>
      </c>
      <c r="O40" s="1" t="s">
        <v>594</v>
      </c>
      <c r="P40" s="4" t="str">
        <f t="shared" si="5"/>
        <v>tang08_0</v>
      </c>
    </row>
    <row r="41" spans="1:16">
      <c r="A41" s="1" t="s">
        <v>550</v>
      </c>
      <c r="B41" s="2"/>
      <c r="C41" s="2"/>
      <c r="D41" s="1" t="s">
        <v>69</v>
      </c>
      <c r="E41" s="2">
        <f t="shared" si="3"/>
        <v>1</v>
      </c>
      <c r="F41" s="2">
        <v>0</v>
      </c>
      <c r="G41" s="2" t="str">
        <f t="shared" si="1"/>
        <v>H. Keng</v>
      </c>
      <c r="H41" s="2" t="str">
        <f t="shared" si="2"/>
        <v>Daphniphyllum crispifolium</v>
      </c>
      <c r="I41" s="1" t="s">
        <v>11</v>
      </c>
      <c r="J41" s="1" t="s">
        <v>595</v>
      </c>
      <c r="K41" s="1" t="s">
        <v>596</v>
      </c>
      <c r="O41" s="1" t="s">
        <v>597</v>
      </c>
      <c r="P41" s="4" t="str">
        <f t="shared" si="5"/>
        <v>tang09_0</v>
      </c>
    </row>
    <row r="42" spans="1:16">
      <c r="A42" s="1" t="s">
        <v>551</v>
      </c>
      <c r="B42" s="2"/>
      <c r="C42" s="2"/>
      <c r="D42" s="1" t="s">
        <v>69</v>
      </c>
      <c r="E42" s="2">
        <f t="shared" si="3"/>
        <v>1</v>
      </c>
      <c r="F42" s="2">
        <v>0</v>
      </c>
      <c r="G42" s="2" t="str">
        <f t="shared" si="1"/>
        <v>Blume</v>
      </c>
      <c r="H42" s="2" t="str">
        <f t="shared" si="2"/>
        <v>Daphniphyllum glaucescens</v>
      </c>
      <c r="I42" s="1" t="s">
        <v>11</v>
      </c>
      <c r="J42" s="1" t="s">
        <v>22</v>
      </c>
      <c r="K42" s="1" t="s">
        <v>23</v>
      </c>
      <c r="O42" s="1" t="s">
        <v>598</v>
      </c>
      <c r="P42" s="4" t="str">
        <f t="shared" si="5"/>
        <v>tang10_0</v>
      </c>
    </row>
    <row r="43" spans="1:16">
      <c r="A43" s="1" t="s">
        <v>600</v>
      </c>
      <c r="B43" s="2"/>
      <c r="C43" s="2"/>
      <c r="D43" s="1" t="s">
        <v>69</v>
      </c>
      <c r="E43" s="2">
        <f t="shared" si="3"/>
        <v>2</v>
      </c>
      <c r="F43" s="2">
        <v>0</v>
      </c>
      <c r="G43" s="2" t="str">
        <f t="shared" si="1"/>
        <v>Miq.</v>
      </c>
      <c r="H43" s="2" t="str">
        <f t="shared" si="2"/>
        <v>Daphniphyllum glaucescens glaucescens</v>
      </c>
      <c r="I43" s="1" t="s">
        <v>11</v>
      </c>
      <c r="J43" s="1" t="s">
        <v>22</v>
      </c>
      <c r="L43" s="1" t="s">
        <v>22</v>
      </c>
      <c r="M43" s="1" t="s">
        <v>13</v>
      </c>
      <c r="N43" s="1" t="s">
        <v>159</v>
      </c>
      <c r="O43" s="1" t="s">
        <v>598</v>
      </c>
      <c r="P43" s="5" t="s">
        <v>552</v>
      </c>
    </row>
    <row r="44" spans="1:16">
      <c r="A44" s="1" t="s">
        <v>602</v>
      </c>
      <c r="B44" s="2"/>
      <c r="C44" s="2"/>
      <c r="D44" s="1" t="s">
        <v>69</v>
      </c>
      <c r="E44" s="2">
        <f t="shared" si="3"/>
        <v>2</v>
      </c>
      <c r="F44" s="2">
        <v>0</v>
      </c>
      <c r="G44" s="2" t="str">
        <f t="shared" si="1"/>
        <v>(Baill. ex Müll. Arg.) J.J. Sm.</v>
      </c>
      <c r="H44" s="2" t="str">
        <f t="shared" si="2"/>
        <v>Daphniphyllum glaucescens blumeanum</v>
      </c>
      <c r="I44" s="1" t="s">
        <v>11</v>
      </c>
      <c r="J44" s="1" t="s">
        <v>22</v>
      </c>
      <c r="K44" s="1" t="s">
        <v>23</v>
      </c>
      <c r="L44" s="1" t="s">
        <v>605</v>
      </c>
      <c r="M44" s="1" t="s">
        <v>638</v>
      </c>
      <c r="N44" s="1" t="s">
        <v>159</v>
      </c>
      <c r="O44" s="1" t="s">
        <v>606</v>
      </c>
      <c r="P44" s="5" t="s">
        <v>552</v>
      </c>
    </row>
    <row r="45" spans="1:16">
      <c r="A45" s="1" t="s">
        <v>604</v>
      </c>
      <c r="B45" s="2"/>
      <c r="C45" s="2"/>
      <c r="D45" s="1" t="s">
        <v>69</v>
      </c>
      <c r="E45" s="2">
        <f t="shared" si="3"/>
        <v>2</v>
      </c>
      <c r="F45" s="2">
        <v>0</v>
      </c>
      <c r="G45" s="2" t="str">
        <f t="shared" si="1"/>
        <v>(Hook. f.) Rafidah</v>
      </c>
      <c r="H45" s="2" t="str">
        <f t="shared" si="2"/>
        <v>Daphniphyllum glaucescens lancifolium</v>
      </c>
      <c r="I45" s="1" t="s">
        <v>11</v>
      </c>
      <c r="J45" s="1" t="s">
        <v>22</v>
      </c>
      <c r="K45" s="1" t="s">
        <v>23</v>
      </c>
      <c r="L45" s="1" t="s">
        <v>607</v>
      </c>
      <c r="M45" s="1" t="s">
        <v>608</v>
      </c>
      <c r="N45" s="1" t="s">
        <v>159</v>
      </c>
      <c r="O45" s="1" t="s">
        <v>609</v>
      </c>
      <c r="P45" s="5" t="s">
        <v>552</v>
      </c>
    </row>
    <row r="46" spans="1:16">
      <c r="A46" s="1" t="s">
        <v>553</v>
      </c>
      <c r="B46" s="2"/>
      <c r="C46" s="2"/>
      <c r="D46" s="1" t="s">
        <v>69</v>
      </c>
      <c r="E46" s="2">
        <f t="shared" si="3"/>
        <v>1</v>
      </c>
      <c r="F46" s="2">
        <v>0</v>
      </c>
      <c r="G46" s="2" t="str">
        <f t="shared" si="1"/>
        <v>Gage</v>
      </c>
      <c r="H46" s="2" t="str">
        <f t="shared" si="2"/>
        <v>Daphniphyllum gracile</v>
      </c>
      <c r="I46" s="1" t="s">
        <v>11</v>
      </c>
      <c r="J46" s="1" t="s">
        <v>610</v>
      </c>
      <c r="K46" s="1" t="s">
        <v>611</v>
      </c>
      <c r="O46" s="1" t="s">
        <v>612</v>
      </c>
      <c r="P46" s="4" t="str">
        <f>IF(E46=1, A46, "")</f>
        <v>tang11_0</v>
      </c>
    </row>
    <row r="47" spans="1:16">
      <c r="A47" s="1" t="s">
        <v>554</v>
      </c>
      <c r="B47" s="2" t="s">
        <v>830</v>
      </c>
      <c r="C47" s="2">
        <v>1</v>
      </c>
      <c r="D47" s="1" t="s">
        <v>69</v>
      </c>
      <c r="E47" s="2">
        <f t="shared" si="3"/>
        <v>1</v>
      </c>
      <c r="F47" s="2">
        <v>0</v>
      </c>
      <c r="G47" s="2" t="str">
        <f t="shared" si="1"/>
        <v>(Benth.) Müll. Arg.</v>
      </c>
      <c r="H47" s="2" t="str">
        <f t="shared" si="2"/>
        <v>Daphniphyllum himalense</v>
      </c>
      <c r="I47" s="1" t="s">
        <v>11</v>
      </c>
      <c r="J47" s="1" t="s">
        <v>613</v>
      </c>
      <c r="K47" s="1" t="s">
        <v>639</v>
      </c>
      <c r="O47" s="1" t="s">
        <v>614</v>
      </c>
      <c r="P47" s="4" t="str">
        <f>IF(E47=1, A47, "")</f>
        <v>tang12_0</v>
      </c>
    </row>
    <row r="48" spans="1:16">
      <c r="A48" s="1" t="s">
        <v>555</v>
      </c>
      <c r="B48" s="2"/>
      <c r="C48" s="2"/>
      <c r="D48" s="1" t="s">
        <v>69</v>
      </c>
      <c r="E48" s="2">
        <f t="shared" si="3"/>
        <v>1</v>
      </c>
      <c r="F48" s="2">
        <v>0</v>
      </c>
      <c r="G48" s="2" t="str">
        <f t="shared" si="1"/>
        <v>(T.C. Huang) M.S. Tang</v>
      </c>
      <c r="H48" s="2" t="str">
        <f t="shared" si="2"/>
        <v>Daphniphyllum lanyuense</v>
      </c>
      <c r="I48" s="1" t="s">
        <v>11</v>
      </c>
      <c r="J48" s="1" t="s">
        <v>617</v>
      </c>
      <c r="K48" s="1" t="s">
        <v>618</v>
      </c>
      <c r="O48" s="1" t="s">
        <v>619</v>
      </c>
      <c r="P48" s="4" t="str">
        <f>IF(E48=1, A48, "")</f>
        <v>tang13_0</v>
      </c>
    </row>
    <row r="49" spans="1:16">
      <c r="A49" s="1" t="s">
        <v>556</v>
      </c>
      <c r="B49" s="2"/>
      <c r="C49" s="2"/>
      <c r="D49" s="1" t="s">
        <v>69</v>
      </c>
      <c r="E49" s="2">
        <f t="shared" si="3"/>
        <v>1</v>
      </c>
      <c r="F49" s="2">
        <v>0</v>
      </c>
      <c r="G49" s="2" t="str">
        <f t="shared" si="1"/>
        <v>(Benth.) Baill.</v>
      </c>
      <c r="H49" s="2" t="str">
        <f t="shared" si="2"/>
        <v>Daphniphyllum laurinum</v>
      </c>
      <c r="I49" s="1" t="s">
        <v>11</v>
      </c>
      <c r="J49" s="1" t="s">
        <v>622</v>
      </c>
      <c r="K49" s="1" t="s">
        <v>623</v>
      </c>
      <c r="O49" s="1" t="s">
        <v>511</v>
      </c>
      <c r="P49" s="4" t="str">
        <f>IF(E49=1, A49, "")</f>
        <v>tang14_0</v>
      </c>
    </row>
    <row r="50" spans="1:16">
      <c r="A50" s="1" t="s">
        <v>557</v>
      </c>
      <c r="B50" s="2"/>
      <c r="C50" s="2"/>
      <c r="D50" s="1" t="s">
        <v>69</v>
      </c>
      <c r="E50" s="2">
        <f t="shared" si="3"/>
        <v>1</v>
      </c>
      <c r="F50" s="2">
        <v>0</v>
      </c>
      <c r="G50" s="2" t="str">
        <f t="shared" si="1"/>
        <v>Elmer</v>
      </c>
      <c r="H50" s="2" t="str">
        <f t="shared" si="2"/>
        <v>Daphniphyllum luzonense</v>
      </c>
      <c r="I50" s="1" t="s">
        <v>11</v>
      </c>
      <c r="J50" s="1" t="s">
        <v>624</v>
      </c>
      <c r="K50" s="1" t="s">
        <v>625</v>
      </c>
      <c r="O50" s="1" t="s">
        <v>626</v>
      </c>
      <c r="P50" s="4" t="str">
        <f>IF(E50=1, A50, "")</f>
        <v>tang15_0</v>
      </c>
    </row>
    <row r="51" spans="1:16">
      <c r="A51" s="1" t="s">
        <v>558</v>
      </c>
      <c r="B51" s="2" t="s">
        <v>886</v>
      </c>
      <c r="C51" s="2"/>
      <c r="D51" s="1" t="s">
        <v>69</v>
      </c>
      <c r="E51" s="2">
        <f t="shared" ref="E51:E52" si="6">COUNTA(J51,L51,Q51,T51)</f>
        <v>1</v>
      </c>
      <c r="F51" s="2">
        <v>0</v>
      </c>
      <c r="G51" s="2" t="str">
        <f t="shared" si="1"/>
        <v>Miq.</v>
      </c>
      <c r="H51" s="2" t="str">
        <f t="shared" si="2"/>
        <v>Daphniphyllum macropodum</v>
      </c>
      <c r="I51" s="1" t="s">
        <v>11</v>
      </c>
      <c r="J51" s="1" t="s">
        <v>12</v>
      </c>
      <c r="K51" s="1" t="s">
        <v>13</v>
      </c>
      <c r="O51" s="1" t="s">
        <v>21</v>
      </c>
      <c r="P51" s="4" t="str">
        <f t="shared" ref="P51" si="7">IF(E51=1, A51, "")</f>
        <v>tang16_0</v>
      </c>
    </row>
    <row r="52" spans="1:16">
      <c r="A52" s="1" t="s">
        <v>630</v>
      </c>
      <c r="B52" s="2"/>
      <c r="C52" s="2"/>
      <c r="D52" s="1" t="s">
        <v>69</v>
      </c>
      <c r="E52" s="2">
        <f t="shared" si="6"/>
        <v>2</v>
      </c>
      <c r="F52" s="2">
        <v>0</v>
      </c>
      <c r="G52" s="2" t="str">
        <f t="shared" si="1"/>
        <v>Miq.</v>
      </c>
      <c r="H52" s="2" t="str">
        <f t="shared" si="2"/>
        <v>Daphniphyllum macropodum macropodum</v>
      </c>
      <c r="I52" s="1" t="s">
        <v>11</v>
      </c>
      <c r="J52" s="1" t="s">
        <v>12</v>
      </c>
      <c r="K52" s="1" t="s">
        <v>13</v>
      </c>
      <c r="L52" s="1" t="s">
        <v>12</v>
      </c>
      <c r="M52" s="1" t="s">
        <v>13</v>
      </c>
      <c r="N52" s="1" t="s">
        <v>159</v>
      </c>
      <c r="P52" s="4" t="s">
        <v>631</v>
      </c>
    </row>
    <row r="53" spans="1:16">
      <c r="A53" s="1" t="s">
        <v>628</v>
      </c>
      <c r="B53" s="2" t="s">
        <v>868</v>
      </c>
      <c r="C53" s="2">
        <v>1</v>
      </c>
      <c r="D53" s="1" t="s">
        <v>69</v>
      </c>
      <c r="E53" s="2">
        <f t="shared" si="3"/>
        <v>2</v>
      </c>
      <c r="F53" s="2">
        <v>0</v>
      </c>
      <c r="G53" s="2" t="str">
        <f t="shared" si="1"/>
        <v>(Maxim. ex Franch. &amp; Sav.) K. Rosenthal</v>
      </c>
      <c r="H53" s="2" t="str">
        <f t="shared" si="2"/>
        <v>Daphniphyllum macropodum humile</v>
      </c>
      <c r="I53" s="1" t="s">
        <v>11</v>
      </c>
      <c r="J53" s="1" t="s">
        <v>12</v>
      </c>
      <c r="K53" s="1" t="s">
        <v>13</v>
      </c>
      <c r="L53" s="1" t="s">
        <v>632</v>
      </c>
      <c r="M53" s="1" t="s">
        <v>633</v>
      </c>
      <c r="N53" s="1" t="s">
        <v>159</v>
      </c>
      <c r="O53" s="1" t="s">
        <v>634</v>
      </c>
      <c r="P53" s="4" t="s">
        <v>631</v>
      </c>
    </row>
    <row r="54" spans="1:16">
      <c r="A54" s="1" t="s">
        <v>559</v>
      </c>
      <c r="B54" s="2"/>
      <c r="C54" s="2"/>
      <c r="D54" s="1" t="s">
        <v>69</v>
      </c>
      <c r="E54" s="2">
        <f t="shared" si="3"/>
        <v>1</v>
      </c>
      <c r="F54" s="2">
        <v>0</v>
      </c>
      <c r="G54" s="2" t="str">
        <f t="shared" si="1"/>
        <v>Müll. Arg.</v>
      </c>
      <c r="H54" s="2" t="str">
        <f t="shared" si="2"/>
        <v>Daphniphyllum majus</v>
      </c>
      <c r="I54" s="1" t="s">
        <v>11</v>
      </c>
      <c r="J54" s="1" t="s">
        <v>635</v>
      </c>
      <c r="K54" s="1" t="s">
        <v>637</v>
      </c>
      <c r="O54" s="1" t="s">
        <v>636</v>
      </c>
      <c r="P54" s="4" t="str">
        <f>IF(E54=1, A54, "")</f>
        <v>tang17_0</v>
      </c>
    </row>
    <row r="55" spans="1:16">
      <c r="A55" s="1" t="s">
        <v>560</v>
      </c>
      <c r="B55" s="2"/>
      <c r="C55" s="2"/>
      <c r="D55" s="1" t="s">
        <v>69</v>
      </c>
      <c r="E55" s="2">
        <f t="shared" si="3"/>
        <v>1</v>
      </c>
      <c r="F55" s="2">
        <v>0</v>
      </c>
      <c r="G55" s="2" t="str">
        <f t="shared" si="1"/>
        <v>Hayata</v>
      </c>
      <c r="H55" s="2" t="str">
        <f t="shared" si="2"/>
        <v>Daphniphyllum membranaceum</v>
      </c>
      <c r="I55" s="1" t="s">
        <v>11</v>
      </c>
      <c r="J55" s="1" t="s">
        <v>640</v>
      </c>
      <c r="K55" s="1" t="s">
        <v>641</v>
      </c>
      <c r="O55" s="1" t="s">
        <v>642</v>
      </c>
      <c r="P55" s="4" t="str">
        <f>IF(E55=1, A55, "")</f>
        <v>tang18_0</v>
      </c>
    </row>
    <row r="56" spans="1:16">
      <c r="A56" s="1" t="s">
        <v>561</v>
      </c>
      <c r="B56" s="2" t="s">
        <v>836</v>
      </c>
      <c r="C56" s="2">
        <v>1</v>
      </c>
      <c r="D56" s="1" t="s">
        <v>69</v>
      </c>
      <c r="E56" s="2">
        <f t="shared" ref="E56:E58" si="8">COUNTA(J56,L56,Q56,T56)</f>
        <v>1</v>
      </c>
      <c r="F56" s="2">
        <v>0</v>
      </c>
      <c r="G56" s="2" t="str">
        <f t="shared" si="1"/>
        <v>(Wight) Thwaites</v>
      </c>
      <c r="H56" s="2" t="str">
        <f t="shared" si="2"/>
        <v>Daphniphyllum neilgherrense</v>
      </c>
      <c r="I56" s="1" t="s">
        <v>11</v>
      </c>
      <c r="J56" s="1" t="s">
        <v>643</v>
      </c>
      <c r="K56" s="1" t="s">
        <v>644</v>
      </c>
      <c r="O56" s="1" t="s">
        <v>510</v>
      </c>
      <c r="P56" s="4" t="str">
        <f t="shared" ref="P56" si="9">IF(E56=1, A56, "")</f>
        <v>tang19_0</v>
      </c>
    </row>
    <row r="57" spans="1:16">
      <c r="A57" s="1" t="s">
        <v>650</v>
      </c>
      <c r="B57" s="2" t="s">
        <v>857</v>
      </c>
      <c r="C57" s="2">
        <v>1</v>
      </c>
      <c r="D57" s="1" t="s">
        <v>69</v>
      </c>
      <c r="E57" s="2">
        <f t="shared" si="8"/>
        <v>2</v>
      </c>
      <c r="F57" s="2">
        <v>0</v>
      </c>
      <c r="G57" s="2" t="str">
        <f t="shared" si="1"/>
        <v>(Wight) Thwaites</v>
      </c>
      <c r="H57" s="2" t="str">
        <f t="shared" si="2"/>
        <v>Daphniphyllum neilgherrense neilgherrense</v>
      </c>
      <c r="I57" s="1" t="s">
        <v>11</v>
      </c>
      <c r="J57" s="1" t="s">
        <v>643</v>
      </c>
      <c r="K57" s="1" t="s">
        <v>644</v>
      </c>
      <c r="L57" s="1" t="s">
        <v>643</v>
      </c>
      <c r="N57" s="1" t="s">
        <v>159</v>
      </c>
      <c r="P57" s="4" t="s">
        <v>653</v>
      </c>
    </row>
    <row r="58" spans="1:16">
      <c r="A58" s="1" t="s">
        <v>652</v>
      </c>
      <c r="B58" s="2" t="s">
        <v>858</v>
      </c>
      <c r="C58" s="2">
        <v>1</v>
      </c>
      <c r="D58" s="1" t="s">
        <v>69</v>
      </c>
      <c r="E58" s="2">
        <f t="shared" si="8"/>
        <v>2</v>
      </c>
      <c r="F58" s="2">
        <v>0</v>
      </c>
      <c r="G58" s="2" t="str">
        <f t="shared" si="1"/>
        <v>(Müll. Arg.) K. Rosenthal</v>
      </c>
      <c r="H58" s="2" t="str">
        <f t="shared" si="2"/>
        <v>Daphniphyllum neilgherrense concolor</v>
      </c>
      <c r="I58" s="1" t="s">
        <v>11</v>
      </c>
      <c r="J58" s="1" t="s">
        <v>643</v>
      </c>
      <c r="K58" s="1" t="s">
        <v>644</v>
      </c>
      <c r="L58" s="1" t="s">
        <v>654</v>
      </c>
      <c r="M58" s="1" t="s">
        <v>655</v>
      </c>
      <c r="N58" s="1" t="s">
        <v>159</v>
      </c>
      <c r="O58" s="1" t="s">
        <v>656</v>
      </c>
      <c r="P58" s="4" t="s">
        <v>653</v>
      </c>
    </row>
    <row r="59" spans="1:16">
      <c r="A59" s="1" t="s">
        <v>562</v>
      </c>
      <c r="B59" s="2"/>
      <c r="C59" s="2"/>
      <c r="D59" s="1" t="s">
        <v>69</v>
      </c>
      <c r="E59" s="2">
        <f t="shared" si="3"/>
        <v>1</v>
      </c>
      <c r="F59" s="2">
        <v>0</v>
      </c>
      <c r="G59" s="2" t="str">
        <f t="shared" si="1"/>
        <v>Hallier f.</v>
      </c>
      <c r="H59" s="2" t="str">
        <f t="shared" si="2"/>
        <v>Daphniphyllum papuanum</v>
      </c>
      <c r="I59" s="1" t="s">
        <v>11</v>
      </c>
      <c r="J59" s="1" t="s">
        <v>657</v>
      </c>
      <c r="K59" s="1" t="s">
        <v>580</v>
      </c>
      <c r="O59" s="1" t="s">
        <v>581</v>
      </c>
      <c r="P59" s="4" t="str">
        <f t="shared" ref="P59:P69" si="10">IF(E59=1, A59, "")</f>
        <v>tang20_0</v>
      </c>
    </row>
    <row r="60" spans="1:16">
      <c r="A60" s="1" t="s">
        <v>563</v>
      </c>
      <c r="B60" s="2"/>
      <c r="C60" s="2"/>
      <c r="D60" s="1" t="s">
        <v>69</v>
      </c>
      <c r="E60" s="2">
        <f t="shared" si="3"/>
        <v>1</v>
      </c>
      <c r="F60" s="2">
        <v>0</v>
      </c>
      <c r="G60" s="2" t="str">
        <f t="shared" si="1"/>
        <v>Quisumb. &amp; Merr.</v>
      </c>
      <c r="H60" s="2" t="str">
        <f t="shared" si="2"/>
        <v>Daphniphyllum parvifolium</v>
      </c>
      <c r="I60" s="1" t="s">
        <v>11</v>
      </c>
      <c r="J60" s="1" t="s">
        <v>658</v>
      </c>
      <c r="K60" s="1" t="s">
        <v>659</v>
      </c>
      <c r="O60" s="1" t="s">
        <v>660</v>
      </c>
      <c r="P60" s="4" t="str">
        <f t="shared" si="10"/>
        <v>tang21_0</v>
      </c>
    </row>
    <row r="61" spans="1:16">
      <c r="A61" s="1" t="s">
        <v>564</v>
      </c>
      <c r="B61" s="2"/>
      <c r="C61" s="2"/>
      <c r="D61" s="1" t="s">
        <v>69</v>
      </c>
      <c r="E61" s="2">
        <f t="shared" si="3"/>
        <v>1</v>
      </c>
      <c r="F61" s="2">
        <v>0</v>
      </c>
      <c r="G61" s="2" t="str">
        <f t="shared" si="1"/>
        <v>Hayata</v>
      </c>
      <c r="H61" s="2" t="str">
        <f t="shared" si="2"/>
        <v>Daphniphyllum pentandrum</v>
      </c>
      <c r="I61" s="1" t="s">
        <v>11</v>
      </c>
      <c r="J61" s="1" t="s">
        <v>661</v>
      </c>
      <c r="K61" s="1" t="s">
        <v>641</v>
      </c>
      <c r="O61" s="1" t="s">
        <v>662</v>
      </c>
      <c r="P61" s="4" t="str">
        <f t="shared" si="10"/>
        <v>tang22_0</v>
      </c>
    </row>
    <row r="62" spans="1:16">
      <c r="A62" s="1" t="s">
        <v>565</v>
      </c>
      <c r="B62" s="2"/>
      <c r="C62" s="2"/>
      <c r="D62" s="1" t="s">
        <v>69</v>
      </c>
      <c r="E62" s="2">
        <f t="shared" si="3"/>
        <v>1</v>
      </c>
      <c r="F62" s="2">
        <v>0</v>
      </c>
      <c r="G62" s="2" t="str">
        <f t="shared" si="1"/>
        <v>Hook. f.</v>
      </c>
      <c r="H62" s="2" t="str">
        <f t="shared" si="2"/>
        <v>Daphniphyllum scortechinii</v>
      </c>
      <c r="I62" s="1" t="s">
        <v>11</v>
      </c>
      <c r="J62" s="1" t="s">
        <v>663</v>
      </c>
      <c r="K62" s="1" t="s">
        <v>664</v>
      </c>
      <c r="O62" s="1" t="s">
        <v>665</v>
      </c>
      <c r="P62" s="4" t="str">
        <f t="shared" si="10"/>
        <v>tang23_0</v>
      </c>
    </row>
    <row r="63" spans="1:16">
      <c r="A63" s="1" t="s">
        <v>566</v>
      </c>
      <c r="B63" s="2"/>
      <c r="C63" s="2"/>
      <c r="D63" s="1" t="s">
        <v>69</v>
      </c>
      <c r="E63" s="2">
        <f t="shared" si="3"/>
        <v>1</v>
      </c>
      <c r="F63" s="2">
        <v>0</v>
      </c>
      <c r="G63" s="2" t="str">
        <f t="shared" si="1"/>
        <v>Merr.</v>
      </c>
      <c r="H63" s="2" t="str">
        <f t="shared" si="2"/>
        <v>Daphniphyllum subverticillatum</v>
      </c>
      <c r="I63" s="1" t="s">
        <v>11</v>
      </c>
      <c r="J63" s="1" t="s">
        <v>666</v>
      </c>
      <c r="K63" s="1" t="s">
        <v>667</v>
      </c>
      <c r="O63" s="1" t="s">
        <v>668</v>
      </c>
      <c r="P63" s="4" t="str">
        <f t="shared" si="10"/>
        <v>tang24_0</v>
      </c>
    </row>
    <row r="64" spans="1:16">
      <c r="A64" s="1" t="s">
        <v>567</v>
      </c>
      <c r="B64" s="2"/>
      <c r="C64" s="2"/>
      <c r="D64" s="1" t="s">
        <v>69</v>
      </c>
      <c r="E64" s="2">
        <f t="shared" si="3"/>
        <v>1</v>
      </c>
      <c r="F64" s="2">
        <v>0</v>
      </c>
      <c r="G64" s="2" t="str">
        <f t="shared" si="1"/>
        <v>(T.C. Huang) T.C. Huang</v>
      </c>
      <c r="H64" s="2" t="str">
        <f t="shared" si="2"/>
        <v>Daphniphyllum sumatraense</v>
      </c>
      <c r="I64" s="1" t="s">
        <v>11</v>
      </c>
      <c r="J64" s="1" t="s">
        <v>669</v>
      </c>
      <c r="K64" s="1" t="s">
        <v>589</v>
      </c>
      <c r="O64" s="1" t="s">
        <v>670</v>
      </c>
      <c r="P64" s="4" t="str">
        <f t="shared" si="10"/>
        <v>tang25_0</v>
      </c>
    </row>
    <row r="65" spans="1:16">
      <c r="A65" s="1" t="s">
        <v>568</v>
      </c>
      <c r="B65" s="2"/>
      <c r="C65" s="2"/>
      <c r="D65" s="1" t="s">
        <v>69</v>
      </c>
      <c r="E65" s="2">
        <f t="shared" si="3"/>
        <v>1</v>
      </c>
      <c r="F65" s="2">
        <v>0</v>
      </c>
      <c r="G65" s="2" t="str">
        <f t="shared" si="1"/>
        <v>Zoll. ex Teijsm. &amp; Binn.</v>
      </c>
      <c r="H65" s="2" t="str">
        <f t="shared" si="2"/>
        <v>Daphniphyllum teijsmannii</v>
      </c>
      <c r="I65" s="1" t="s">
        <v>11</v>
      </c>
      <c r="J65" s="1" t="s">
        <v>671</v>
      </c>
      <c r="K65" s="1" t="s">
        <v>672</v>
      </c>
      <c r="O65" s="1" t="s">
        <v>673</v>
      </c>
      <c r="P65" s="4" t="str">
        <f t="shared" si="10"/>
        <v>tang26_0</v>
      </c>
    </row>
    <row r="66" spans="1:16">
      <c r="A66" s="1" t="s">
        <v>569</v>
      </c>
      <c r="B66" s="2"/>
      <c r="C66" s="2"/>
      <c r="D66" s="1" t="s">
        <v>69</v>
      </c>
      <c r="E66" s="2">
        <f t="shared" si="3"/>
        <v>1</v>
      </c>
      <c r="F66" s="2">
        <v>0</v>
      </c>
      <c r="G66" s="2" t="str">
        <f t="shared" si="1"/>
        <v>(T.C. Huang) T.C. Huang</v>
      </c>
      <c r="H66" s="2" t="str">
        <f t="shared" si="2"/>
        <v>Daphniphyllum timorianum</v>
      </c>
      <c r="I66" s="1" t="s">
        <v>11</v>
      </c>
      <c r="J66" s="1" t="s">
        <v>674</v>
      </c>
      <c r="K66" s="1" t="s">
        <v>589</v>
      </c>
      <c r="O66" s="1" t="s">
        <v>675</v>
      </c>
      <c r="P66" s="4" t="str">
        <f t="shared" si="10"/>
        <v>tang27_0</v>
      </c>
    </row>
    <row r="67" spans="1:16">
      <c r="A67" s="1" t="s">
        <v>570</v>
      </c>
      <c r="B67" s="2"/>
      <c r="C67" s="2"/>
      <c r="D67" s="1" t="s">
        <v>69</v>
      </c>
      <c r="E67" s="2">
        <f t="shared" si="3"/>
        <v>1</v>
      </c>
      <c r="F67" s="2">
        <v>0</v>
      </c>
      <c r="G67" s="2" t="str">
        <f t="shared" si="1"/>
        <v>T.C. Huang</v>
      </c>
      <c r="H67" s="2" t="str">
        <f t="shared" si="2"/>
        <v>Daphniphyllum woodsonianum</v>
      </c>
      <c r="I67" s="1" t="s">
        <v>11</v>
      </c>
      <c r="J67" s="1" t="s">
        <v>676</v>
      </c>
      <c r="K67" s="1" t="s">
        <v>677</v>
      </c>
      <c r="O67" s="1" t="s">
        <v>678</v>
      </c>
      <c r="P67" s="4" t="str">
        <f t="shared" si="10"/>
        <v>tang28_0</v>
      </c>
    </row>
    <row r="68" spans="1:16">
      <c r="A68" s="1" t="s">
        <v>829</v>
      </c>
      <c r="B68" s="1" t="s">
        <v>830</v>
      </c>
      <c r="C68" s="2">
        <v>2</v>
      </c>
      <c r="D68" s="1" t="s">
        <v>69</v>
      </c>
      <c r="E68" s="2">
        <f t="shared" si="3"/>
        <v>1</v>
      </c>
      <c r="F68" s="2">
        <v>0</v>
      </c>
      <c r="G68" s="2" t="str">
        <f t="shared" ref="G68:G95" si="11">IF(U68="", IF(R68="", IF(M68="", IF(K68="", "", K68), M68), R68), U68)</f>
        <v>(Benth.) Müll. Arg.</v>
      </c>
      <c r="H68" s="2" t="str">
        <f t="shared" ref="H68:H95" si="12">TRIM(I68 &amp; " " &amp; J68 &amp; " " &amp; L68 &amp; " " &amp; Q68&amp; " " &amp; T68)</f>
        <v>Daphniphyllum himalayense</v>
      </c>
      <c r="I68" s="8" t="s">
        <v>11</v>
      </c>
      <c r="J68" s="1" t="s">
        <v>831</v>
      </c>
      <c r="K68" s="1" t="s">
        <v>832</v>
      </c>
      <c r="P68" s="4" t="str">
        <f t="shared" si="10"/>
        <v>rosenthal02_0</v>
      </c>
    </row>
    <row r="69" spans="1:16">
      <c r="A69" s="1" t="s">
        <v>835</v>
      </c>
      <c r="B69" s="1" t="s">
        <v>836</v>
      </c>
      <c r="C69" s="2">
        <v>2</v>
      </c>
      <c r="D69" s="1" t="s">
        <v>69</v>
      </c>
      <c r="E69" s="2">
        <f t="shared" si="3"/>
        <v>1</v>
      </c>
      <c r="F69" s="2">
        <v>0</v>
      </c>
      <c r="G69" s="2" t="str">
        <f t="shared" si="11"/>
        <v>(Wight) Rosenth.</v>
      </c>
      <c r="H69" s="2" t="str">
        <f t="shared" si="12"/>
        <v>Daphniphyllum nilgherrense</v>
      </c>
      <c r="I69" s="8" t="s">
        <v>11</v>
      </c>
      <c r="J69" s="1" t="s">
        <v>837</v>
      </c>
      <c r="K69" s="1" t="s">
        <v>887</v>
      </c>
      <c r="P69" s="4" t="str">
        <f t="shared" si="10"/>
        <v>rosenthal06_0</v>
      </c>
    </row>
    <row r="70" spans="1:16">
      <c r="A70" s="1" t="s">
        <v>839</v>
      </c>
      <c r="B70" s="1" t="s">
        <v>857</v>
      </c>
      <c r="C70" s="2">
        <v>2</v>
      </c>
      <c r="D70" s="1" t="s">
        <v>69</v>
      </c>
      <c r="E70" s="2">
        <f t="shared" si="3"/>
        <v>2</v>
      </c>
      <c r="F70" s="2">
        <v>1</v>
      </c>
      <c r="G70" s="2" t="str">
        <f t="shared" si="11"/>
        <v>(Wight) Rosenth.</v>
      </c>
      <c r="H70" s="2" t="str">
        <f t="shared" si="12"/>
        <v>Daphniphyllum nilgherrense nilgherrense</v>
      </c>
      <c r="I70" s="1" t="s">
        <v>11</v>
      </c>
      <c r="J70" s="1" t="s">
        <v>837</v>
      </c>
      <c r="K70" s="1" t="s">
        <v>887</v>
      </c>
      <c r="L70" s="1" t="s">
        <v>837</v>
      </c>
      <c r="N70" s="1" t="s">
        <v>159</v>
      </c>
      <c r="P70" s="4" t="s">
        <v>834</v>
      </c>
    </row>
    <row r="71" spans="1:16">
      <c r="A71" s="1" t="s">
        <v>845</v>
      </c>
      <c r="B71" s="1" t="s">
        <v>858</v>
      </c>
      <c r="C71" s="2">
        <v>2</v>
      </c>
      <c r="D71" s="1" t="s">
        <v>69</v>
      </c>
      <c r="E71" s="2">
        <f t="shared" si="3"/>
        <v>2</v>
      </c>
      <c r="F71" s="2">
        <v>0</v>
      </c>
      <c r="G71" s="2" t="str">
        <f t="shared" si="11"/>
        <v>(Müll. Arg.) Rosenth.</v>
      </c>
      <c r="H71" s="2" t="str">
        <f t="shared" si="12"/>
        <v>Daphniphyllum nilgherrense concolor</v>
      </c>
      <c r="I71" s="1" t="s">
        <v>11</v>
      </c>
      <c r="J71" s="1" t="s">
        <v>837</v>
      </c>
      <c r="L71" s="1" t="s">
        <v>654</v>
      </c>
      <c r="M71" s="1" t="s">
        <v>859</v>
      </c>
      <c r="N71" s="1" t="s">
        <v>159</v>
      </c>
      <c r="P71" s="4" t="s">
        <v>834</v>
      </c>
    </row>
    <row r="72" spans="1:16">
      <c r="A72" s="1" t="s">
        <v>840</v>
      </c>
      <c r="D72" s="1" t="s">
        <v>69</v>
      </c>
      <c r="E72" s="2">
        <f t="shared" si="3"/>
        <v>1</v>
      </c>
      <c r="F72" s="2">
        <v>0</v>
      </c>
      <c r="G72" s="2" t="str">
        <f t="shared" si="11"/>
        <v>(Hemsl.) Rosenth.</v>
      </c>
      <c r="H72" s="2" t="str">
        <f t="shared" si="12"/>
        <v>Daphniphyllum oldhamii</v>
      </c>
      <c r="I72" s="1" t="s">
        <v>11</v>
      </c>
      <c r="J72" s="1" t="s">
        <v>860</v>
      </c>
      <c r="K72" s="1" t="s">
        <v>861</v>
      </c>
      <c r="P72" s="4" t="str">
        <f>IF(E72=1, A72, "")</f>
        <v>rosenthal07_0</v>
      </c>
    </row>
    <row r="73" spans="1:16">
      <c r="A73" s="1" t="s">
        <v>841</v>
      </c>
      <c r="D73" s="1" t="s">
        <v>69</v>
      </c>
      <c r="E73" s="2">
        <f t="shared" si="3"/>
        <v>1</v>
      </c>
      <c r="F73" s="2">
        <v>0</v>
      </c>
      <c r="G73" s="2" t="str">
        <f t="shared" si="11"/>
        <v>Baill.</v>
      </c>
      <c r="H73" s="2" t="str">
        <f t="shared" si="12"/>
        <v>Daphniphyllum roxburghii</v>
      </c>
      <c r="I73" s="1" t="s">
        <v>11</v>
      </c>
      <c r="J73" s="1" t="s">
        <v>862</v>
      </c>
      <c r="K73" s="1" t="s">
        <v>863</v>
      </c>
      <c r="P73" s="4" t="str">
        <f>IF(E73=1, A73, "")</f>
        <v>rosenthal08_0</v>
      </c>
    </row>
    <row r="74" spans="1:16">
      <c r="A74" s="1" t="s">
        <v>880</v>
      </c>
      <c r="B74" s="1" t="s">
        <v>886</v>
      </c>
      <c r="D74" s="1" t="s">
        <v>69</v>
      </c>
      <c r="E74" s="2">
        <f t="shared" si="3"/>
        <v>1</v>
      </c>
      <c r="F74" s="2">
        <v>0</v>
      </c>
      <c r="G74" s="2" t="str">
        <f t="shared" si="11"/>
        <v>Miq.</v>
      </c>
      <c r="H74" s="2" t="str">
        <f t="shared" si="12"/>
        <v>Daphniphyllum macropodum</v>
      </c>
      <c r="I74" s="1" t="s">
        <v>11</v>
      </c>
      <c r="J74" s="1" t="s">
        <v>12</v>
      </c>
      <c r="K74" s="1" t="s">
        <v>13</v>
      </c>
      <c r="P74" s="4" t="str">
        <f>IF(E74=1, A74, "")</f>
        <v>rosenthal10_0</v>
      </c>
    </row>
    <row r="75" spans="1:16">
      <c r="A75" s="1" t="s">
        <v>866</v>
      </c>
      <c r="B75" s="1" t="s">
        <v>868</v>
      </c>
      <c r="C75" s="2">
        <v>2</v>
      </c>
      <c r="D75" s="1" t="s">
        <v>69</v>
      </c>
      <c r="E75" s="2">
        <f t="shared" si="3"/>
        <v>2</v>
      </c>
      <c r="F75" s="2">
        <v>0</v>
      </c>
      <c r="G75" s="2" t="str">
        <f t="shared" si="11"/>
        <v>(Maxim.) Rosenth.</v>
      </c>
      <c r="H75" s="2" t="str">
        <f t="shared" si="12"/>
        <v>Daphniphyllum macropodum humile</v>
      </c>
      <c r="I75" s="1" t="s">
        <v>11</v>
      </c>
      <c r="J75" s="1" t="s">
        <v>12</v>
      </c>
      <c r="L75" s="1" t="s">
        <v>632</v>
      </c>
      <c r="M75" s="1" t="s">
        <v>867</v>
      </c>
      <c r="N75" s="1" t="s">
        <v>159</v>
      </c>
      <c r="P75" s="4" t="s">
        <v>880</v>
      </c>
    </row>
    <row r="76" spans="1:16">
      <c r="A76" s="1" t="s">
        <v>843</v>
      </c>
      <c r="D76" s="1" t="s">
        <v>69</v>
      </c>
      <c r="E76" s="2">
        <f t="shared" si="3"/>
        <v>1</v>
      </c>
      <c r="F76" s="2">
        <v>0</v>
      </c>
      <c r="G76" s="2" t="str">
        <f t="shared" si="11"/>
        <v>Rosenth.</v>
      </c>
      <c r="H76" s="2" t="str">
        <f t="shared" si="12"/>
        <v>Daphniphyllum bengalense</v>
      </c>
      <c r="I76" s="1" t="s">
        <v>11</v>
      </c>
      <c r="J76" s="8" t="s">
        <v>869</v>
      </c>
      <c r="K76" s="1" t="s">
        <v>870</v>
      </c>
      <c r="O76" s="1" t="s">
        <v>753</v>
      </c>
      <c r="P76" s="4" t="str">
        <f t="shared" ref="P76:P88" si="13">IF(E76=1, A76, "")</f>
        <v>rosenthal11_0</v>
      </c>
    </row>
    <row r="77" spans="1:16">
      <c r="A77" s="1" t="s">
        <v>847</v>
      </c>
      <c r="D77" s="1" t="s">
        <v>69</v>
      </c>
      <c r="E77" s="2">
        <f t="shared" si="3"/>
        <v>1</v>
      </c>
      <c r="F77" s="2">
        <v>0</v>
      </c>
      <c r="G77" s="2" t="str">
        <f t="shared" si="11"/>
        <v>Hook. f.</v>
      </c>
      <c r="H77" s="2" t="str">
        <f t="shared" si="12"/>
        <v>Daphniphyllum kingii</v>
      </c>
      <c r="I77" s="1" t="s">
        <v>11</v>
      </c>
      <c r="J77" s="8" t="s">
        <v>871</v>
      </c>
      <c r="K77" s="1" t="s">
        <v>664</v>
      </c>
      <c r="P77" s="4" t="str">
        <f t="shared" si="13"/>
        <v>rosenthal13_0</v>
      </c>
    </row>
    <row r="78" spans="1:16">
      <c r="A78" s="1" t="s">
        <v>848</v>
      </c>
      <c r="D78" s="1" t="s">
        <v>69</v>
      </c>
      <c r="E78" s="2">
        <f t="shared" si="3"/>
        <v>1</v>
      </c>
      <c r="F78" s="2">
        <v>0</v>
      </c>
      <c r="G78" s="2" t="str">
        <f t="shared" si="11"/>
        <v>Rosenth.</v>
      </c>
      <c r="H78" s="2" t="str">
        <f t="shared" si="12"/>
        <v>Daphniphyllum latifolium</v>
      </c>
      <c r="I78" s="1" t="s">
        <v>11</v>
      </c>
      <c r="J78" s="1" t="s">
        <v>872</v>
      </c>
      <c r="K78" s="1" t="s">
        <v>870</v>
      </c>
      <c r="O78" s="1" t="s">
        <v>753</v>
      </c>
      <c r="P78" s="4" t="str">
        <f t="shared" si="13"/>
        <v>rosenthal15_0</v>
      </c>
    </row>
    <row r="79" spans="1:16">
      <c r="A79" s="1" t="s">
        <v>849</v>
      </c>
      <c r="D79" s="1" t="s">
        <v>69</v>
      </c>
      <c r="E79" s="2">
        <f t="shared" si="3"/>
        <v>1</v>
      </c>
      <c r="F79" s="2">
        <v>0</v>
      </c>
      <c r="G79" s="2" t="str">
        <f t="shared" si="11"/>
        <v>Kurz</v>
      </c>
      <c r="H79" s="2" t="str">
        <f t="shared" si="12"/>
        <v>Daphniphyllum bancanum</v>
      </c>
      <c r="I79" s="1" t="s">
        <v>11</v>
      </c>
      <c r="J79" s="1" t="s">
        <v>873</v>
      </c>
      <c r="K79" s="1" t="s">
        <v>874</v>
      </c>
      <c r="P79" s="4" t="str">
        <f t="shared" si="13"/>
        <v>rosenthal16_0</v>
      </c>
    </row>
    <row r="80" spans="1:16">
      <c r="A80" s="1" t="s">
        <v>850</v>
      </c>
      <c r="D80" s="1" t="s">
        <v>69</v>
      </c>
      <c r="E80" s="2">
        <f t="shared" si="3"/>
        <v>1</v>
      </c>
      <c r="F80" s="2">
        <v>0</v>
      </c>
      <c r="G80" s="2" t="str">
        <f t="shared" si="11"/>
        <v>(Benth.) Müll. Arg.</v>
      </c>
      <c r="H80" s="2" t="str">
        <f t="shared" si="12"/>
        <v>Daphniphyllum lancifolium</v>
      </c>
      <c r="I80" s="1" t="s">
        <v>11</v>
      </c>
      <c r="J80" s="8" t="s">
        <v>607</v>
      </c>
      <c r="K80" s="1" t="s">
        <v>832</v>
      </c>
      <c r="P80" s="4" t="str">
        <f t="shared" si="13"/>
        <v>rosenthal17_0</v>
      </c>
    </row>
    <row r="81" spans="1:16">
      <c r="A81" s="1" t="s">
        <v>851</v>
      </c>
      <c r="D81" s="1" t="s">
        <v>69</v>
      </c>
      <c r="E81" s="2">
        <f t="shared" ref="E81:E95" si="14">COUNTA(J81,L81,Q81,T81)</f>
        <v>1</v>
      </c>
      <c r="F81" s="2">
        <v>0</v>
      </c>
      <c r="G81" s="2" t="str">
        <f t="shared" si="11"/>
        <v>Hance</v>
      </c>
      <c r="H81" s="2" t="str">
        <f t="shared" si="12"/>
        <v>Daphniphyllum pierrei</v>
      </c>
      <c r="I81" s="1" t="s">
        <v>11</v>
      </c>
      <c r="J81" s="8" t="s">
        <v>875</v>
      </c>
      <c r="K81" s="1" t="s">
        <v>876</v>
      </c>
      <c r="P81" s="4" t="str">
        <f t="shared" si="13"/>
        <v>rosenthal19_0</v>
      </c>
    </row>
    <row r="82" spans="1:16">
      <c r="A82" s="1" t="s">
        <v>852</v>
      </c>
      <c r="D82" s="1" t="s">
        <v>69</v>
      </c>
      <c r="E82" s="2">
        <f t="shared" si="14"/>
        <v>1</v>
      </c>
      <c r="F82" s="2">
        <v>0</v>
      </c>
      <c r="G82" s="2" t="str">
        <f t="shared" si="11"/>
        <v>Rosenth.</v>
      </c>
      <c r="H82" s="2" t="str">
        <f t="shared" si="12"/>
        <v>Daphniphyllum paxianum</v>
      </c>
      <c r="I82" s="1" t="s">
        <v>11</v>
      </c>
      <c r="J82" s="8" t="s">
        <v>877</v>
      </c>
      <c r="K82" s="1" t="s">
        <v>870</v>
      </c>
      <c r="P82" s="4" t="str">
        <f t="shared" si="13"/>
        <v>rosenthal20_0</v>
      </c>
    </row>
    <row r="83" spans="1:16">
      <c r="A83" s="1" t="s">
        <v>854</v>
      </c>
      <c r="D83" s="1" t="s">
        <v>69</v>
      </c>
      <c r="E83" s="2">
        <f t="shared" si="14"/>
        <v>1</v>
      </c>
      <c r="F83" s="2">
        <v>0</v>
      </c>
      <c r="G83" s="2" t="str">
        <f t="shared" si="11"/>
        <v>Rosenth.</v>
      </c>
      <c r="H83" s="2" t="str">
        <f t="shared" si="12"/>
        <v>Daphniphyllum longeracemosum</v>
      </c>
      <c r="I83" s="1" t="s">
        <v>11</v>
      </c>
      <c r="J83" s="8" t="s">
        <v>878</v>
      </c>
      <c r="K83" s="1" t="s">
        <v>870</v>
      </c>
      <c r="P83" s="4" t="str">
        <f t="shared" si="13"/>
        <v>rosenthal22_0</v>
      </c>
    </row>
    <row r="84" spans="1:16">
      <c r="A84" s="1" t="s">
        <v>853</v>
      </c>
      <c r="D84" s="1" t="s">
        <v>69</v>
      </c>
      <c r="E84" s="2">
        <f t="shared" si="14"/>
        <v>1</v>
      </c>
      <c r="F84" s="2">
        <v>0</v>
      </c>
      <c r="G84" s="2" t="str">
        <f t="shared" si="11"/>
        <v>Rosenth.</v>
      </c>
      <c r="H84" s="2" t="str">
        <f t="shared" si="12"/>
        <v>Daphniphyllum gracile</v>
      </c>
      <c r="I84" s="1" t="s">
        <v>11</v>
      </c>
      <c r="J84" s="8" t="s">
        <v>610</v>
      </c>
      <c r="K84" s="1" t="s">
        <v>870</v>
      </c>
      <c r="O84" s="1" t="s">
        <v>753</v>
      </c>
      <c r="P84" s="4" t="str">
        <f t="shared" si="13"/>
        <v>rosenthal23_0</v>
      </c>
    </row>
    <row r="85" spans="1:16">
      <c r="A85" s="1" t="s">
        <v>899</v>
      </c>
      <c r="D85" s="1" t="s">
        <v>68</v>
      </c>
      <c r="E85" s="2">
        <f t="shared" si="14"/>
        <v>1</v>
      </c>
      <c r="F85" s="2">
        <v>0</v>
      </c>
      <c r="G85" s="2" t="str">
        <f t="shared" si="11"/>
        <v>(Matsumura, 1931)</v>
      </c>
      <c r="H85" s="2" t="str">
        <f t="shared" si="12"/>
        <v>Monema rubriceps</v>
      </c>
      <c r="I85" s="1" t="s">
        <v>891</v>
      </c>
      <c r="J85" s="1" t="s">
        <v>892</v>
      </c>
      <c r="K85" s="1" t="s">
        <v>893</v>
      </c>
      <c r="O85" s="1" t="s">
        <v>910</v>
      </c>
      <c r="P85" s="4" t="str">
        <f t="shared" si="13"/>
        <v>dearlep01_0</v>
      </c>
    </row>
    <row r="86" spans="1:16">
      <c r="A86" s="1" t="s">
        <v>900</v>
      </c>
      <c r="B86" s="1" t="s">
        <v>995</v>
      </c>
      <c r="D86" s="1" t="s">
        <v>68</v>
      </c>
      <c r="E86" s="2">
        <f t="shared" si="14"/>
        <v>1</v>
      </c>
      <c r="F86" s="2">
        <v>0</v>
      </c>
      <c r="G86" s="2" t="str">
        <f t="shared" si="11"/>
        <v>Walker, 1855</v>
      </c>
      <c r="H86" s="2" t="str">
        <f t="shared" si="12"/>
        <v>Monema flavescens</v>
      </c>
      <c r="I86" s="1" t="s">
        <v>891</v>
      </c>
      <c r="J86" s="1" t="s">
        <v>895</v>
      </c>
      <c r="K86" s="1" t="s">
        <v>896</v>
      </c>
      <c r="P86" s="4" t="str">
        <f t="shared" si="13"/>
        <v>dearlep02_0</v>
      </c>
    </row>
    <row r="87" spans="1:16">
      <c r="A87" s="1" t="s">
        <v>905</v>
      </c>
      <c r="D87" s="1" t="s">
        <v>68</v>
      </c>
      <c r="E87" s="2">
        <f t="shared" si="14"/>
        <v>1</v>
      </c>
      <c r="F87" s="2">
        <v>0</v>
      </c>
      <c r="G87" s="2" t="str">
        <f t="shared" si="11"/>
        <v>Matsumura, 1931</v>
      </c>
      <c r="H87" s="2" t="str">
        <f t="shared" si="12"/>
        <v>Cnidocampa rubriceps</v>
      </c>
      <c r="I87" s="1" t="s">
        <v>906</v>
      </c>
      <c r="J87" s="1" t="s">
        <v>892</v>
      </c>
      <c r="K87" s="1" t="s">
        <v>907</v>
      </c>
      <c r="O87" s="1" t="s">
        <v>908</v>
      </c>
      <c r="P87" s="4" t="str">
        <f t="shared" si="13"/>
        <v>dearlep01_1</v>
      </c>
    </row>
    <row r="88" spans="1:16">
      <c r="A88" s="1" t="s">
        <v>909</v>
      </c>
      <c r="B88" s="1" t="s">
        <v>995</v>
      </c>
      <c r="D88" s="1" t="s">
        <v>68</v>
      </c>
      <c r="E88" s="2">
        <f t="shared" si="14"/>
        <v>1</v>
      </c>
      <c r="F88" s="2">
        <v>0</v>
      </c>
      <c r="G88" s="2" t="str">
        <f t="shared" si="11"/>
        <v>Walker, 1855</v>
      </c>
      <c r="H88" s="2" t="str">
        <f t="shared" si="12"/>
        <v>Monema flavescens</v>
      </c>
      <c r="I88" s="1" t="s">
        <v>891</v>
      </c>
      <c r="J88" s="1" t="s">
        <v>895</v>
      </c>
      <c r="K88" s="1" t="s">
        <v>896</v>
      </c>
      <c r="P88" s="4" t="str">
        <f t="shared" si="13"/>
        <v>dearlep01_2</v>
      </c>
    </row>
    <row r="89" spans="1:16">
      <c r="A89" s="1" t="s">
        <v>912</v>
      </c>
      <c r="D89" s="1" t="s">
        <v>68</v>
      </c>
      <c r="E89" s="2">
        <f t="shared" si="14"/>
        <v>2</v>
      </c>
      <c r="F89" s="2">
        <v>0</v>
      </c>
      <c r="G89" s="2" t="str">
        <f t="shared" si="11"/>
        <v>(Matsumura, 1931)</v>
      </c>
      <c r="H89" s="2" t="str">
        <f t="shared" si="12"/>
        <v>Monema flavescens rubriceps</v>
      </c>
      <c r="I89" s="1" t="s">
        <v>891</v>
      </c>
      <c r="J89" s="1" t="s">
        <v>895</v>
      </c>
      <c r="K89" s="1" t="s">
        <v>896</v>
      </c>
      <c r="L89" s="1" t="s">
        <v>892</v>
      </c>
      <c r="M89" s="1" t="s">
        <v>893</v>
      </c>
      <c r="O89" s="1" t="s">
        <v>911</v>
      </c>
      <c r="P89" s="5" t="s">
        <v>909</v>
      </c>
    </row>
    <row r="90" spans="1:16">
      <c r="A90" s="1" t="s">
        <v>940</v>
      </c>
      <c r="D90" s="1" t="s">
        <v>68</v>
      </c>
      <c r="E90" s="2">
        <f t="shared" si="14"/>
        <v>1</v>
      </c>
      <c r="F90" s="2">
        <v>0</v>
      </c>
      <c r="G90" s="2" t="str">
        <f t="shared" si="11"/>
        <v>(Walker, 1855)</v>
      </c>
      <c r="H90" s="2" t="str">
        <f t="shared" si="12"/>
        <v>Miresa flavescens</v>
      </c>
      <c r="I90" s="1" t="s">
        <v>942</v>
      </c>
      <c r="J90" s="1" t="s">
        <v>895</v>
      </c>
      <c r="K90" s="1" t="s">
        <v>962</v>
      </c>
      <c r="O90" s="1" t="s">
        <v>943</v>
      </c>
      <c r="P90" s="4" t="str">
        <f>IF(E90=1, A90, "")</f>
        <v>pan01_1</v>
      </c>
    </row>
    <row r="91" spans="1:16">
      <c r="A91" s="1" t="s">
        <v>944</v>
      </c>
      <c r="D91" s="1" t="s">
        <v>68</v>
      </c>
      <c r="E91" s="2">
        <f t="shared" si="14"/>
        <v>1</v>
      </c>
      <c r="F91" s="2">
        <v>0</v>
      </c>
      <c r="G91" s="2" t="str">
        <f t="shared" si="11"/>
        <v>(Walker, 1855)</v>
      </c>
      <c r="H91" s="2" t="str">
        <f t="shared" si="12"/>
        <v>Cnidocampa flavescens</v>
      </c>
      <c r="I91" s="1" t="s">
        <v>906</v>
      </c>
      <c r="J91" s="1" t="s">
        <v>895</v>
      </c>
      <c r="K91" s="1" t="s">
        <v>962</v>
      </c>
      <c r="O91" s="1" t="s">
        <v>945</v>
      </c>
      <c r="P91" s="4" t="str">
        <f>IF(E91=1, A91, "")</f>
        <v>pan01_2</v>
      </c>
    </row>
    <row r="92" spans="1:16">
      <c r="A92" s="1" t="s">
        <v>946</v>
      </c>
      <c r="D92" s="1" t="s">
        <v>68</v>
      </c>
      <c r="E92" s="2">
        <f t="shared" si="14"/>
        <v>1</v>
      </c>
      <c r="F92" s="2">
        <v>0</v>
      </c>
      <c r="G92" s="2" t="str">
        <f t="shared" si="11"/>
        <v>Bryk, 1948</v>
      </c>
      <c r="H92" s="2" t="str">
        <f t="shared" si="12"/>
        <v>Cnidocampa johanibergmani</v>
      </c>
      <c r="I92" s="1" t="s">
        <v>906</v>
      </c>
      <c r="J92" s="1" t="s">
        <v>947</v>
      </c>
      <c r="K92" s="1" t="s">
        <v>948</v>
      </c>
      <c r="O92" s="1" t="s">
        <v>949</v>
      </c>
      <c r="P92" s="4" t="str">
        <f>IF(E92=1, A92, "")</f>
        <v>pan01_3</v>
      </c>
    </row>
    <row r="93" spans="1:16">
      <c r="A93" s="1" t="s">
        <v>953</v>
      </c>
      <c r="D93" s="1" t="s">
        <v>68</v>
      </c>
      <c r="E93" s="2">
        <f t="shared" si="14"/>
        <v>1</v>
      </c>
      <c r="F93" s="2">
        <v>0</v>
      </c>
      <c r="G93" s="2" t="str">
        <f t="shared" si="11"/>
        <v>Hering, 1931</v>
      </c>
      <c r="H93" s="2" t="str">
        <f t="shared" si="12"/>
        <v>Monema melli</v>
      </c>
      <c r="I93" s="1" t="s">
        <v>891</v>
      </c>
      <c r="J93" s="1" t="s">
        <v>950</v>
      </c>
      <c r="K93" s="1" t="s">
        <v>951</v>
      </c>
      <c r="O93" s="1" t="s">
        <v>910</v>
      </c>
      <c r="P93" s="4" t="str">
        <f t="shared" ref="P93:P95" si="15">IF(E93=1, A93, "")</f>
        <v>pan01_4</v>
      </c>
    </row>
    <row r="94" spans="1:16">
      <c r="A94" s="1" t="s">
        <v>955</v>
      </c>
      <c r="D94" s="1" t="s">
        <v>68</v>
      </c>
      <c r="E94" s="2">
        <f t="shared" si="14"/>
        <v>2</v>
      </c>
      <c r="F94" s="2">
        <v>0</v>
      </c>
      <c r="G94" s="2" t="str">
        <f t="shared" si="11"/>
        <v>de Joannis, 1901</v>
      </c>
      <c r="H94" s="2" t="str">
        <f t="shared" si="12"/>
        <v>Monema flavescens nigrans</v>
      </c>
      <c r="I94" s="1" t="s">
        <v>891</v>
      </c>
      <c r="J94" s="1" t="s">
        <v>895</v>
      </c>
      <c r="L94" s="1" t="s">
        <v>958</v>
      </c>
      <c r="M94" s="1" t="s">
        <v>959</v>
      </c>
      <c r="N94" s="1" t="s">
        <v>159</v>
      </c>
      <c r="O94" s="1" t="s">
        <v>960</v>
      </c>
      <c r="P94" s="5" t="s">
        <v>909</v>
      </c>
    </row>
    <row r="95" spans="1:16">
      <c r="A95" s="1" t="s">
        <v>957</v>
      </c>
      <c r="D95" s="1" t="s">
        <v>68</v>
      </c>
      <c r="E95" s="2">
        <f t="shared" si="14"/>
        <v>1</v>
      </c>
      <c r="F95" s="2">
        <v>0</v>
      </c>
      <c r="G95" s="2" t="str">
        <f t="shared" si="11"/>
        <v>de Joannis, 1901</v>
      </c>
      <c r="H95" s="2" t="str">
        <f t="shared" si="12"/>
        <v>Monema nigrans</v>
      </c>
      <c r="I95" s="1" t="s">
        <v>891</v>
      </c>
      <c r="J95" s="1" t="s">
        <v>958</v>
      </c>
      <c r="K95" s="1" t="s">
        <v>959</v>
      </c>
      <c r="O95" s="1" t="s">
        <v>961</v>
      </c>
      <c r="P95" s="4" t="str">
        <f t="shared" si="15"/>
        <v>pan01_6</v>
      </c>
    </row>
    <row r="96" spans="1:16">
      <c r="A96" s="1" t="s">
        <v>941</v>
      </c>
      <c r="D96" s="1" t="s">
        <v>68</v>
      </c>
      <c r="E96" s="2">
        <f>COUNTA(J96,L96,Q96,T96)</f>
        <v>2</v>
      </c>
      <c r="F96" s="2">
        <v>0</v>
      </c>
      <c r="G96" s="2" t="str">
        <f>IF(U96="", IF(R96="", IF(M96="", IF(K96="", "", K96), M96), R96), U96)</f>
        <v>Walker, 1855</v>
      </c>
      <c r="H96" s="2" t="str">
        <f>TRIM(I96 &amp; " " &amp; J96 &amp; " " &amp; L96 &amp; " " &amp; Q96&amp; " " &amp; T96)</f>
        <v>Monema flavescens flavescens</v>
      </c>
      <c r="I96" s="1" t="s">
        <v>891</v>
      </c>
      <c r="J96" s="1" t="s">
        <v>895</v>
      </c>
      <c r="K96" s="1" t="s">
        <v>896</v>
      </c>
      <c r="L96" s="1" t="s">
        <v>894</v>
      </c>
      <c r="P96" s="5" t="s">
        <v>909</v>
      </c>
    </row>
  </sheetData>
  <phoneticPr fontId="5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60"/>
  <sheetViews>
    <sheetView zoomScale="120" zoomScaleNormal="120" workbookViewId="0">
      <pane xSplit="3" ySplit="2" topLeftCell="Q3" activePane="bottomRight" state="frozen"/>
      <selection pane="topRight" activeCell="D1" sqref="D1"/>
      <selection pane="bottomLeft" activeCell="A3" sqref="A3"/>
      <selection pane="bottomRight" activeCell="V7" sqref="V7"/>
    </sheetView>
  </sheetViews>
  <sheetFormatPr baseColWidth="10" defaultColWidth="10.83203125" defaultRowHeight="15"/>
  <cols>
    <col min="1" max="1" width="24.33203125" style="8" customWidth="1"/>
    <col min="2" max="2" width="13" style="5" bestFit="1" customWidth="1"/>
    <col min="3" max="3" width="12.5" style="4" customWidth="1"/>
    <col min="4" max="4" width="12.83203125" style="4" customWidth="1"/>
    <col min="5" max="5" width="9.33203125" style="30" customWidth="1"/>
    <col min="6" max="6" width="24.6640625" style="4" customWidth="1"/>
    <col min="7" max="7" width="17.83203125" style="4" customWidth="1"/>
    <col min="8" max="9" width="20.83203125" style="4" customWidth="1"/>
    <col min="10" max="10" width="45.33203125" style="8" customWidth="1"/>
    <col min="11" max="11" width="45" style="8" customWidth="1"/>
    <col min="12" max="12" width="14.5" style="5" bestFit="1" customWidth="1"/>
    <col min="13" max="13" width="25.1640625" style="8" customWidth="1"/>
    <col min="14" max="14" width="37.33203125" style="18" customWidth="1"/>
    <col min="15" max="15" width="47" style="18" customWidth="1"/>
    <col min="16" max="16" width="49.5" style="5" customWidth="1"/>
    <col min="17" max="17" width="29.1640625" style="5" bestFit="1" customWidth="1"/>
    <col min="18" max="18" width="29.1640625" style="5" customWidth="1"/>
    <col min="19" max="19" width="33.1640625" style="5" bestFit="1" customWidth="1"/>
    <col min="20" max="20" width="19" style="5" bestFit="1" customWidth="1"/>
    <col min="21" max="21" width="27.5" style="8" bestFit="1" customWidth="1"/>
    <col min="22" max="16384" width="10.83203125" style="8"/>
  </cols>
  <sheetData>
    <row r="1" spans="1:21">
      <c r="A1" s="9" t="s">
        <v>39</v>
      </c>
      <c r="B1" s="14" t="s">
        <v>24</v>
      </c>
      <c r="C1" s="22" t="s">
        <v>180</v>
      </c>
      <c r="D1" t="s">
        <v>393</v>
      </c>
      <c r="E1" s="29" t="s">
        <v>394</v>
      </c>
      <c r="F1" s="25" t="s">
        <v>460</v>
      </c>
      <c r="G1" s="4" t="s">
        <v>458</v>
      </c>
      <c r="H1" s="4" t="s">
        <v>999</v>
      </c>
      <c r="I1" s="4" t="s">
        <v>478</v>
      </c>
      <c r="J1" s="8" t="s">
        <v>181</v>
      </c>
      <c r="K1" s="8" t="s">
        <v>396</v>
      </c>
      <c r="L1" s="5" t="s">
        <v>25</v>
      </c>
      <c r="M1" s="8" t="s">
        <v>28</v>
      </c>
      <c r="N1" s="20" t="s">
        <v>29</v>
      </c>
      <c r="O1" s="18" t="s">
        <v>201</v>
      </c>
      <c r="P1" s="5" t="s">
        <v>349</v>
      </c>
      <c r="Q1" s="5" t="s">
        <v>282</v>
      </c>
      <c r="R1" s="5" t="s">
        <v>283</v>
      </c>
      <c r="S1" s="5" t="s">
        <v>284</v>
      </c>
      <c r="T1" s="5" t="s">
        <v>267</v>
      </c>
      <c r="U1" s="8" t="s">
        <v>99</v>
      </c>
    </row>
    <row r="2" spans="1:21">
      <c r="D2" s="30" t="s">
        <v>400</v>
      </c>
      <c r="E2" s="30" t="s">
        <v>395</v>
      </c>
      <c r="F2" s="30" t="s">
        <v>461</v>
      </c>
      <c r="G2" s="30" t="s">
        <v>459</v>
      </c>
      <c r="H2" s="30" t="s">
        <v>378</v>
      </c>
      <c r="I2" s="30" t="s">
        <v>479</v>
      </c>
      <c r="J2" s="8" t="s">
        <v>521</v>
      </c>
      <c r="K2" s="8" t="s">
        <v>522</v>
      </c>
      <c r="L2" s="11" t="s">
        <v>523</v>
      </c>
      <c r="M2" s="8" t="s">
        <v>101</v>
      </c>
      <c r="N2" s="20" t="s">
        <v>398</v>
      </c>
      <c r="O2" s="18" t="s">
        <v>221</v>
      </c>
      <c r="P2" s="11" t="s">
        <v>301</v>
      </c>
      <c r="Q2" s="11" t="s">
        <v>997</v>
      </c>
      <c r="R2" s="11" t="s">
        <v>286</v>
      </c>
      <c r="S2" s="8" t="s">
        <v>285</v>
      </c>
      <c r="T2" s="24" t="s">
        <v>268</v>
      </c>
    </row>
    <row r="3" spans="1:21" s="9" customFormat="1">
      <c r="A3" s="9" t="s">
        <v>384</v>
      </c>
      <c r="B3" s="14" t="s">
        <v>36</v>
      </c>
      <c r="C3" s="22" t="s">
        <v>36</v>
      </c>
      <c r="D3" s="22"/>
      <c r="E3" s="31"/>
      <c r="F3" s="22"/>
      <c r="G3" s="22"/>
      <c r="H3" s="22"/>
      <c r="I3" s="22"/>
      <c r="J3" s="9" t="s">
        <v>26</v>
      </c>
      <c r="K3" s="13"/>
      <c r="L3" s="14" t="s">
        <v>33</v>
      </c>
      <c r="M3" s="9" t="s">
        <v>65</v>
      </c>
      <c r="N3" s="19" t="str">
        <f t="shared" ref="N3:N48" si="0">CONCATENATE("namespace(", M3, ")")</f>
        <v>namespace(Tang, 2013...)</v>
      </c>
      <c r="O3" s="19" t="s">
        <v>65</v>
      </c>
      <c r="P3" s="14"/>
      <c r="Q3" s="14"/>
      <c r="R3" s="14"/>
      <c r="S3" s="14"/>
      <c r="T3" s="14"/>
      <c r="U3" s="9" t="s">
        <v>66</v>
      </c>
    </row>
    <row r="4" spans="1:21">
      <c r="A4" s="8" t="s">
        <v>384</v>
      </c>
      <c r="B4" s="5" t="s">
        <v>37</v>
      </c>
      <c r="C4" s="4" t="s">
        <v>36</v>
      </c>
      <c r="G4" s="4">
        <v>1</v>
      </c>
      <c r="H4" s="4">
        <v>1</v>
      </c>
      <c r="J4" s="8" t="s">
        <v>27</v>
      </c>
      <c r="L4" s="5" t="s">
        <v>34</v>
      </c>
      <c r="M4" s="8" t="s">
        <v>65</v>
      </c>
      <c r="N4" s="18" t="str">
        <f t="shared" si="0"/>
        <v>namespace(Tang, 2013...)</v>
      </c>
      <c r="T4" s="25"/>
      <c r="U4" s="8" t="s">
        <v>66</v>
      </c>
    </row>
    <row r="5" spans="1:21">
      <c r="A5" s="8" t="s">
        <v>384</v>
      </c>
      <c r="B5" s="5" t="s">
        <v>35</v>
      </c>
      <c r="C5" s="4" t="s">
        <v>36</v>
      </c>
      <c r="J5" s="8" t="s">
        <v>30</v>
      </c>
      <c r="L5" s="5" t="s">
        <v>32</v>
      </c>
      <c r="M5" s="8" t="s">
        <v>65</v>
      </c>
      <c r="N5" s="18" t="str">
        <f t="shared" si="0"/>
        <v>namespace(Tang, 2013...)</v>
      </c>
      <c r="O5" s="18" t="s">
        <v>94</v>
      </c>
      <c r="P5" s="5" t="s">
        <v>31</v>
      </c>
      <c r="T5" s="25"/>
      <c r="U5" s="8" t="s">
        <v>66</v>
      </c>
    </row>
    <row r="6" spans="1:21">
      <c r="A6" s="8" t="s">
        <v>384</v>
      </c>
      <c r="B6" s="5" t="s">
        <v>55</v>
      </c>
      <c r="C6" s="4" t="s">
        <v>36</v>
      </c>
      <c r="G6" s="4">
        <v>1</v>
      </c>
      <c r="J6" s="8" t="s">
        <v>56</v>
      </c>
      <c r="L6" s="5" t="s">
        <v>40</v>
      </c>
      <c r="M6" s="8" t="s">
        <v>65</v>
      </c>
      <c r="N6" s="18" t="str">
        <f t="shared" si="0"/>
        <v>namespace(Tang, 2013...)</v>
      </c>
      <c r="T6" s="25"/>
      <c r="U6" s="8" t="s">
        <v>66</v>
      </c>
    </row>
    <row r="7" spans="1:21">
      <c r="A7" s="8" t="s">
        <v>384</v>
      </c>
      <c r="B7" s="5" t="s">
        <v>57</v>
      </c>
      <c r="C7" s="4" t="s">
        <v>36</v>
      </c>
      <c r="G7" s="4">
        <v>1</v>
      </c>
      <c r="J7" s="8" t="s">
        <v>58</v>
      </c>
      <c r="L7" s="5" t="s">
        <v>44</v>
      </c>
      <c r="M7" s="8" t="s">
        <v>65</v>
      </c>
      <c r="N7" s="18" t="str">
        <f t="shared" si="0"/>
        <v>namespace(Tang, 2013...)</v>
      </c>
      <c r="T7" s="25"/>
      <c r="U7" s="8" t="s">
        <v>66</v>
      </c>
    </row>
    <row r="8" spans="1:21">
      <c r="A8" s="8" t="s">
        <v>384</v>
      </c>
      <c r="B8" s="5" t="s">
        <v>59</v>
      </c>
      <c r="C8" s="4" t="s">
        <v>36</v>
      </c>
      <c r="G8" s="4">
        <v>1</v>
      </c>
      <c r="J8" s="8" t="s">
        <v>60</v>
      </c>
      <c r="L8" s="5" t="s">
        <v>48</v>
      </c>
      <c r="M8" s="8" t="s">
        <v>65</v>
      </c>
      <c r="N8" s="18" t="str">
        <f t="shared" si="0"/>
        <v>namespace(Tang, 2013...)</v>
      </c>
      <c r="T8" s="25"/>
      <c r="U8" s="8" t="s">
        <v>66</v>
      </c>
    </row>
    <row r="9" spans="1:21">
      <c r="A9" s="8" t="s">
        <v>384</v>
      </c>
      <c r="B9" s="5" t="s">
        <v>61</v>
      </c>
      <c r="C9" s="4" t="s">
        <v>36</v>
      </c>
      <c r="G9" s="4">
        <v>1</v>
      </c>
      <c r="H9" s="4">
        <v>1</v>
      </c>
      <c r="J9" s="8" t="s">
        <v>62</v>
      </c>
      <c r="L9" s="5" t="s">
        <v>51</v>
      </c>
      <c r="M9" s="8" t="s">
        <v>65</v>
      </c>
      <c r="N9" s="18" t="str">
        <f t="shared" si="0"/>
        <v>namespace(Tang, 2013...)</v>
      </c>
      <c r="T9" s="25"/>
      <c r="U9" s="8" t="s">
        <v>66</v>
      </c>
    </row>
    <row r="10" spans="1:21">
      <c r="A10" s="8" t="s">
        <v>384</v>
      </c>
      <c r="B10" s="5" t="s">
        <v>63</v>
      </c>
      <c r="C10" s="4" t="s">
        <v>36</v>
      </c>
      <c r="F10" s="4">
        <v>1</v>
      </c>
      <c r="J10" s="8" t="s">
        <v>64</v>
      </c>
      <c r="L10" s="5" t="s">
        <v>51</v>
      </c>
      <c r="M10" s="8" t="s">
        <v>65</v>
      </c>
      <c r="N10" s="18" t="str">
        <f t="shared" si="0"/>
        <v>namespace(Tang, 2013...)</v>
      </c>
      <c r="O10" s="18" t="s">
        <v>95</v>
      </c>
      <c r="P10" s="5" t="s">
        <v>31</v>
      </c>
      <c r="T10" s="25"/>
      <c r="U10" s="8" t="s">
        <v>66</v>
      </c>
    </row>
    <row r="11" spans="1:21" s="9" customFormat="1">
      <c r="A11" s="9" t="s">
        <v>254</v>
      </c>
      <c r="B11" s="14" t="s">
        <v>88</v>
      </c>
      <c r="C11" s="22" t="s">
        <v>88</v>
      </c>
      <c r="D11" s="22"/>
      <c r="E11" s="31"/>
      <c r="F11" s="22"/>
      <c r="G11" s="22"/>
      <c r="H11" s="22"/>
      <c r="I11" s="22"/>
      <c r="J11" s="13"/>
      <c r="K11" s="9" t="s">
        <v>137</v>
      </c>
      <c r="L11" s="14" t="s">
        <v>67</v>
      </c>
      <c r="M11" s="9" t="s">
        <v>96</v>
      </c>
      <c r="N11" s="19" t="str">
        <f t="shared" si="0"/>
        <v>namespace(自然保育季刊 No.98 JUN. 2017)</v>
      </c>
      <c r="O11" s="19" t="s">
        <v>96</v>
      </c>
      <c r="P11" s="14"/>
      <c r="Q11" s="14"/>
      <c r="R11" s="14"/>
      <c r="S11" s="14"/>
      <c r="T11" s="14"/>
      <c r="U11" s="9" t="s">
        <v>100</v>
      </c>
    </row>
    <row r="12" spans="1:21">
      <c r="A12" s="8" t="s">
        <v>254</v>
      </c>
      <c r="B12" s="5" t="s">
        <v>89</v>
      </c>
      <c r="C12" s="4" t="s">
        <v>88</v>
      </c>
      <c r="G12" s="4">
        <v>1</v>
      </c>
      <c r="K12" s="8" t="s">
        <v>136</v>
      </c>
      <c r="L12" s="5" t="s">
        <v>82</v>
      </c>
      <c r="M12" s="8" t="s">
        <v>96</v>
      </c>
      <c r="N12" s="18" t="str">
        <f t="shared" si="0"/>
        <v>namespace(自然保育季刊 No.98 JUN. 2017)</v>
      </c>
      <c r="O12" s="18" t="s">
        <v>87</v>
      </c>
      <c r="U12" s="8" t="s">
        <v>100</v>
      </c>
    </row>
    <row r="13" spans="1:21" s="10" customFormat="1">
      <c r="A13" s="10" t="s">
        <v>254</v>
      </c>
      <c r="B13" s="7" t="s">
        <v>90</v>
      </c>
      <c r="C13" s="23" t="s">
        <v>88</v>
      </c>
      <c r="D13" s="23"/>
      <c r="E13" s="32"/>
      <c r="F13" s="23"/>
      <c r="G13" s="23"/>
      <c r="H13" s="23"/>
      <c r="I13" s="23"/>
      <c r="K13" s="10" t="s">
        <v>93</v>
      </c>
      <c r="L13" s="7" t="s">
        <v>83</v>
      </c>
      <c r="M13" s="10" t="s">
        <v>96</v>
      </c>
      <c r="N13" s="20" t="str">
        <f t="shared" si="0"/>
        <v>namespace(自然保育季刊 No.98 JUN. 2017)</v>
      </c>
      <c r="O13" s="20" t="s">
        <v>98</v>
      </c>
      <c r="P13" s="7"/>
      <c r="Q13" s="7"/>
      <c r="R13" s="7"/>
      <c r="S13" s="7"/>
      <c r="T13" s="7"/>
      <c r="U13" s="10" t="s">
        <v>100</v>
      </c>
    </row>
    <row r="14" spans="1:21" s="10" customFormat="1">
      <c r="A14" s="10" t="s">
        <v>254</v>
      </c>
      <c r="B14" s="7" t="s">
        <v>91</v>
      </c>
      <c r="C14" s="23" t="s">
        <v>88</v>
      </c>
      <c r="D14" s="23"/>
      <c r="E14" s="32"/>
      <c r="F14" s="23"/>
      <c r="G14" s="23"/>
      <c r="H14" s="23"/>
      <c r="I14" s="23"/>
      <c r="K14" s="10" t="s">
        <v>97</v>
      </c>
      <c r="L14" s="7" t="s">
        <v>84</v>
      </c>
      <c r="M14" s="10" t="s">
        <v>96</v>
      </c>
      <c r="N14" s="20" t="str">
        <f t="shared" si="0"/>
        <v>namespace(自然保育季刊 No.98 JUN. 2017)</v>
      </c>
      <c r="O14" s="20" t="s">
        <v>379</v>
      </c>
      <c r="P14" s="7"/>
      <c r="Q14" s="7"/>
      <c r="R14" s="7"/>
      <c r="S14" s="7"/>
      <c r="T14" s="7"/>
      <c r="U14" s="10" t="s">
        <v>100</v>
      </c>
    </row>
    <row r="15" spans="1:21" s="10" customFormat="1">
      <c r="A15" s="10" t="s">
        <v>254</v>
      </c>
      <c r="B15" s="7" t="s">
        <v>92</v>
      </c>
      <c r="C15" s="23" t="s">
        <v>88</v>
      </c>
      <c r="D15" s="23"/>
      <c r="E15" s="32"/>
      <c r="F15" s="23"/>
      <c r="G15" s="23"/>
      <c r="H15" s="23"/>
      <c r="I15" s="23"/>
      <c r="K15" s="10" t="s">
        <v>325</v>
      </c>
      <c r="L15" s="7" t="s">
        <v>85</v>
      </c>
      <c r="M15" s="10" t="s">
        <v>96</v>
      </c>
      <c r="N15" s="20" t="str">
        <f t="shared" si="0"/>
        <v>namespace(自然保育季刊 No.98 JUN. 2017)</v>
      </c>
      <c r="O15" s="20" t="s">
        <v>326</v>
      </c>
      <c r="P15" s="7"/>
      <c r="Q15" s="7"/>
      <c r="R15" s="7"/>
      <c r="S15" s="7"/>
      <c r="T15" s="7"/>
      <c r="U15" s="10" t="s">
        <v>100</v>
      </c>
    </row>
    <row r="16" spans="1:21" s="9" customFormat="1">
      <c r="A16" s="9" t="s">
        <v>387</v>
      </c>
      <c r="B16" s="14" t="s">
        <v>399</v>
      </c>
      <c r="C16" s="22" t="s">
        <v>399</v>
      </c>
      <c r="D16" s="22"/>
      <c r="E16" s="31"/>
      <c r="F16" s="22"/>
      <c r="G16" s="14"/>
      <c r="H16" s="22"/>
      <c r="I16" s="22"/>
      <c r="J16" s="9" t="s">
        <v>70</v>
      </c>
      <c r="K16" s="9" t="s">
        <v>381</v>
      </c>
      <c r="L16" s="14" t="s">
        <v>67</v>
      </c>
      <c r="M16" s="9" t="s">
        <v>377</v>
      </c>
      <c r="N16" s="19" t="str">
        <f t="shared" si="0"/>
        <v>namespace(Kotaki, Kurabayashi, Matsui, Kuramoto, Djong and Sumida, 2010.)</v>
      </c>
      <c r="O16" s="9" t="s">
        <v>377</v>
      </c>
      <c r="P16" s="14"/>
      <c r="Q16" s="14"/>
      <c r="R16" s="14"/>
      <c r="S16" s="14"/>
      <c r="T16" s="14"/>
    </row>
    <row r="17" spans="1:21" s="10" customFormat="1">
      <c r="A17" s="10" t="s">
        <v>386</v>
      </c>
      <c r="B17" s="7" t="s">
        <v>380</v>
      </c>
      <c r="C17" s="23" t="s">
        <v>399</v>
      </c>
      <c r="D17" s="23"/>
      <c r="E17" s="32"/>
      <c r="F17" s="23"/>
      <c r="G17" s="23">
        <v>1</v>
      </c>
      <c r="H17" s="23">
        <v>1</v>
      </c>
      <c r="I17" s="23"/>
      <c r="J17" s="10" t="s">
        <v>374</v>
      </c>
      <c r="K17" s="10" t="s">
        <v>375</v>
      </c>
      <c r="L17" s="7" t="s">
        <v>376</v>
      </c>
      <c r="M17" s="10" t="s">
        <v>377</v>
      </c>
      <c r="N17" s="20" t="str">
        <f t="shared" si="0"/>
        <v>namespace(Kotaki, Kurabayashi, Matsui, Kuramoto, Djong and Sumida, 2010.)</v>
      </c>
      <c r="O17" s="20"/>
      <c r="P17" s="7"/>
      <c r="Q17" s="7"/>
      <c r="R17" s="7"/>
      <c r="S17" s="7"/>
      <c r="T17" s="7"/>
    </row>
    <row r="18" spans="1:21" s="9" customFormat="1">
      <c r="A18" s="9" t="s">
        <v>253</v>
      </c>
      <c r="B18" s="14" t="s">
        <v>399</v>
      </c>
      <c r="C18" s="22" t="s">
        <v>88</v>
      </c>
      <c r="D18" s="22" t="s">
        <v>88</v>
      </c>
      <c r="E18" s="31" t="s">
        <v>401</v>
      </c>
      <c r="F18" s="22"/>
      <c r="G18" s="14"/>
      <c r="H18" s="22"/>
      <c r="I18" s="22"/>
      <c r="J18" s="9" t="s">
        <v>70</v>
      </c>
      <c r="K18" s="9" t="s">
        <v>381</v>
      </c>
      <c r="L18" s="14" t="s">
        <v>67</v>
      </c>
      <c r="M18" s="9" t="s">
        <v>377</v>
      </c>
      <c r="N18" s="19" t="str">
        <f t="shared" si="0"/>
        <v>namespace(Kotaki, Kurabayashi, Matsui, Kuramoto, Djong and Sumida, 2010.)</v>
      </c>
      <c r="O18" s="9" t="s">
        <v>377</v>
      </c>
      <c r="P18" s="14"/>
      <c r="Q18" s="14"/>
      <c r="R18" s="14"/>
      <c r="S18" s="14"/>
      <c r="T18" s="14"/>
    </row>
    <row r="19" spans="1:21" s="10" customFormat="1" ht="16" thickBot="1">
      <c r="A19" s="10" t="s">
        <v>254</v>
      </c>
      <c r="B19" s="7" t="s">
        <v>380</v>
      </c>
      <c r="C19" s="23" t="s">
        <v>88</v>
      </c>
      <c r="D19" s="7"/>
      <c r="E19" s="12" t="s">
        <v>507</v>
      </c>
      <c r="F19" s="7"/>
      <c r="G19" s="23">
        <v>1</v>
      </c>
      <c r="H19" s="23">
        <v>1</v>
      </c>
      <c r="I19" s="23"/>
      <c r="J19" s="10" t="s">
        <v>374</v>
      </c>
      <c r="K19" s="10" t="s">
        <v>375</v>
      </c>
      <c r="L19" s="7" t="s">
        <v>376</v>
      </c>
      <c r="M19" s="10" t="s">
        <v>377</v>
      </c>
      <c r="N19" s="20" t="str">
        <f t="shared" si="0"/>
        <v>namespace(Kotaki, Kurabayashi, Matsui, Kuramoto, Djong and Sumida, 2010.)</v>
      </c>
      <c r="O19" s="20"/>
      <c r="P19" s="7"/>
      <c r="Q19" s="7"/>
      <c r="R19" s="7"/>
      <c r="S19" s="7"/>
      <c r="T19" s="7"/>
    </row>
    <row r="20" spans="1:21" s="27" customFormat="1" ht="16" thickTop="1">
      <c r="A20" s="44" t="s">
        <v>254</v>
      </c>
      <c r="B20" s="27" t="s">
        <v>102</v>
      </c>
      <c r="C20" s="27" t="s">
        <v>102</v>
      </c>
      <c r="J20" s="27" t="s">
        <v>104</v>
      </c>
      <c r="L20" s="27" t="s">
        <v>138</v>
      </c>
      <c r="M20" s="27" t="s">
        <v>112</v>
      </c>
      <c r="N20" s="27" t="str">
        <f t="shared" si="0"/>
        <v>namespace(Wu, 2015...)</v>
      </c>
      <c r="O20" s="27" t="s">
        <v>135</v>
      </c>
      <c r="U20" s="27" t="s">
        <v>525</v>
      </c>
    </row>
    <row r="21" spans="1:21" customFormat="1">
      <c r="A21" s="45" t="s">
        <v>254</v>
      </c>
      <c r="B21" t="s">
        <v>108</v>
      </c>
      <c r="C21" t="s">
        <v>102</v>
      </c>
      <c r="G21" s="25">
        <v>1</v>
      </c>
      <c r="I21" t="s">
        <v>480</v>
      </c>
      <c r="J21" t="s">
        <v>105</v>
      </c>
      <c r="L21" t="s">
        <v>160</v>
      </c>
      <c r="M21" t="s">
        <v>112</v>
      </c>
      <c r="N21" t="str">
        <f t="shared" si="0"/>
        <v>namespace(Wu, 2015...)</v>
      </c>
      <c r="O21" t="s">
        <v>528</v>
      </c>
      <c r="U21" t="s">
        <v>524</v>
      </c>
    </row>
    <row r="22" spans="1:21" customFormat="1">
      <c r="A22" s="45" t="s">
        <v>254</v>
      </c>
      <c r="B22" t="s">
        <v>109</v>
      </c>
      <c r="C22" t="s">
        <v>102</v>
      </c>
      <c r="G22" s="25">
        <v>1</v>
      </c>
      <c r="I22" t="s">
        <v>480</v>
      </c>
      <c r="J22" t="s">
        <v>106</v>
      </c>
      <c r="L22" t="s">
        <v>156</v>
      </c>
      <c r="M22" t="s">
        <v>112</v>
      </c>
      <c r="N22" t="str">
        <f t="shared" si="0"/>
        <v>namespace(Wu, 2015...)</v>
      </c>
      <c r="O22" t="s">
        <v>179</v>
      </c>
      <c r="U22" t="s">
        <v>524</v>
      </c>
    </row>
    <row r="23" spans="1:21" customFormat="1" ht="16">
      <c r="A23" s="45" t="s">
        <v>254</v>
      </c>
      <c r="B23" t="s">
        <v>110</v>
      </c>
      <c r="C23" t="s">
        <v>102</v>
      </c>
      <c r="G23" s="25">
        <v>1</v>
      </c>
      <c r="J23" t="s">
        <v>107</v>
      </c>
      <c r="L23" t="s">
        <v>482</v>
      </c>
      <c r="M23" t="s">
        <v>112</v>
      </c>
      <c r="N23" t="str">
        <f t="shared" si="0"/>
        <v>namespace(Wu, 2015...)</v>
      </c>
      <c r="O23" t="s">
        <v>130</v>
      </c>
      <c r="U23" t="s">
        <v>524</v>
      </c>
    </row>
    <row r="24" spans="1:21" customFormat="1">
      <c r="A24" s="45" t="s">
        <v>254</v>
      </c>
      <c r="B24" t="s">
        <v>111</v>
      </c>
      <c r="C24" t="s">
        <v>102</v>
      </c>
      <c r="G24" s="25">
        <v>1</v>
      </c>
      <c r="J24" t="s">
        <v>103</v>
      </c>
      <c r="L24" t="s">
        <v>161</v>
      </c>
      <c r="M24" t="s">
        <v>112</v>
      </c>
      <c r="N24" t="str">
        <f t="shared" si="0"/>
        <v>namespace(Wu, 2015...)</v>
      </c>
      <c r="O24" t="s">
        <v>532</v>
      </c>
      <c r="U24" t="s">
        <v>524</v>
      </c>
    </row>
    <row r="25" spans="1:21" customFormat="1">
      <c r="A25" s="45" t="s">
        <v>254</v>
      </c>
      <c r="B25" t="s">
        <v>116</v>
      </c>
      <c r="C25" t="s">
        <v>102</v>
      </c>
      <c r="G25" s="25">
        <v>1</v>
      </c>
      <c r="J25" t="s">
        <v>113</v>
      </c>
      <c r="L25" t="s">
        <v>162</v>
      </c>
      <c r="M25" t="s">
        <v>112</v>
      </c>
      <c r="N25" t="str">
        <f t="shared" si="0"/>
        <v>namespace(Wu, 2015...)</v>
      </c>
      <c r="O25" t="s">
        <v>135</v>
      </c>
      <c r="U25" t="s">
        <v>524</v>
      </c>
    </row>
    <row r="26" spans="1:21" customFormat="1">
      <c r="A26" s="45" t="s">
        <v>254</v>
      </c>
      <c r="B26" t="s">
        <v>117</v>
      </c>
      <c r="C26" t="s">
        <v>102</v>
      </c>
      <c r="G26" s="25">
        <v>1</v>
      </c>
      <c r="J26" t="s">
        <v>114</v>
      </c>
      <c r="L26" t="s">
        <v>163</v>
      </c>
      <c r="M26" t="s">
        <v>112</v>
      </c>
      <c r="N26" t="str">
        <f t="shared" si="0"/>
        <v>namespace(Wu, 2015...)</v>
      </c>
      <c r="O26" t="s">
        <v>134</v>
      </c>
      <c r="U26" t="s">
        <v>524</v>
      </c>
    </row>
    <row r="27" spans="1:21" s="17" customFormat="1">
      <c r="A27" s="46" t="s">
        <v>254</v>
      </c>
      <c r="B27" s="17" t="s">
        <v>118</v>
      </c>
      <c r="C27" s="17" t="s">
        <v>102</v>
      </c>
      <c r="G27" s="48">
        <v>1</v>
      </c>
      <c r="J27" s="17" t="s">
        <v>115</v>
      </c>
      <c r="K27" s="17" t="s">
        <v>211</v>
      </c>
      <c r="L27" s="17" t="s">
        <v>150</v>
      </c>
      <c r="M27" s="17" t="s">
        <v>112</v>
      </c>
      <c r="N27" s="17" t="str">
        <f t="shared" si="0"/>
        <v>namespace(Wu, 2015...)</v>
      </c>
      <c r="O27" s="17" t="s">
        <v>149</v>
      </c>
      <c r="R27" s="17" t="s">
        <v>212</v>
      </c>
      <c r="S27" s="17" t="s">
        <v>163</v>
      </c>
      <c r="U27" s="17" t="s">
        <v>525</v>
      </c>
    </row>
    <row r="28" spans="1:21" customFormat="1" ht="16" thickBot="1">
      <c r="A28" s="47" t="s">
        <v>254</v>
      </c>
      <c r="B28" t="s">
        <v>120</v>
      </c>
      <c r="C28" t="s">
        <v>102</v>
      </c>
      <c r="G28" s="25">
        <v>1</v>
      </c>
      <c r="J28" t="s">
        <v>119</v>
      </c>
      <c r="L28" t="s">
        <v>151</v>
      </c>
      <c r="M28" t="s">
        <v>112</v>
      </c>
      <c r="N28" t="str">
        <f t="shared" si="0"/>
        <v>namespace(Wu, 2015...)</v>
      </c>
      <c r="O28" t="s">
        <v>154</v>
      </c>
      <c r="R28" t="s">
        <v>121</v>
      </c>
      <c r="S28" t="s">
        <v>150</v>
      </c>
      <c r="U28" t="s">
        <v>525</v>
      </c>
    </row>
    <row r="29" spans="1:21" s="35" customFormat="1" ht="16" thickTop="1">
      <c r="A29" s="35" t="s">
        <v>384</v>
      </c>
      <c r="B29" s="36" t="s">
        <v>402</v>
      </c>
      <c r="C29" s="37" t="s">
        <v>402</v>
      </c>
      <c r="D29" s="37"/>
      <c r="E29" s="38"/>
      <c r="F29" s="37"/>
      <c r="G29" s="37"/>
      <c r="H29" s="37"/>
      <c r="I29" s="37"/>
      <c r="J29" s="35" t="s">
        <v>182</v>
      </c>
      <c r="L29" s="36" t="s">
        <v>307</v>
      </c>
      <c r="M29" s="35" t="s">
        <v>65</v>
      </c>
      <c r="N29" s="39" t="str">
        <f t="shared" si="0"/>
        <v>namespace(Tang, 2013...)</v>
      </c>
      <c r="O29" s="39" t="s">
        <v>200</v>
      </c>
      <c r="P29" s="36"/>
      <c r="Q29" s="36"/>
      <c r="R29" s="36"/>
      <c r="S29" s="36"/>
      <c r="T29" s="40"/>
    </row>
    <row r="30" spans="1:21">
      <c r="A30" s="8" t="s">
        <v>384</v>
      </c>
      <c r="B30" s="5" t="s">
        <v>403</v>
      </c>
      <c r="C30" s="4" t="s">
        <v>402</v>
      </c>
      <c r="G30" s="4">
        <v>1</v>
      </c>
      <c r="J30" s="8" t="s">
        <v>183</v>
      </c>
      <c r="L30" s="5" t="s">
        <v>307</v>
      </c>
      <c r="M30" s="8" t="s">
        <v>65</v>
      </c>
      <c r="N30" s="18" t="str">
        <f t="shared" si="0"/>
        <v>namespace(Tang, 2013...)</v>
      </c>
      <c r="O30" s="18" t="s">
        <v>199</v>
      </c>
      <c r="T30" s="25"/>
    </row>
    <row r="31" spans="1:21">
      <c r="A31" s="8" t="s">
        <v>384</v>
      </c>
      <c r="B31" s="5" t="s">
        <v>404</v>
      </c>
      <c r="C31" s="4" t="s">
        <v>402</v>
      </c>
      <c r="J31" s="8" t="s">
        <v>184</v>
      </c>
      <c r="L31" s="5" t="s">
        <v>307</v>
      </c>
      <c r="M31" s="8" t="s">
        <v>65</v>
      </c>
      <c r="N31" s="18" t="str">
        <f t="shared" si="0"/>
        <v>namespace(Tang, 2013...)</v>
      </c>
      <c r="O31" s="18" t="s">
        <v>185</v>
      </c>
      <c r="T31" s="25"/>
    </row>
    <row r="32" spans="1:21">
      <c r="A32" s="8" t="s">
        <v>384</v>
      </c>
      <c r="B32" s="5" t="s">
        <v>405</v>
      </c>
      <c r="C32" s="4" t="s">
        <v>402</v>
      </c>
      <c r="J32" s="8" t="s">
        <v>191</v>
      </c>
      <c r="L32" s="5" t="s">
        <v>307</v>
      </c>
      <c r="M32" s="8" t="s">
        <v>65</v>
      </c>
      <c r="N32" s="18" t="str">
        <f t="shared" si="0"/>
        <v>namespace(Tang, 2013...)</v>
      </c>
      <c r="O32" s="18" t="s">
        <v>192</v>
      </c>
      <c r="P32" s="5" t="s">
        <v>31</v>
      </c>
      <c r="Q32"/>
      <c r="T32" s="25"/>
    </row>
    <row r="33" spans="1:21">
      <c r="A33" s="8" t="s">
        <v>384</v>
      </c>
      <c r="B33" s="5" t="s">
        <v>406</v>
      </c>
      <c r="C33" s="4" t="s">
        <v>402</v>
      </c>
      <c r="G33" s="4">
        <v>1</v>
      </c>
      <c r="J33" s="8" t="s">
        <v>193</v>
      </c>
      <c r="L33" s="5" t="s">
        <v>307</v>
      </c>
      <c r="M33" s="8" t="s">
        <v>65</v>
      </c>
      <c r="N33" s="18" t="str">
        <f t="shared" si="0"/>
        <v>namespace(Tang, 2013...)</v>
      </c>
      <c r="O33" s="18" t="s">
        <v>194</v>
      </c>
      <c r="Q33"/>
      <c r="T33" s="25"/>
    </row>
    <row r="34" spans="1:21">
      <c r="A34" s="8" t="s">
        <v>384</v>
      </c>
      <c r="B34" s="5" t="s">
        <v>407</v>
      </c>
      <c r="C34" s="4" t="s">
        <v>402</v>
      </c>
      <c r="G34" s="4">
        <v>1</v>
      </c>
      <c r="J34" s="8" t="s">
        <v>195</v>
      </c>
      <c r="L34" s="5" t="s">
        <v>307</v>
      </c>
      <c r="M34" s="8" t="s">
        <v>65</v>
      </c>
      <c r="N34" s="18" t="str">
        <f t="shared" si="0"/>
        <v>namespace(Tang, 2013...)</v>
      </c>
      <c r="O34" s="18" t="s">
        <v>196</v>
      </c>
      <c r="Q34"/>
      <c r="T34" s="25"/>
    </row>
    <row r="35" spans="1:21">
      <c r="A35" s="8" t="s">
        <v>384</v>
      </c>
      <c r="B35" s="5" t="s">
        <v>408</v>
      </c>
      <c r="C35" s="4" t="s">
        <v>402</v>
      </c>
      <c r="J35" s="8" t="s">
        <v>197</v>
      </c>
      <c r="L35" s="5" t="s">
        <v>307</v>
      </c>
      <c r="M35" s="8" t="s">
        <v>65</v>
      </c>
      <c r="N35" s="18" t="str">
        <f t="shared" si="0"/>
        <v>namespace(Tang, 2013...)</v>
      </c>
      <c r="O35" s="18" t="s">
        <v>198</v>
      </c>
      <c r="P35" s="5" t="s">
        <v>31</v>
      </c>
      <c r="Q35"/>
      <c r="T35" s="25"/>
    </row>
    <row r="36" spans="1:21">
      <c r="A36" s="8" t="s">
        <v>384</v>
      </c>
      <c r="B36" s="5" t="s">
        <v>409</v>
      </c>
      <c r="C36" s="4" t="s">
        <v>402</v>
      </c>
      <c r="G36" s="4">
        <v>1</v>
      </c>
      <c r="J36" s="8" t="s">
        <v>202</v>
      </c>
      <c r="L36" s="5" t="s">
        <v>307</v>
      </c>
      <c r="M36" s="8" t="s">
        <v>65</v>
      </c>
      <c r="N36" s="18" t="str">
        <f t="shared" si="0"/>
        <v>namespace(Tang, 2013...)</v>
      </c>
      <c r="O36" s="18" t="e">
        <f>NA()</f>
        <v>#N/A</v>
      </c>
    </row>
    <row r="37" spans="1:21" s="9" customFormat="1">
      <c r="A37" s="9" t="s">
        <v>385</v>
      </c>
      <c r="B37" s="14" t="s">
        <v>410</v>
      </c>
      <c r="C37" s="22" t="s">
        <v>410</v>
      </c>
      <c r="D37" s="22"/>
      <c r="E37" s="31"/>
      <c r="F37" s="22"/>
      <c r="G37" s="22"/>
      <c r="H37" s="22"/>
      <c r="I37" s="22"/>
      <c r="J37" s="9" t="s">
        <v>204</v>
      </c>
      <c r="L37" s="14" t="s">
        <v>307</v>
      </c>
      <c r="M37" s="9" t="s">
        <v>65</v>
      </c>
      <c r="N37" s="19" t="str">
        <f t="shared" si="0"/>
        <v>namespace(Tang, 2013...)</v>
      </c>
      <c r="O37" s="19" t="s">
        <v>203</v>
      </c>
      <c r="P37" s="14"/>
      <c r="Q37" s="14"/>
      <c r="R37" s="14"/>
      <c r="S37" s="14"/>
      <c r="T37" s="14"/>
    </row>
    <row r="38" spans="1:21">
      <c r="A38" s="8" t="s">
        <v>384</v>
      </c>
      <c r="B38" s="5" t="s">
        <v>411</v>
      </c>
      <c r="C38" s="4" t="s">
        <v>410</v>
      </c>
      <c r="J38" s="8" t="s">
        <v>205</v>
      </c>
      <c r="L38" s="5" t="s">
        <v>307</v>
      </c>
      <c r="M38" s="8" t="s">
        <v>65</v>
      </c>
      <c r="N38" s="18" t="str">
        <f t="shared" si="0"/>
        <v>namespace(Tang, 2013...)</v>
      </c>
      <c r="O38" s="18" t="s">
        <v>206</v>
      </c>
    </row>
    <row r="39" spans="1:21">
      <c r="A39" s="8" t="s">
        <v>384</v>
      </c>
      <c r="B39" s="5" t="s">
        <v>412</v>
      </c>
      <c r="C39" s="4" t="s">
        <v>410</v>
      </c>
      <c r="J39" s="8" t="s">
        <v>327</v>
      </c>
      <c r="L39" s="5" t="s">
        <v>307</v>
      </c>
      <c r="M39" s="8" t="s">
        <v>65</v>
      </c>
      <c r="N39" s="18" t="str">
        <f t="shared" si="0"/>
        <v>namespace(Tang, 2013...)</v>
      </c>
      <c r="P39" s="5" t="s">
        <v>31</v>
      </c>
    </row>
    <row r="40" spans="1:21">
      <c r="A40" s="8" t="s">
        <v>384</v>
      </c>
      <c r="B40" s="5" t="s">
        <v>413</v>
      </c>
      <c r="C40" s="4" t="s">
        <v>410</v>
      </c>
      <c r="G40" s="4">
        <v>1</v>
      </c>
      <c r="J40" s="8" t="s">
        <v>328</v>
      </c>
      <c r="L40" s="5" t="s">
        <v>307</v>
      </c>
      <c r="M40" s="8" t="s">
        <v>65</v>
      </c>
      <c r="N40" s="18" t="str">
        <f t="shared" si="0"/>
        <v>namespace(Tang, 2013...)</v>
      </c>
    </row>
    <row r="41" spans="1:21">
      <c r="A41" s="8" t="s">
        <v>384</v>
      </c>
      <c r="B41" s="5" t="s">
        <v>414</v>
      </c>
      <c r="C41" s="4" t="s">
        <v>410</v>
      </c>
      <c r="J41" s="8" t="s">
        <v>329</v>
      </c>
      <c r="L41" s="5" t="s">
        <v>307</v>
      </c>
      <c r="M41" s="8" t="s">
        <v>65</v>
      </c>
      <c r="N41" s="18" t="str">
        <f t="shared" si="0"/>
        <v>namespace(Tang, 2013...)</v>
      </c>
      <c r="O41" s="18" t="s">
        <v>330</v>
      </c>
    </row>
    <row r="42" spans="1:21">
      <c r="A42" s="8" t="s">
        <v>384</v>
      </c>
      <c r="B42" s="5" t="s">
        <v>415</v>
      </c>
      <c r="C42" s="4" t="s">
        <v>410</v>
      </c>
      <c r="J42" s="8" t="s">
        <v>331</v>
      </c>
      <c r="L42" s="5" t="s">
        <v>307</v>
      </c>
      <c r="M42" s="8" t="s">
        <v>65</v>
      </c>
      <c r="N42" s="18" t="str">
        <f t="shared" si="0"/>
        <v>namespace(Tang, 2013...)</v>
      </c>
      <c r="O42" s="18" t="s">
        <v>332</v>
      </c>
      <c r="P42" s="5" t="s">
        <v>31</v>
      </c>
    </row>
    <row r="43" spans="1:21" s="9" customFormat="1">
      <c r="A43" s="9" t="s">
        <v>382</v>
      </c>
      <c r="B43" s="14" t="s">
        <v>356</v>
      </c>
      <c r="C43" s="22" t="s">
        <v>356</v>
      </c>
      <c r="D43" s="22"/>
      <c r="E43" s="31"/>
      <c r="F43" s="22"/>
      <c r="G43" s="14"/>
      <c r="H43" s="14"/>
      <c r="I43" s="14"/>
      <c r="J43" s="9" t="s">
        <v>357</v>
      </c>
      <c r="K43" s="9" t="s">
        <v>358</v>
      </c>
      <c r="L43" s="14" t="s">
        <v>359</v>
      </c>
      <c r="M43" s="9" t="s">
        <v>364</v>
      </c>
      <c r="N43" s="19" t="str">
        <f t="shared" si="0"/>
        <v>namespace(Djong, Matsui, Kuramoto, Nishioka, and Sumida, Zool. Sci. 28:922-929)</v>
      </c>
      <c r="O43" s="9" t="s">
        <v>366</v>
      </c>
      <c r="P43" s="14"/>
      <c r="Q43" s="14"/>
      <c r="R43" s="14"/>
      <c r="S43" s="14"/>
      <c r="T43" s="14"/>
    </row>
    <row r="44" spans="1:21">
      <c r="A44" t="s">
        <v>382</v>
      </c>
      <c r="B44" s="5" t="s">
        <v>367</v>
      </c>
      <c r="J44" s="8" t="s">
        <v>368</v>
      </c>
      <c r="L44" s="5" t="s">
        <v>369</v>
      </c>
      <c r="M44" s="8" t="s">
        <v>364</v>
      </c>
      <c r="N44" s="18" t="str">
        <f t="shared" si="0"/>
        <v>namespace(Djong, Matsui, Kuramoto, Nishioka, and Sumida, Zool. Sci. 28:922-929)</v>
      </c>
      <c r="O44" s="18" t="s">
        <v>372</v>
      </c>
      <c r="P44" s="5" t="s">
        <v>373</v>
      </c>
    </row>
    <row r="45" spans="1:21" s="9" customFormat="1">
      <c r="A45" s="9" t="s">
        <v>388</v>
      </c>
      <c r="B45" s="14" t="s">
        <v>389</v>
      </c>
      <c r="C45" s="22" t="s">
        <v>389</v>
      </c>
      <c r="D45" s="22"/>
      <c r="E45" s="31"/>
      <c r="F45" s="22"/>
      <c r="G45" s="22"/>
      <c r="H45" s="22"/>
      <c r="I45" s="22"/>
      <c r="K45" s="9" t="s">
        <v>375</v>
      </c>
      <c r="L45" s="14" t="s">
        <v>376</v>
      </c>
      <c r="M45" s="9" t="s">
        <v>390</v>
      </c>
      <c r="N45" s="19" t="str">
        <f t="shared" si="0"/>
        <v>namespace(Dubois and Ohler, 2000)</v>
      </c>
      <c r="O45" s="19" t="s">
        <v>390</v>
      </c>
      <c r="P45" s="14"/>
      <c r="Q45" s="14"/>
      <c r="R45" s="14"/>
      <c r="S45" s="14"/>
      <c r="T45" s="14"/>
      <c r="U45" s="9" t="s">
        <v>391</v>
      </c>
    </row>
    <row r="46" spans="1:21" s="16" customFormat="1">
      <c r="A46" s="16" t="s">
        <v>252</v>
      </c>
      <c r="B46" s="15" t="s">
        <v>250</v>
      </c>
      <c r="C46" s="15" t="s">
        <v>250</v>
      </c>
      <c r="D46" s="15"/>
      <c r="E46" s="33"/>
      <c r="F46" s="15"/>
      <c r="G46" s="15"/>
      <c r="H46" s="15"/>
      <c r="I46" s="15"/>
      <c r="J46" s="16" t="s">
        <v>215</v>
      </c>
      <c r="L46" s="15" t="s">
        <v>218</v>
      </c>
      <c r="M46" s="16" t="s">
        <v>245</v>
      </c>
      <c r="N46" s="21" t="str">
        <f t="shared" si="0"/>
        <v>namespace(ICBN-1997-09-25)</v>
      </c>
      <c r="O46" s="16" t="s">
        <v>245</v>
      </c>
      <c r="P46" s="15"/>
      <c r="Q46" s="15"/>
      <c r="R46" s="15"/>
      <c r="S46" s="15"/>
      <c r="T46" s="15"/>
    </row>
    <row r="47" spans="1:21" s="9" customFormat="1">
      <c r="A47" s="9" t="s">
        <v>383</v>
      </c>
      <c r="B47" s="14" t="s">
        <v>309</v>
      </c>
      <c r="C47" s="22" t="s">
        <v>309</v>
      </c>
      <c r="D47" s="22"/>
      <c r="E47" s="31"/>
      <c r="F47" s="22"/>
      <c r="G47" s="22"/>
      <c r="H47" s="22"/>
      <c r="I47" s="22"/>
      <c r="J47" s="9" t="s">
        <v>306</v>
      </c>
      <c r="L47" s="14" t="s">
        <v>307</v>
      </c>
      <c r="M47" s="9" t="s">
        <v>308</v>
      </c>
      <c r="N47" s="19" t="str">
        <f t="shared" si="0"/>
        <v>namespace(國立台灣大學植物標本館 (2012)，台灣植物資訊整合查詢系統，http://tai2.ntu.edu.tw。)</v>
      </c>
      <c r="O47" s="19" t="s">
        <v>308</v>
      </c>
      <c r="P47" s="14"/>
      <c r="Q47" s="14"/>
      <c r="R47" s="14"/>
      <c r="S47" s="14"/>
      <c r="T47" s="14"/>
      <c r="U47" s="9" t="s">
        <v>324</v>
      </c>
    </row>
    <row r="48" spans="1:21">
      <c r="A48" t="s">
        <v>383</v>
      </c>
      <c r="B48" s="5" t="s">
        <v>322</v>
      </c>
      <c r="C48" s="4" t="s">
        <v>309</v>
      </c>
      <c r="J48" s="8" t="s">
        <v>321</v>
      </c>
      <c r="L48" s="25" t="s">
        <v>307</v>
      </c>
      <c r="M48" s="8" t="s">
        <v>308</v>
      </c>
      <c r="N48" s="18" t="str">
        <f t="shared" si="0"/>
        <v>namespace(國立台灣大學植物標本館 (2012)，台灣植物資訊整合查詢系統，http://tai2.ntu.edu.tw。)</v>
      </c>
      <c r="O48" s="18" t="s">
        <v>323</v>
      </c>
      <c r="P48" s="5" t="s">
        <v>31</v>
      </c>
    </row>
    <row r="52" spans="1:20">
      <c r="A52" s="8" t="s">
        <v>418</v>
      </c>
    </row>
    <row r="53" spans="1:20" s="9" customFormat="1">
      <c r="A53" s="9" t="s">
        <v>417</v>
      </c>
      <c r="B53" s="14" t="s">
        <v>419</v>
      </c>
      <c r="C53" s="14" t="s">
        <v>419</v>
      </c>
      <c r="D53" s="22"/>
      <c r="E53" s="31"/>
      <c r="F53" s="22"/>
      <c r="G53" s="22"/>
      <c r="H53" s="22"/>
      <c r="I53" s="22"/>
      <c r="J53" s="9" t="s">
        <v>420</v>
      </c>
      <c r="L53" s="14" t="s">
        <v>421</v>
      </c>
      <c r="M53" s="9" t="s">
        <v>422</v>
      </c>
      <c r="N53" s="19" t="s">
        <v>417</v>
      </c>
      <c r="O53" s="19" t="s">
        <v>422</v>
      </c>
      <c r="P53" s="14"/>
      <c r="Q53" s="14"/>
      <c r="R53" s="14"/>
      <c r="S53" s="14"/>
      <c r="T53" s="14"/>
    </row>
    <row r="54" spans="1:20" s="9" customFormat="1">
      <c r="A54" s="9" t="s">
        <v>423</v>
      </c>
      <c r="B54" s="14" t="s">
        <v>424</v>
      </c>
      <c r="C54" s="22" t="s">
        <v>424</v>
      </c>
      <c r="D54" s="22"/>
      <c r="E54" s="31"/>
      <c r="F54" s="22"/>
      <c r="G54" s="22"/>
      <c r="H54" s="22"/>
      <c r="I54" s="22"/>
      <c r="J54" s="9" t="s">
        <v>425</v>
      </c>
      <c r="L54" s="14" t="s">
        <v>426</v>
      </c>
      <c r="M54" s="9" t="s">
        <v>427</v>
      </c>
      <c r="N54" s="19" t="s">
        <v>423</v>
      </c>
      <c r="O54" s="19" t="s">
        <v>427</v>
      </c>
      <c r="P54" s="14"/>
      <c r="Q54" s="14"/>
      <c r="R54" s="14"/>
      <c r="S54" s="14"/>
      <c r="T54" s="14"/>
    </row>
    <row r="55" spans="1:20">
      <c r="A55" s="8" t="s">
        <v>423</v>
      </c>
      <c r="B55" s="5" t="s">
        <v>428</v>
      </c>
      <c r="C55" s="4" t="s">
        <v>424</v>
      </c>
      <c r="G55" s="4">
        <v>1</v>
      </c>
      <c r="H55" s="4">
        <v>1</v>
      </c>
      <c r="J55" s="8" t="s">
        <v>429</v>
      </c>
      <c r="L55" s="5" t="s">
        <v>430</v>
      </c>
      <c r="M55" s="8" t="s">
        <v>427</v>
      </c>
      <c r="N55" s="18" t="s">
        <v>423</v>
      </c>
    </row>
    <row r="56" spans="1:20" s="9" customFormat="1">
      <c r="A56" s="9" t="s">
        <v>423</v>
      </c>
      <c r="B56" s="14" t="s">
        <v>431</v>
      </c>
      <c r="C56" s="22" t="s">
        <v>431</v>
      </c>
      <c r="D56" s="22"/>
      <c r="E56" s="31"/>
      <c r="F56" s="22"/>
      <c r="G56" s="22"/>
      <c r="H56" s="22"/>
      <c r="I56" s="22"/>
      <c r="J56" s="9" t="s">
        <v>432</v>
      </c>
      <c r="L56" s="14" t="s">
        <v>433</v>
      </c>
      <c r="M56" s="9" t="s">
        <v>427</v>
      </c>
      <c r="N56" s="19" t="s">
        <v>423</v>
      </c>
      <c r="O56" s="19" t="s">
        <v>427</v>
      </c>
      <c r="P56" s="14"/>
      <c r="Q56" s="14"/>
      <c r="R56" s="14"/>
      <c r="S56" s="14"/>
      <c r="T56" s="14"/>
    </row>
    <row r="57" spans="1:20">
      <c r="A57" s="8" t="s">
        <v>423</v>
      </c>
      <c r="B57" s="5" t="s">
        <v>434</v>
      </c>
      <c r="C57" s="4" t="s">
        <v>431</v>
      </c>
      <c r="G57" s="4">
        <v>1</v>
      </c>
      <c r="H57" s="4">
        <v>1</v>
      </c>
      <c r="J57" s="8" t="s">
        <v>435</v>
      </c>
      <c r="L57" s="5" t="s">
        <v>421</v>
      </c>
      <c r="M57" s="8" t="s">
        <v>427</v>
      </c>
      <c r="N57" s="18" t="s">
        <v>423</v>
      </c>
      <c r="O57" s="18" t="s">
        <v>422</v>
      </c>
    </row>
    <row r="58" spans="1:20" s="9" customFormat="1">
      <c r="A58" s="9" t="s">
        <v>436</v>
      </c>
      <c r="B58" s="14" t="s">
        <v>437</v>
      </c>
      <c r="C58" s="14" t="s">
        <v>437</v>
      </c>
      <c r="D58" s="22"/>
      <c r="E58" s="31"/>
      <c r="F58" s="22"/>
      <c r="G58" s="22"/>
      <c r="H58" s="22"/>
      <c r="I58" s="22"/>
      <c r="J58" s="9" t="s">
        <v>425</v>
      </c>
      <c r="L58" s="14" t="s">
        <v>426</v>
      </c>
      <c r="M58" s="9" t="s">
        <v>438</v>
      </c>
      <c r="N58" s="19" t="s">
        <v>436</v>
      </c>
      <c r="O58" s="19" t="s">
        <v>438</v>
      </c>
      <c r="P58" s="14"/>
      <c r="Q58" s="14"/>
      <c r="R58" s="14"/>
      <c r="S58" s="14"/>
      <c r="T58" s="14"/>
    </row>
    <row r="59" spans="1:20">
      <c r="A59" s="8" t="s">
        <v>436</v>
      </c>
      <c r="B59" s="5" t="s">
        <v>439</v>
      </c>
      <c r="C59" s="5" t="s">
        <v>437</v>
      </c>
      <c r="G59" s="4">
        <v>1</v>
      </c>
      <c r="H59" s="4">
        <v>1</v>
      </c>
      <c r="J59" s="8" t="s">
        <v>435</v>
      </c>
      <c r="L59" s="5" t="s">
        <v>421</v>
      </c>
      <c r="M59" s="8" t="s">
        <v>438</v>
      </c>
      <c r="N59" s="18" t="s">
        <v>436</v>
      </c>
      <c r="O59" s="18" t="s">
        <v>422</v>
      </c>
    </row>
    <row r="60" spans="1:20" s="9" customFormat="1">
      <c r="A60" s="9" t="s">
        <v>436</v>
      </c>
      <c r="B60" s="14" t="s">
        <v>440</v>
      </c>
      <c r="C60" s="14" t="s">
        <v>440</v>
      </c>
      <c r="D60" s="22"/>
      <c r="E60" s="31"/>
      <c r="F60" s="22"/>
      <c r="G60" s="22"/>
      <c r="H60" s="22"/>
      <c r="I60" s="22"/>
      <c r="J60" s="9" t="s">
        <v>441</v>
      </c>
      <c r="L60" s="14" t="s">
        <v>430</v>
      </c>
      <c r="M60" s="9" t="s">
        <v>438</v>
      </c>
      <c r="N60" s="19" t="s">
        <v>436</v>
      </c>
      <c r="O60" s="19" t="s">
        <v>438</v>
      </c>
      <c r="P60" s="14"/>
      <c r="Q60" s="14"/>
      <c r="R60" s="14"/>
      <c r="S60" s="14"/>
      <c r="T60" s="14"/>
    </row>
    <row r="61" spans="1:20" s="9" customFormat="1">
      <c r="A61" s="9" t="s">
        <v>436</v>
      </c>
      <c r="B61" s="14" t="s">
        <v>444</v>
      </c>
      <c r="C61" s="14" t="s">
        <v>444</v>
      </c>
      <c r="D61" s="22"/>
      <c r="E61" s="31"/>
      <c r="F61" s="22"/>
      <c r="G61" s="22"/>
      <c r="H61" s="22"/>
      <c r="I61" s="22"/>
      <c r="J61" s="9" t="s">
        <v>445</v>
      </c>
      <c r="L61" s="14" t="s">
        <v>446</v>
      </c>
      <c r="M61" s="9" t="s">
        <v>438</v>
      </c>
      <c r="N61" s="19" t="s">
        <v>436</v>
      </c>
      <c r="O61" s="19" t="s">
        <v>438</v>
      </c>
      <c r="P61" s="14"/>
      <c r="Q61" s="14"/>
      <c r="R61" s="14"/>
      <c r="S61" s="14"/>
      <c r="T61" s="14"/>
    </row>
    <row r="62" spans="1:20">
      <c r="A62" s="8" t="s">
        <v>436</v>
      </c>
      <c r="B62" s="5" t="s">
        <v>447</v>
      </c>
      <c r="C62" s="5" t="s">
        <v>444</v>
      </c>
      <c r="G62" s="4">
        <v>1</v>
      </c>
      <c r="J62" s="8" t="s">
        <v>448</v>
      </c>
      <c r="L62" s="5" t="s">
        <v>433</v>
      </c>
      <c r="M62" s="8" t="s">
        <v>438</v>
      </c>
      <c r="N62" s="18" t="s">
        <v>436</v>
      </c>
      <c r="O62" s="18" t="s">
        <v>427</v>
      </c>
    </row>
    <row r="63" spans="1:20" s="9" customFormat="1">
      <c r="A63" s="9" t="s">
        <v>449</v>
      </c>
      <c r="B63" s="14" t="s">
        <v>450</v>
      </c>
      <c r="C63" s="14" t="s">
        <v>450</v>
      </c>
      <c r="D63" s="22"/>
      <c r="E63" s="31"/>
      <c r="F63" s="22"/>
      <c r="G63" s="22"/>
      <c r="H63" s="22"/>
      <c r="I63" s="22"/>
      <c r="K63" s="9" t="s">
        <v>425</v>
      </c>
      <c r="L63" s="14" t="s">
        <v>426</v>
      </c>
      <c r="M63" s="9" t="s">
        <v>452</v>
      </c>
      <c r="N63" s="19" t="s">
        <v>449</v>
      </c>
      <c r="O63" s="19" t="s">
        <v>452</v>
      </c>
      <c r="P63" s="14"/>
      <c r="Q63" s="14"/>
      <c r="R63" s="14"/>
      <c r="S63" s="14"/>
      <c r="T63" s="14"/>
    </row>
    <row r="64" spans="1:20">
      <c r="A64" s="8" t="s">
        <v>449</v>
      </c>
      <c r="B64" s="5" t="s">
        <v>451</v>
      </c>
      <c r="C64" s="5" t="s">
        <v>450</v>
      </c>
      <c r="K64" s="8" t="s">
        <v>454</v>
      </c>
      <c r="L64" s="5" t="s">
        <v>430</v>
      </c>
      <c r="M64" s="8" t="s">
        <v>452</v>
      </c>
      <c r="N64" s="18" t="s">
        <v>449</v>
      </c>
      <c r="O64" s="18" t="s">
        <v>453</v>
      </c>
      <c r="P64" s="5" t="s">
        <v>455</v>
      </c>
    </row>
    <row r="65" spans="1:20">
      <c r="A65" s="8" t="s">
        <v>457</v>
      </c>
    </row>
    <row r="66" spans="1:20" s="9" customFormat="1">
      <c r="A66" s="9" t="s">
        <v>254</v>
      </c>
      <c r="B66" s="14" t="s">
        <v>424</v>
      </c>
      <c r="C66" s="22" t="s">
        <v>424</v>
      </c>
      <c r="D66" s="22"/>
      <c r="E66" s="31"/>
      <c r="F66" s="22"/>
      <c r="G66" s="22"/>
      <c r="H66" s="22"/>
      <c r="I66" s="22"/>
      <c r="J66" s="9" t="s">
        <v>425</v>
      </c>
      <c r="L66" s="14" t="s">
        <v>426</v>
      </c>
      <c r="M66" s="9" t="s">
        <v>427</v>
      </c>
      <c r="N66" s="19" t="s">
        <v>423</v>
      </c>
      <c r="O66" s="19" t="s">
        <v>427</v>
      </c>
      <c r="P66" s="14"/>
      <c r="Q66" s="14"/>
      <c r="R66" s="14"/>
      <c r="S66" s="14"/>
      <c r="T66" s="14"/>
    </row>
    <row r="67" spans="1:20">
      <c r="A67" s="8" t="s">
        <v>254</v>
      </c>
      <c r="B67" s="5" t="s">
        <v>434</v>
      </c>
      <c r="C67" s="34" t="s">
        <v>462</v>
      </c>
      <c r="G67" s="4">
        <v>1</v>
      </c>
      <c r="H67" s="4">
        <v>1</v>
      </c>
      <c r="J67" s="8" t="s">
        <v>435</v>
      </c>
      <c r="L67" s="5" t="s">
        <v>421</v>
      </c>
      <c r="M67" s="8" t="s">
        <v>427</v>
      </c>
      <c r="N67" s="18" t="s">
        <v>423</v>
      </c>
      <c r="O67" s="18" t="s">
        <v>422</v>
      </c>
    </row>
    <row r="68" spans="1:20" s="9" customFormat="1">
      <c r="A68" s="9" t="s">
        <v>254</v>
      </c>
      <c r="B68" s="14" t="s">
        <v>437</v>
      </c>
      <c r="C68" s="14" t="s">
        <v>437</v>
      </c>
      <c r="D68" s="14" t="s">
        <v>437</v>
      </c>
      <c r="E68" s="31"/>
      <c r="F68" s="22"/>
      <c r="G68" s="22"/>
      <c r="H68" s="22"/>
      <c r="I68" s="22"/>
      <c r="J68" s="9" t="s">
        <v>425</v>
      </c>
      <c r="L68" s="14" t="s">
        <v>426</v>
      </c>
      <c r="M68" s="9" t="s">
        <v>438</v>
      </c>
      <c r="N68" s="19" t="s">
        <v>436</v>
      </c>
      <c r="O68" s="19" t="s">
        <v>438</v>
      </c>
      <c r="P68" s="14"/>
      <c r="Q68" s="14"/>
      <c r="R68" s="14"/>
      <c r="S68" s="14"/>
      <c r="T68" s="14"/>
    </row>
    <row r="69" spans="1:20" s="9" customFormat="1">
      <c r="A69" s="9" t="s">
        <v>254</v>
      </c>
      <c r="B69" s="14" t="s">
        <v>444</v>
      </c>
      <c r="C69" s="14" t="s">
        <v>444</v>
      </c>
      <c r="D69" s="22"/>
      <c r="E69" s="31"/>
      <c r="F69" s="22"/>
      <c r="G69" s="22"/>
      <c r="H69" s="22"/>
      <c r="I69" s="22"/>
      <c r="J69" s="9" t="s">
        <v>445</v>
      </c>
      <c r="L69" s="14" t="s">
        <v>446</v>
      </c>
      <c r="M69" s="9" t="s">
        <v>438</v>
      </c>
      <c r="N69" s="19" t="s">
        <v>436</v>
      </c>
      <c r="O69" s="19" t="s">
        <v>438</v>
      </c>
      <c r="P69" s="14"/>
      <c r="Q69" s="14"/>
      <c r="R69" s="14"/>
      <c r="S69" s="14"/>
      <c r="T69" s="14"/>
    </row>
    <row r="70" spans="1:20">
      <c r="A70" s="8" t="s">
        <v>254</v>
      </c>
      <c r="B70" s="5" t="s">
        <v>447</v>
      </c>
      <c r="C70" s="5" t="s">
        <v>444</v>
      </c>
      <c r="G70" s="4">
        <v>1</v>
      </c>
      <c r="J70" s="8" t="s">
        <v>448</v>
      </c>
      <c r="L70" s="5" t="s">
        <v>433</v>
      </c>
      <c r="M70" s="8" t="s">
        <v>438</v>
      </c>
      <c r="N70" s="18" t="s">
        <v>436</v>
      </c>
      <c r="O70" s="18" t="s">
        <v>427</v>
      </c>
    </row>
    <row r="71" spans="1:20" s="9" customFormat="1">
      <c r="A71" s="9" t="s">
        <v>254</v>
      </c>
      <c r="B71" s="14" t="s">
        <v>450</v>
      </c>
      <c r="C71" s="14" t="s">
        <v>450</v>
      </c>
      <c r="D71" s="14" t="s">
        <v>437</v>
      </c>
      <c r="E71" s="31"/>
      <c r="F71" s="22"/>
      <c r="G71" s="22"/>
      <c r="H71" s="22"/>
      <c r="I71" s="22"/>
      <c r="K71" s="9" t="s">
        <v>425</v>
      </c>
      <c r="L71" s="14" t="s">
        <v>426</v>
      </c>
      <c r="M71" s="9" t="s">
        <v>452</v>
      </c>
      <c r="N71" s="19" t="s">
        <v>449</v>
      </c>
      <c r="O71" s="19" t="s">
        <v>452</v>
      </c>
      <c r="P71" s="14"/>
      <c r="Q71" s="14"/>
      <c r="R71" s="14"/>
      <c r="S71" s="14"/>
      <c r="T71" s="14"/>
    </row>
    <row r="72" spans="1:20">
      <c r="A72" s="8" t="s">
        <v>254</v>
      </c>
      <c r="B72" s="5" t="s">
        <v>451</v>
      </c>
      <c r="C72" s="5" t="s">
        <v>450</v>
      </c>
      <c r="K72" s="8" t="s">
        <v>454</v>
      </c>
      <c r="L72" s="5" t="s">
        <v>430</v>
      </c>
      <c r="M72" s="8" t="s">
        <v>452</v>
      </c>
      <c r="N72" s="18" t="s">
        <v>449</v>
      </c>
      <c r="O72" s="18" t="s">
        <v>453</v>
      </c>
      <c r="P72" s="5" t="s">
        <v>455</v>
      </c>
    </row>
    <row r="76" spans="1:20">
      <c r="A76" s="8" t="s">
        <v>679</v>
      </c>
    </row>
    <row r="77" spans="1:20">
      <c r="A77" s="8" t="s">
        <v>384</v>
      </c>
      <c r="B77" s="4" t="s">
        <v>680</v>
      </c>
      <c r="C77" s="4" t="s">
        <v>680</v>
      </c>
      <c r="J77" s="8" t="s">
        <v>715</v>
      </c>
      <c r="L77" s="5" t="s">
        <v>542</v>
      </c>
      <c r="M77" s="8" t="s">
        <v>65</v>
      </c>
      <c r="N77" s="18" t="s">
        <v>716</v>
      </c>
      <c r="O77" s="18" t="s">
        <v>717</v>
      </c>
    </row>
    <row r="78" spans="1:20">
      <c r="A78" s="8" t="s">
        <v>384</v>
      </c>
      <c r="B78" s="4" t="s">
        <v>681</v>
      </c>
      <c r="C78" s="4" t="s">
        <v>681</v>
      </c>
      <c r="J78" s="8" t="s">
        <v>718</v>
      </c>
      <c r="L78" s="5" t="s">
        <v>543</v>
      </c>
      <c r="M78" s="8" t="s">
        <v>65</v>
      </c>
      <c r="N78" s="18" t="s">
        <v>716</v>
      </c>
    </row>
    <row r="79" spans="1:20">
      <c r="A79" s="8" t="s">
        <v>384</v>
      </c>
      <c r="B79" s="4" t="s">
        <v>682</v>
      </c>
      <c r="C79" s="4" t="s">
        <v>682</v>
      </c>
      <c r="J79" s="8" t="s">
        <v>719</v>
      </c>
      <c r="L79" s="5" t="s">
        <v>544</v>
      </c>
      <c r="M79" s="8" t="s">
        <v>65</v>
      </c>
      <c r="N79" s="18" t="s">
        <v>716</v>
      </c>
    </row>
    <row r="80" spans="1:20">
      <c r="A80" s="8" t="s">
        <v>384</v>
      </c>
      <c r="B80" s="4" t="s">
        <v>683</v>
      </c>
      <c r="C80" s="4" t="s">
        <v>683</v>
      </c>
      <c r="J80" s="8" t="s">
        <v>720</v>
      </c>
      <c r="L80" s="5" t="s">
        <v>545</v>
      </c>
      <c r="M80" s="8" t="s">
        <v>65</v>
      </c>
      <c r="N80" s="18" t="s">
        <v>716</v>
      </c>
    </row>
    <row r="81" spans="1:14">
      <c r="A81" s="8" t="s">
        <v>384</v>
      </c>
      <c r="B81" s="4" t="s">
        <v>684</v>
      </c>
      <c r="C81" s="4" t="s">
        <v>684</v>
      </c>
      <c r="J81" s="8" t="s">
        <v>721</v>
      </c>
      <c r="L81" s="5" t="s">
        <v>546</v>
      </c>
      <c r="M81" s="8" t="s">
        <v>65</v>
      </c>
      <c r="N81" s="18" t="s">
        <v>716</v>
      </c>
    </row>
    <row r="82" spans="1:14">
      <c r="A82" s="8" t="s">
        <v>384</v>
      </c>
      <c r="B82" s="4" t="s">
        <v>685</v>
      </c>
      <c r="C82" s="4" t="s">
        <v>685</v>
      </c>
      <c r="J82" s="8" t="s">
        <v>722</v>
      </c>
      <c r="L82" s="5" t="s">
        <v>547</v>
      </c>
      <c r="M82" s="8" t="s">
        <v>65</v>
      </c>
      <c r="N82" s="18" t="s">
        <v>716</v>
      </c>
    </row>
    <row r="83" spans="1:14">
      <c r="A83" s="8" t="s">
        <v>384</v>
      </c>
      <c r="B83" s="4" t="s">
        <v>686</v>
      </c>
      <c r="C83" s="4" t="s">
        <v>686</v>
      </c>
      <c r="J83" s="8" t="s">
        <v>723</v>
      </c>
      <c r="L83" s="5" t="s">
        <v>548</v>
      </c>
      <c r="M83" s="8" t="s">
        <v>65</v>
      </c>
      <c r="N83" s="18" t="s">
        <v>716</v>
      </c>
    </row>
    <row r="84" spans="1:14">
      <c r="A84" s="8" t="s">
        <v>384</v>
      </c>
      <c r="B84" s="4" t="s">
        <v>687</v>
      </c>
      <c r="C84" s="4" t="s">
        <v>687</v>
      </c>
      <c r="J84" s="8" t="s">
        <v>724</v>
      </c>
      <c r="L84" s="5" t="s">
        <v>549</v>
      </c>
      <c r="M84" s="8" t="s">
        <v>65</v>
      </c>
      <c r="N84" s="18" t="s">
        <v>716</v>
      </c>
    </row>
    <row r="85" spans="1:14">
      <c r="A85" s="8" t="s">
        <v>384</v>
      </c>
      <c r="B85" s="4" t="s">
        <v>688</v>
      </c>
      <c r="C85" s="4" t="s">
        <v>688</v>
      </c>
      <c r="J85" s="8" t="s">
        <v>725</v>
      </c>
      <c r="L85" s="5" t="s">
        <v>550</v>
      </c>
      <c r="M85" s="8" t="s">
        <v>65</v>
      </c>
      <c r="N85" s="18" t="s">
        <v>716</v>
      </c>
    </row>
    <row r="86" spans="1:14">
      <c r="A86" s="8" t="s">
        <v>384</v>
      </c>
      <c r="B86" s="4" t="s">
        <v>689</v>
      </c>
      <c r="C86" s="4" t="s">
        <v>689</v>
      </c>
      <c r="J86" s="8" t="s">
        <v>726</v>
      </c>
      <c r="L86" s="5" t="s">
        <v>551</v>
      </c>
      <c r="M86" s="8" t="s">
        <v>65</v>
      </c>
      <c r="N86" s="18" t="s">
        <v>716</v>
      </c>
    </row>
    <row r="87" spans="1:14">
      <c r="A87" s="8" t="s">
        <v>384</v>
      </c>
      <c r="B87" s="4" t="s">
        <v>690</v>
      </c>
      <c r="C87" s="4" t="s">
        <v>690</v>
      </c>
      <c r="J87" s="8" t="s">
        <v>727</v>
      </c>
      <c r="L87" s="5" t="s">
        <v>599</v>
      </c>
      <c r="M87" s="8" t="s">
        <v>65</v>
      </c>
      <c r="N87" s="18" t="s">
        <v>716</v>
      </c>
    </row>
    <row r="88" spans="1:14" ht="16">
      <c r="A88" s="8" t="s">
        <v>384</v>
      </c>
      <c r="B88" s="4" t="s">
        <v>691</v>
      </c>
      <c r="C88" s="4" t="s">
        <v>691</v>
      </c>
      <c r="J88" s="8" t="s">
        <v>728</v>
      </c>
      <c r="L88" s="5" t="s">
        <v>601</v>
      </c>
      <c r="M88" s="8" t="s">
        <v>65</v>
      </c>
      <c r="N88" s="18" t="s">
        <v>716</v>
      </c>
    </row>
    <row r="89" spans="1:14">
      <c r="A89" s="8" t="s">
        <v>384</v>
      </c>
      <c r="B89" s="4" t="s">
        <v>692</v>
      </c>
      <c r="C89" s="4" t="s">
        <v>692</v>
      </c>
      <c r="J89" s="8" t="s">
        <v>729</v>
      </c>
      <c r="L89" s="5" t="s">
        <v>603</v>
      </c>
      <c r="M89" s="8" t="s">
        <v>65</v>
      </c>
      <c r="N89" s="18" t="s">
        <v>716</v>
      </c>
    </row>
    <row r="90" spans="1:14">
      <c r="A90" s="8" t="s">
        <v>384</v>
      </c>
      <c r="B90" s="4" t="s">
        <v>693</v>
      </c>
      <c r="C90" s="4" t="s">
        <v>693</v>
      </c>
      <c r="J90" s="8" t="s">
        <v>730</v>
      </c>
      <c r="L90" s="5" t="s">
        <v>553</v>
      </c>
      <c r="M90" s="8" t="s">
        <v>65</v>
      </c>
      <c r="N90" s="18" t="s">
        <v>716</v>
      </c>
    </row>
    <row r="91" spans="1:14">
      <c r="A91" s="8" t="s">
        <v>384</v>
      </c>
      <c r="B91" s="4" t="s">
        <v>694</v>
      </c>
      <c r="C91" s="4" t="s">
        <v>694</v>
      </c>
      <c r="J91" s="8" t="s">
        <v>731</v>
      </c>
      <c r="L91" s="5" t="s">
        <v>554</v>
      </c>
      <c r="M91" s="8" t="s">
        <v>65</v>
      </c>
      <c r="N91" s="18" t="s">
        <v>716</v>
      </c>
    </row>
    <row r="92" spans="1:14">
      <c r="A92" s="8" t="s">
        <v>384</v>
      </c>
      <c r="B92" s="4" t="s">
        <v>695</v>
      </c>
      <c r="C92" s="4" t="s">
        <v>695</v>
      </c>
      <c r="J92" s="8" t="s">
        <v>732</v>
      </c>
      <c r="L92" s="5" t="s">
        <v>555</v>
      </c>
      <c r="M92" s="8" t="s">
        <v>65</v>
      </c>
      <c r="N92" s="18" t="s">
        <v>716</v>
      </c>
    </row>
    <row r="93" spans="1:14">
      <c r="A93" s="8" t="s">
        <v>384</v>
      </c>
      <c r="B93" s="4" t="s">
        <v>696</v>
      </c>
      <c r="C93" s="4" t="s">
        <v>696</v>
      </c>
      <c r="J93" s="8" t="s">
        <v>733</v>
      </c>
      <c r="L93" s="5" t="s">
        <v>556</v>
      </c>
      <c r="M93" s="8" t="s">
        <v>65</v>
      </c>
      <c r="N93" s="18" t="s">
        <v>716</v>
      </c>
    </row>
    <row r="94" spans="1:14">
      <c r="A94" s="8" t="s">
        <v>384</v>
      </c>
      <c r="B94" s="4" t="s">
        <v>697</v>
      </c>
      <c r="C94" s="4" t="s">
        <v>697</v>
      </c>
      <c r="J94" s="8" t="s">
        <v>734</v>
      </c>
      <c r="L94" s="5" t="s">
        <v>557</v>
      </c>
      <c r="M94" s="8" t="s">
        <v>65</v>
      </c>
      <c r="N94" s="18" t="s">
        <v>716</v>
      </c>
    </row>
    <row r="95" spans="1:14">
      <c r="A95" s="8" t="s">
        <v>384</v>
      </c>
      <c r="B95" s="4" t="s">
        <v>698</v>
      </c>
      <c r="C95" s="4" t="s">
        <v>698</v>
      </c>
      <c r="J95" s="8" t="s">
        <v>735</v>
      </c>
      <c r="L95" s="5" t="s">
        <v>558</v>
      </c>
      <c r="M95" s="8" t="s">
        <v>65</v>
      </c>
      <c r="N95" s="18" t="s">
        <v>716</v>
      </c>
    </row>
    <row r="96" spans="1:14">
      <c r="A96" s="8" t="s">
        <v>384</v>
      </c>
      <c r="B96" s="4" t="s">
        <v>699</v>
      </c>
      <c r="C96" s="4" t="s">
        <v>699</v>
      </c>
      <c r="J96" s="8" t="s">
        <v>736</v>
      </c>
      <c r="L96" s="5" t="s">
        <v>629</v>
      </c>
      <c r="M96" s="8" t="s">
        <v>65</v>
      </c>
      <c r="N96" s="18" t="s">
        <v>716</v>
      </c>
    </row>
    <row r="97" spans="1:14">
      <c r="A97" s="8" t="s">
        <v>384</v>
      </c>
      <c r="B97" s="4" t="s">
        <v>700</v>
      </c>
      <c r="C97" s="4" t="s">
        <v>700</v>
      </c>
      <c r="J97" s="8" t="s">
        <v>737</v>
      </c>
      <c r="L97" s="5" t="s">
        <v>627</v>
      </c>
      <c r="M97" s="8" t="s">
        <v>65</v>
      </c>
      <c r="N97" s="18" t="s">
        <v>716</v>
      </c>
    </row>
    <row r="98" spans="1:14">
      <c r="A98" s="8" t="s">
        <v>384</v>
      </c>
      <c r="B98" s="4" t="s">
        <v>701</v>
      </c>
      <c r="C98" s="4" t="s">
        <v>701</v>
      </c>
      <c r="J98" s="8" t="s">
        <v>738</v>
      </c>
      <c r="L98" s="5" t="s">
        <v>559</v>
      </c>
      <c r="M98" s="8" t="s">
        <v>65</v>
      </c>
      <c r="N98" s="18" t="s">
        <v>716</v>
      </c>
    </row>
    <row r="99" spans="1:14">
      <c r="A99" s="8" t="s">
        <v>384</v>
      </c>
      <c r="B99" s="4" t="s">
        <v>702</v>
      </c>
      <c r="C99" s="4" t="s">
        <v>702</v>
      </c>
      <c r="J99" s="8" t="s">
        <v>739</v>
      </c>
      <c r="L99" s="5" t="s">
        <v>560</v>
      </c>
      <c r="M99" s="8" t="s">
        <v>65</v>
      </c>
      <c r="N99" s="18" t="s">
        <v>716</v>
      </c>
    </row>
    <row r="100" spans="1:14">
      <c r="A100" s="8" t="s">
        <v>384</v>
      </c>
      <c r="B100" s="4" t="s">
        <v>703</v>
      </c>
      <c r="C100" s="4" t="s">
        <v>703</v>
      </c>
      <c r="J100" s="8" t="s">
        <v>740</v>
      </c>
      <c r="L100" s="5" t="s">
        <v>561</v>
      </c>
      <c r="M100" s="8" t="s">
        <v>65</v>
      </c>
      <c r="N100" s="18" t="s">
        <v>716</v>
      </c>
    </row>
    <row r="101" spans="1:14">
      <c r="A101" s="8" t="s">
        <v>384</v>
      </c>
      <c r="B101" s="4" t="s">
        <v>704</v>
      </c>
      <c r="C101" s="4" t="s">
        <v>704</v>
      </c>
      <c r="J101" s="8" t="s">
        <v>202</v>
      </c>
      <c r="L101" s="5" t="s">
        <v>649</v>
      </c>
      <c r="M101" s="8" t="s">
        <v>65</v>
      </c>
      <c r="N101" s="18" t="s">
        <v>716</v>
      </c>
    </row>
    <row r="102" spans="1:14">
      <c r="A102" s="8" t="s">
        <v>384</v>
      </c>
      <c r="B102" s="4" t="s">
        <v>705</v>
      </c>
      <c r="C102" s="4" t="s">
        <v>705</v>
      </c>
      <c r="J102" s="8" t="s">
        <v>750</v>
      </c>
      <c r="L102" s="5" t="s">
        <v>651</v>
      </c>
      <c r="M102" s="8" t="s">
        <v>65</v>
      </c>
      <c r="N102" s="18" t="s">
        <v>716</v>
      </c>
    </row>
    <row r="103" spans="1:14">
      <c r="A103" s="8" t="s">
        <v>384</v>
      </c>
      <c r="B103" s="4" t="s">
        <v>706</v>
      </c>
      <c r="C103" s="4" t="s">
        <v>706</v>
      </c>
      <c r="J103" s="8" t="s">
        <v>741</v>
      </c>
      <c r="L103" s="5" t="s">
        <v>562</v>
      </c>
      <c r="M103" s="8" t="s">
        <v>65</v>
      </c>
      <c r="N103" s="18" t="s">
        <v>716</v>
      </c>
    </row>
    <row r="104" spans="1:14">
      <c r="A104" s="8" t="s">
        <v>384</v>
      </c>
      <c r="B104" s="4" t="s">
        <v>707</v>
      </c>
      <c r="C104" s="4" t="s">
        <v>707</v>
      </c>
      <c r="J104" s="8" t="s">
        <v>742</v>
      </c>
      <c r="L104" s="5" t="s">
        <v>563</v>
      </c>
      <c r="M104" s="8" t="s">
        <v>65</v>
      </c>
      <c r="N104" s="18" t="s">
        <v>716</v>
      </c>
    </row>
    <row r="105" spans="1:14">
      <c r="A105" s="8" t="s">
        <v>384</v>
      </c>
      <c r="B105" s="4" t="s">
        <v>708</v>
      </c>
      <c r="C105" s="4" t="s">
        <v>708</v>
      </c>
      <c r="J105" s="8" t="s">
        <v>743</v>
      </c>
      <c r="L105" s="5" t="s">
        <v>564</v>
      </c>
      <c r="M105" s="8" t="s">
        <v>65</v>
      </c>
      <c r="N105" s="18" t="s">
        <v>716</v>
      </c>
    </row>
    <row r="106" spans="1:14">
      <c r="A106" s="8" t="s">
        <v>384</v>
      </c>
      <c r="B106" s="4" t="s">
        <v>709</v>
      </c>
      <c r="C106" s="4" t="s">
        <v>709</v>
      </c>
      <c r="J106" s="8" t="s">
        <v>744</v>
      </c>
      <c r="L106" s="5" t="s">
        <v>565</v>
      </c>
      <c r="M106" s="8" t="s">
        <v>65</v>
      </c>
      <c r="N106" s="18" t="s">
        <v>716</v>
      </c>
    </row>
    <row r="107" spans="1:14">
      <c r="A107" s="8" t="s">
        <v>384</v>
      </c>
      <c r="B107" s="4" t="s">
        <v>710</v>
      </c>
      <c r="C107" s="4" t="s">
        <v>710</v>
      </c>
      <c r="J107" s="8" t="s">
        <v>745</v>
      </c>
      <c r="L107" s="5" t="s">
        <v>566</v>
      </c>
      <c r="M107" s="8" t="s">
        <v>65</v>
      </c>
      <c r="N107" s="18" t="s">
        <v>716</v>
      </c>
    </row>
    <row r="108" spans="1:14">
      <c r="A108" s="8" t="s">
        <v>384</v>
      </c>
      <c r="B108" s="4" t="s">
        <v>711</v>
      </c>
      <c r="C108" s="4" t="s">
        <v>711</v>
      </c>
      <c r="J108" s="8" t="s">
        <v>746</v>
      </c>
      <c r="L108" s="5" t="s">
        <v>567</v>
      </c>
      <c r="M108" s="8" t="s">
        <v>65</v>
      </c>
      <c r="N108" s="18" t="s">
        <v>716</v>
      </c>
    </row>
    <row r="109" spans="1:14">
      <c r="A109" s="8" t="s">
        <v>384</v>
      </c>
      <c r="B109" s="4" t="s">
        <v>712</v>
      </c>
      <c r="C109" s="4" t="s">
        <v>712</v>
      </c>
      <c r="J109" s="8" t="s">
        <v>749</v>
      </c>
      <c r="L109" s="5" t="s">
        <v>568</v>
      </c>
      <c r="M109" s="8" t="s">
        <v>65</v>
      </c>
      <c r="N109" s="18" t="s">
        <v>716</v>
      </c>
    </row>
    <row r="110" spans="1:14">
      <c r="A110" s="8" t="s">
        <v>384</v>
      </c>
      <c r="B110" s="4" t="s">
        <v>713</v>
      </c>
      <c r="C110" s="4" t="s">
        <v>713</v>
      </c>
      <c r="J110" s="8" t="s">
        <v>747</v>
      </c>
      <c r="L110" s="5" t="s">
        <v>569</v>
      </c>
      <c r="M110" s="8" t="s">
        <v>65</v>
      </c>
      <c r="N110" s="18" t="s">
        <v>716</v>
      </c>
    </row>
    <row r="111" spans="1:14">
      <c r="A111" s="8" t="s">
        <v>384</v>
      </c>
      <c r="B111" s="4" t="s">
        <v>714</v>
      </c>
      <c r="C111" s="4" t="s">
        <v>714</v>
      </c>
      <c r="J111" s="8" t="s">
        <v>748</v>
      </c>
      <c r="L111" s="5" t="s">
        <v>570</v>
      </c>
      <c r="M111" s="8" t="s">
        <v>65</v>
      </c>
      <c r="N111" s="18" t="s">
        <v>716</v>
      </c>
    </row>
    <row r="112" spans="1:14">
      <c r="A112" s="8" t="s">
        <v>751</v>
      </c>
      <c r="B112" s="5" t="s">
        <v>759</v>
      </c>
      <c r="C112" s="5" t="s">
        <v>759</v>
      </c>
      <c r="J112" s="8" t="s">
        <v>754</v>
      </c>
      <c r="K112" s="8" t="s">
        <v>752</v>
      </c>
      <c r="L112" s="5" t="s">
        <v>547</v>
      </c>
      <c r="M112" s="8" t="s">
        <v>753</v>
      </c>
      <c r="N112" s="8" t="s">
        <v>751</v>
      </c>
    </row>
    <row r="113" spans="1:14">
      <c r="A113" s="8" t="s">
        <v>751</v>
      </c>
      <c r="B113" s="5" t="s">
        <v>760</v>
      </c>
      <c r="C113" s="5" t="s">
        <v>760</v>
      </c>
      <c r="J113" s="8" t="s">
        <v>755</v>
      </c>
      <c r="K113" s="8" t="s">
        <v>756</v>
      </c>
      <c r="L113" s="5" t="s">
        <v>829</v>
      </c>
      <c r="M113" s="8" t="s">
        <v>753</v>
      </c>
      <c r="N113" s="8" t="s">
        <v>751</v>
      </c>
    </row>
    <row r="114" spans="1:14">
      <c r="A114" s="8" t="s">
        <v>751</v>
      </c>
      <c r="B114" s="5" t="s">
        <v>761</v>
      </c>
      <c r="C114" s="5" t="s">
        <v>761</v>
      </c>
      <c r="J114" s="8" t="s">
        <v>757</v>
      </c>
      <c r="K114" s="8" t="s">
        <v>758</v>
      </c>
      <c r="L114" s="5" t="s">
        <v>546</v>
      </c>
      <c r="M114" s="8" t="s">
        <v>753</v>
      </c>
      <c r="N114" s="8" t="s">
        <v>751</v>
      </c>
    </row>
    <row r="115" spans="1:14">
      <c r="A115" s="8" t="s">
        <v>751</v>
      </c>
      <c r="B115" s="5" t="s">
        <v>762</v>
      </c>
      <c r="C115" s="5" t="s">
        <v>762</v>
      </c>
      <c r="J115" s="8" t="s">
        <v>783</v>
      </c>
      <c r="K115" s="8" t="s">
        <v>809</v>
      </c>
      <c r="L115" s="5" t="s">
        <v>551</v>
      </c>
      <c r="M115" s="8" t="s">
        <v>753</v>
      </c>
      <c r="N115" s="8" t="s">
        <v>751</v>
      </c>
    </row>
    <row r="116" spans="1:14">
      <c r="A116" s="8" t="s">
        <v>751</v>
      </c>
      <c r="B116" s="5" t="s">
        <v>784</v>
      </c>
      <c r="C116" s="5" t="s">
        <v>784</v>
      </c>
      <c r="J116" s="18" t="s">
        <v>879</v>
      </c>
      <c r="K116" s="8" t="s">
        <v>856</v>
      </c>
      <c r="L116" s="5" t="s">
        <v>600</v>
      </c>
      <c r="M116" s="8" t="s">
        <v>753</v>
      </c>
      <c r="N116" s="8" t="s">
        <v>751</v>
      </c>
    </row>
    <row r="117" spans="1:14">
      <c r="A117" s="8" t="s">
        <v>751</v>
      </c>
      <c r="B117" s="5" t="s">
        <v>855</v>
      </c>
      <c r="C117" s="5" t="s">
        <v>855</v>
      </c>
      <c r="J117" s="8" t="s">
        <v>785</v>
      </c>
      <c r="K117" s="8" t="s">
        <v>833</v>
      </c>
      <c r="L117" s="5" t="s">
        <v>601</v>
      </c>
      <c r="M117" s="8" t="s">
        <v>753</v>
      </c>
      <c r="N117" s="8" t="s">
        <v>751</v>
      </c>
    </row>
    <row r="118" spans="1:14">
      <c r="A118" s="8" t="s">
        <v>751</v>
      </c>
      <c r="B118" s="5" t="s">
        <v>763</v>
      </c>
      <c r="C118" s="5" t="s">
        <v>763</v>
      </c>
      <c r="J118" s="8" t="s">
        <v>786</v>
      </c>
      <c r="K118" s="8" t="s">
        <v>810</v>
      </c>
      <c r="L118" s="5" t="s">
        <v>544</v>
      </c>
      <c r="M118" s="8" t="s">
        <v>753</v>
      </c>
      <c r="N118" s="8" t="s">
        <v>751</v>
      </c>
    </row>
    <row r="119" spans="1:14">
      <c r="A119" s="8" t="s">
        <v>751</v>
      </c>
      <c r="B119" s="5" t="s">
        <v>764</v>
      </c>
      <c r="C119" s="5" t="s">
        <v>764</v>
      </c>
      <c r="J119" s="8" t="s">
        <v>888</v>
      </c>
      <c r="K119" s="8" t="s">
        <v>889</v>
      </c>
      <c r="L119" s="5" t="s">
        <v>835</v>
      </c>
      <c r="M119" s="8" t="s">
        <v>753</v>
      </c>
      <c r="N119" s="8" t="s">
        <v>751</v>
      </c>
    </row>
    <row r="120" spans="1:14">
      <c r="A120" s="8" t="s">
        <v>751</v>
      </c>
      <c r="B120" s="5" t="s">
        <v>787</v>
      </c>
      <c r="C120" s="5" t="s">
        <v>787</v>
      </c>
      <c r="J120" s="18" t="s">
        <v>879</v>
      </c>
      <c r="K120" s="8" t="s">
        <v>846</v>
      </c>
      <c r="L120" s="5" t="s">
        <v>839</v>
      </c>
      <c r="M120" s="8" t="s">
        <v>753</v>
      </c>
      <c r="N120" s="8" t="s">
        <v>751</v>
      </c>
    </row>
    <row r="121" spans="1:14">
      <c r="A121" s="8" t="s">
        <v>751</v>
      </c>
      <c r="B121" s="5" t="s">
        <v>844</v>
      </c>
      <c r="C121" s="5" t="s">
        <v>844</v>
      </c>
      <c r="J121" s="8" t="s">
        <v>788</v>
      </c>
      <c r="K121" s="8" t="s">
        <v>838</v>
      </c>
      <c r="L121" s="5" t="s">
        <v>845</v>
      </c>
      <c r="M121" s="8" t="s">
        <v>753</v>
      </c>
      <c r="N121" s="8" t="s">
        <v>751</v>
      </c>
    </row>
    <row r="122" spans="1:14">
      <c r="A122" s="8" t="s">
        <v>751</v>
      </c>
      <c r="B122" s="5" t="s">
        <v>765</v>
      </c>
      <c r="C122" s="5" t="s">
        <v>765</v>
      </c>
      <c r="J122" s="8" t="s">
        <v>789</v>
      </c>
      <c r="K122" s="8" t="s">
        <v>811</v>
      </c>
      <c r="L122" s="5" t="s">
        <v>840</v>
      </c>
      <c r="M122" s="8" t="s">
        <v>753</v>
      </c>
      <c r="N122" s="8" t="s">
        <v>751</v>
      </c>
    </row>
    <row r="123" spans="1:14">
      <c r="A123" s="8" t="s">
        <v>751</v>
      </c>
      <c r="B123" s="5" t="s">
        <v>766</v>
      </c>
      <c r="C123" s="5" t="s">
        <v>766</v>
      </c>
      <c r="J123" s="8" t="s">
        <v>790</v>
      </c>
      <c r="K123" s="8" t="s">
        <v>812</v>
      </c>
      <c r="L123" s="5" t="s">
        <v>841</v>
      </c>
      <c r="M123" s="8" t="s">
        <v>753</v>
      </c>
      <c r="N123" s="8" t="s">
        <v>751</v>
      </c>
    </row>
    <row r="124" spans="1:14">
      <c r="A124" s="8" t="s">
        <v>751</v>
      </c>
      <c r="B124" s="5" t="s">
        <v>767</v>
      </c>
      <c r="C124" s="5" t="s">
        <v>767</v>
      </c>
      <c r="J124" s="8" t="s">
        <v>791</v>
      </c>
      <c r="K124" s="8" t="s">
        <v>813</v>
      </c>
      <c r="L124" s="5" t="s">
        <v>565</v>
      </c>
      <c r="M124" s="8" t="s">
        <v>753</v>
      </c>
      <c r="N124" s="8" t="s">
        <v>751</v>
      </c>
    </row>
    <row r="125" spans="1:14">
      <c r="A125" s="8" t="s">
        <v>751</v>
      </c>
      <c r="B125" s="5" t="s">
        <v>768</v>
      </c>
      <c r="C125" s="5" t="s">
        <v>768</v>
      </c>
      <c r="J125" s="8" t="s">
        <v>792</v>
      </c>
      <c r="K125" s="8" t="s">
        <v>814</v>
      </c>
      <c r="L125" s="5" t="s">
        <v>558</v>
      </c>
      <c r="M125" s="8" t="s">
        <v>753</v>
      </c>
      <c r="N125" s="8" t="s">
        <v>751</v>
      </c>
    </row>
    <row r="126" spans="1:14">
      <c r="A126" s="8" t="s">
        <v>751</v>
      </c>
      <c r="B126" s="5" t="s">
        <v>795</v>
      </c>
      <c r="C126" s="5" t="s">
        <v>795</v>
      </c>
      <c r="J126" s="18" t="s">
        <v>879</v>
      </c>
      <c r="K126" s="8" t="s">
        <v>865</v>
      </c>
      <c r="L126" s="5" t="s">
        <v>630</v>
      </c>
      <c r="M126" s="8" t="s">
        <v>753</v>
      </c>
      <c r="N126" s="8" t="s">
        <v>751</v>
      </c>
    </row>
    <row r="127" spans="1:14">
      <c r="A127" s="8" t="s">
        <v>751</v>
      </c>
      <c r="B127" s="5" t="s">
        <v>864</v>
      </c>
      <c r="C127" s="5" t="s">
        <v>864</v>
      </c>
      <c r="J127" s="8" t="s">
        <v>793</v>
      </c>
      <c r="K127" s="8" t="s">
        <v>842</v>
      </c>
      <c r="L127" s="5" t="s">
        <v>866</v>
      </c>
      <c r="M127" s="8" t="s">
        <v>753</v>
      </c>
      <c r="N127" s="8" t="s">
        <v>751</v>
      </c>
    </row>
    <row r="128" spans="1:14">
      <c r="A128" s="8" t="s">
        <v>751</v>
      </c>
      <c r="B128" s="5" t="s">
        <v>769</v>
      </c>
      <c r="C128" s="5" t="s">
        <v>769</v>
      </c>
      <c r="J128" s="8" t="s">
        <v>794</v>
      </c>
      <c r="K128" s="8" t="s">
        <v>815</v>
      </c>
      <c r="L128" s="5" t="s">
        <v>843</v>
      </c>
      <c r="M128" s="8" t="s">
        <v>753</v>
      </c>
      <c r="N128" s="8" t="s">
        <v>751</v>
      </c>
    </row>
    <row r="129" spans="1:15">
      <c r="A129" s="8" t="s">
        <v>751</v>
      </c>
      <c r="B129" s="5" t="s">
        <v>770</v>
      </c>
      <c r="C129" s="5" t="s">
        <v>770</v>
      </c>
      <c r="J129" s="8" t="s">
        <v>796</v>
      </c>
      <c r="K129" s="8" t="s">
        <v>816</v>
      </c>
      <c r="L129" s="5" t="s">
        <v>549</v>
      </c>
      <c r="M129" s="8" t="s">
        <v>753</v>
      </c>
      <c r="N129" s="8" t="s">
        <v>751</v>
      </c>
    </row>
    <row r="130" spans="1:15">
      <c r="A130" s="8" t="s">
        <v>751</v>
      </c>
      <c r="B130" s="5" t="s">
        <v>771</v>
      </c>
      <c r="C130" s="5" t="s">
        <v>771</v>
      </c>
      <c r="J130" s="8" t="s">
        <v>797</v>
      </c>
      <c r="K130" s="8" t="s">
        <v>817</v>
      </c>
      <c r="L130" s="5" t="s">
        <v>847</v>
      </c>
      <c r="M130" s="8" t="s">
        <v>753</v>
      </c>
      <c r="N130" s="8" t="s">
        <v>751</v>
      </c>
    </row>
    <row r="131" spans="1:15">
      <c r="A131" s="8" t="s">
        <v>751</v>
      </c>
      <c r="B131" s="5" t="s">
        <v>772</v>
      </c>
      <c r="C131" s="5" t="s">
        <v>772</v>
      </c>
      <c r="J131" s="8" t="s">
        <v>798</v>
      </c>
      <c r="K131" s="8" t="s">
        <v>818</v>
      </c>
      <c r="L131" s="5" t="s">
        <v>559</v>
      </c>
      <c r="M131" s="8" t="s">
        <v>753</v>
      </c>
      <c r="N131" s="8" t="s">
        <v>751</v>
      </c>
    </row>
    <row r="132" spans="1:15">
      <c r="A132" s="8" t="s">
        <v>751</v>
      </c>
      <c r="B132" s="5" t="s">
        <v>773</v>
      </c>
      <c r="C132" s="5" t="s">
        <v>773</v>
      </c>
      <c r="J132" s="8" t="s">
        <v>799</v>
      </c>
      <c r="K132" s="8" t="s">
        <v>819</v>
      </c>
      <c r="L132" s="5" t="s">
        <v>848</v>
      </c>
      <c r="M132" s="8" t="s">
        <v>753</v>
      </c>
      <c r="N132" s="8" t="s">
        <v>751</v>
      </c>
    </row>
    <row r="133" spans="1:15">
      <c r="A133" s="8" t="s">
        <v>751</v>
      </c>
      <c r="B133" s="5" t="s">
        <v>774</v>
      </c>
      <c r="C133" s="5" t="s">
        <v>774</v>
      </c>
      <c r="J133" s="8" t="s">
        <v>800</v>
      </c>
      <c r="K133" s="8" t="s">
        <v>820</v>
      </c>
      <c r="L133" s="5" t="s">
        <v>849</v>
      </c>
      <c r="M133" s="8" t="s">
        <v>753</v>
      </c>
      <c r="N133" s="8" t="s">
        <v>751</v>
      </c>
    </row>
    <row r="134" spans="1:15">
      <c r="A134" s="8" t="s">
        <v>751</v>
      </c>
      <c r="B134" s="5" t="s">
        <v>775</v>
      </c>
      <c r="C134" s="5" t="s">
        <v>775</v>
      </c>
      <c r="J134" s="8" t="s">
        <v>801</v>
      </c>
      <c r="K134" s="8" t="s">
        <v>821</v>
      </c>
      <c r="L134" s="5" t="s">
        <v>850</v>
      </c>
      <c r="M134" s="8" t="s">
        <v>753</v>
      </c>
      <c r="N134" s="8" t="s">
        <v>751</v>
      </c>
    </row>
    <row r="135" spans="1:15">
      <c r="A135" s="8" t="s">
        <v>751</v>
      </c>
      <c r="B135" s="5" t="s">
        <v>776</v>
      </c>
      <c r="C135" s="5" t="s">
        <v>776</v>
      </c>
      <c r="J135" s="8" t="s">
        <v>802</v>
      </c>
      <c r="K135" s="8" t="s">
        <v>822</v>
      </c>
      <c r="L135" s="5" t="s">
        <v>556</v>
      </c>
      <c r="M135" s="8" t="s">
        <v>753</v>
      </c>
      <c r="N135" s="8" t="s">
        <v>751</v>
      </c>
    </row>
    <row r="136" spans="1:15">
      <c r="A136" s="8" t="s">
        <v>751</v>
      </c>
      <c r="B136" s="5" t="s">
        <v>777</v>
      </c>
      <c r="C136" s="5" t="s">
        <v>777</v>
      </c>
      <c r="J136" s="8" t="s">
        <v>803</v>
      </c>
      <c r="K136" s="8" t="s">
        <v>824</v>
      </c>
      <c r="L136" s="5" t="s">
        <v>851</v>
      </c>
      <c r="M136" s="8" t="s">
        <v>753</v>
      </c>
      <c r="N136" s="8" t="s">
        <v>751</v>
      </c>
    </row>
    <row r="137" spans="1:15">
      <c r="A137" s="8" t="s">
        <v>751</v>
      </c>
      <c r="B137" s="5" t="s">
        <v>778</v>
      </c>
      <c r="C137" s="5" t="s">
        <v>778</v>
      </c>
      <c r="J137" s="8" t="s">
        <v>804</v>
      </c>
      <c r="K137" s="8" t="s">
        <v>823</v>
      </c>
      <c r="L137" s="5" t="s">
        <v>852</v>
      </c>
      <c r="M137" s="8" t="s">
        <v>753</v>
      </c>
      <c r="N137" s="8" t="s">
        <v>751</v>
      </c>
    </row>
    <row r="138" spans="1:15">
      <c r="A138" s="8" t="s">
        <v>751</v>
      </c>
      <c r="B138" s="5" t="s">
        <v>779</v>
      </c>
      <c r="C138" s="5" t="s">
        <v>779</v>
      </c>
      <c r="J138" s="8" t="s">
        <v>805</v>
      </c>
      <c r="K138" s="8" t="s">
        <v>825</v>
      </c>
      <c r="L138" s="5" t="s">
        <v>564</v>
      </c>
      <c r="M138" s="8" t="s">
        <v>753</v>
      </c>
      <c r="N138" s="8" t="s">
        <v>751</v>
      </c>
    </row>
    <row r="139" spans="1:15">
      <c r="A139" s="8" t="s">
        <v>751</v>
      </c>
      <c r="B139" s="5" t="s">
        <v>780</v>
      </c>
      <c r="C139" s="5" t="s">
        <v>780</v>
      </c>
      <c r="J139" s="8" t="s">
        <v>806</v>
      </c>
      <c r="K139" s="8" t="s">
        <v>826</v>
      </c>
      <c r="L139" s="5" t="s">
        <v>854</v>
      </c>
      <c r="M139" s="8" t="s">
        <v>753</v>
      </c>
      <c r="N139" s="8" t="s">
        <v>751</v>
      </c>
    </row>
    <row r="140" spans="1:15">
      <c r="A140" s="8" t="s">
        <v>751</v>
      </c>
      <c r="B140" s="5" t="s">
        <v>781</v>
      </c>
      <c r="C140" s="5" t="s">
        <v>781</v>
      </c>
      <c r="J140" s="8" t="s">
        <v>807</v>
      </c>
      <c r="K140" s="8" t="s">
        <v>827</v>
      </c>
      <c r="L140" s="5" t="s">
        <v>853</v>
      </c>
      <c r="M140" s="8" t="s">
        <v>753</v>
      </c>
      <c r="N140" s="8" t="s">
        <v>751</v>
      </c>
    </row>
    <row r="141" spans="1:15">
      <c r="A141" s="8" t="s">
        <v>751</v>
      </c>
      <c r="B141" s="5" t="s">
        <v>782</v>
      </c>
      <c r="C141" s="5" t="s">
        <v>782</v>
      </c>
      <c r="J141" s="8" t="s">
        <v>808</v>
      </c>
      <c r="K141" s="8" t="s">
        <v>828</v>
      </c>
      <c r="L141" s="5" t="s">
        <v>557</v>
      </c>
      <c r="M141" s="8" t="s">
        <v>753</v>
      </c>
      <c r="N141" s="8" t="s">
        <v>751</v>
      </c>
    </row>
    <row r="142" spans="1:15">
      <c r="A142" s="8" t="s">
        <v>897</v>
      </c>
      <c r="B142" s="1" t="s">
        <v>898</v>
      </c>
      <c r="C142" s="1" t="s">
        <v>898</v>
      </c>
      <c r="J142" s="8" t="s">
        <v>902</v>
      </c>
      <c r="L142" s="5" t="s">
        <v>899</v>
      </c>
      <c r="M142" s="8" t="s">
        <v>901</v>
      </c>
      <c r="N142" s="8" t="s">
        <v>890</v>
      </c>
    </row>
    <row r="143" spans="1:15">
      <c r="A143" s="8" t="s">
        <v>897</v>
      </c>
      <c r="B143" s="1" t="s">
        <v>904</v>
      </c>
      <c r="C143" s="1" t="s">
        <v>898</v>
      </c>
      <c r="J143" s="8" t="s">
        <v>913</v>
      </c>
      <c r="L143" s="5" t="s">
        <v>905</v>
      </c>
      <c r="M143" s="8" t="s">
        <v>901</v>
      </c>
      <c r="N143" s="8" t="s">
        <v>890</v>
      </c>
      <c r="O143" s="18" t="s">
        <v>914</v>
      </c>
    </row>
    <row r="144" spans="1:15">
      <c r="A144" s="8" t="s">
        <v>897</v>
      </c>
      <c r="B144" s="1" t="s">
        <v>915</v>
      </c>
      <c r="C144" s="1" t="s">
        <v>898</v>
      </c>
      <c r="J144" s="8" t="s">
        <v>916</v>
      </c>
      <c r="L144" s="5" t="s">
        <v>899</v>
      </c>
      <c r="M144" s="8" t="s">
        <v>901</v>
      </c>
      <c r="N144" s="8" t="s">
        <v>890</v>
      </c>
      <c r="O144" s="18" t="s">
        <v>917</v>
      </c>
    </row>
    <row r="145" spans="1:16">
      <c r="A145" s="8" t="s">
        <v>897</v>
      </c>
      <c r="B145" s="11" t="s">
        <v>918</v>
      </c>
      <c r="C145" s="30" t="s">
        <v>898</v>
      </c>
      <c r="J145" s="8" t="s">
        <v>919</v>
      </c>
      <c r="L145" s="5" t="s">
        <v>909</v>
      </c>
      <c r="M145" s="8" t="s">
        <v>901</v>
      </c>
      <c r="N145" s="8" t="s">
        <v>890</v>
      </c>
      <c r="O145" s="18" t="s">
        <v>921</v>
      </c>
      <c r="P145" s="5" t="s">
        <v>920</v>
      </c>
    </row>
    <row r="146" spans="1:16">
      <c r="A146" s="8" t="s">
        <v>897</v>
      </c>
      <c r="B146" s="11" t="s">
        <v>922</v>
      </c>
      <c r="C146" s="30" t="s">
        <v>898</v>
      </c>
      <c r="J146" s="8" t="s">
        <v>923</v>
      </c>
      <c r="L146" s="5" t="s">
        <v>912</v>
      </c>
      <c r="M146" s="8" t="s">
        <v>901</v>
      </c>
      <c r="N146" s="8" t="s">
        <v>890</v>
      </c>
      <c r="O146" s="18" t="s">
        <v>924</v>
      </c>
    </row>
    <row r="147" spans="1:16">
      <c r="A147" s="8" t="s">
        <v>897</v>
      </c>
      <c r="B147" s="5" t="s">
        <v>925</v>
      </c>
      <c r="C147" s="4" t="s">
        <v>925</v>
      </c>
      <c r="J147" s="8" t="s">
        <v>926</v>
      </c>
      <c r="L147" s="5" t="s">
        <v>900</v>
      </c>
      <c r="M147" s="8" t="s">
        <v>901</v>
      </c>
      <c r="N147" s="8" t="s">
        <v>890</v>
      </c>
      <c r="O147" s="18" t="s">
        <v>87</v>
      </c>
    </row>
    <row r="148" spans="1:16">
      <c r="A148" s="8" t="s">
        <v>932</v>
      </c>
      <c r="B148" s="5" t="s">
        <v>928</v>
      </c>
      <c r="C148" s="4" t="s">
        <v>928</v>
      </c>
      <c r="J148" s="8" t="s">
        <v>926</v>
      </c>
      <c r="L148" s="5" t="s">
        <v>900</v>
      </c>
      <c r="M148" s="8" t="s">
        <v>931</v>
      </c>
      <c r="N148" s="18" t="s">
        <v>932</v>
      </c>
      <c r="O148" s="18" t="s">
        <v>930</v>
      </c>
    </row>
    <row r="149" spans="1:16">
      <c r="A149" s="8" t="s">
        <v>932</v>
      </c>
      <c r="B149" s="5" t="s">
        <v>996</v>
      </c>
      <c r="C149" s="4" t="s">
        <v>928</v>
      </c>
      <c r="J149" s="8" t="s">
        <v>929</v>
      </c>
      <c r="L149" s="5" t="s">
        <v>900</v>
      </c>
      <c r="M149" s="8" t="s">
        <v>931</v>
      </c>
      <c r="N149" s="18" t="s">
        <v>932</v>
      </c>
      <c r="O149" s="18" t="s">
        <v>933</v>
      </c>
    </row>
    <row r="150" spans="1:16">
      <c r="A150" s="8" t="s">
        <v>932</v>
      </c>
      <c r="B150" s="5" t="s">
        <v>963</v>
      </c>
      <c r="C150" s="4" t="s">
        <v>928</v>
      </c>
      <c r="J150" s="8" t="s">
        <v>964</v>
      </c>
      <c r="L150" s="5" t="s">
        <v>940</v>
      </c>
      <c r="M150" s="8" t="s">
        <v>931</v>
      </c>
      <c r="N150" s="18" t="s">
        <v>932</v>
      </c>
      <c r="O150" s="18" t="s">
        <v>965</v>
      </c>
    </row>
    <row r="151" spans="1:16">
      <c r="A151" s="8" t="s">
        <v>932</v>
      </c>
      <c r="B151" s="5" t="s">
        <v>970</v>
      </c>
      <c r="C151" s="4" t="s">
        <v>928</v>
      </c>
      <c r="J151" s="8" t="s">
        <v>967</v>
      </c>
      <c r="L151" s="5" t="s">
        <v>944</v>
      </c>
      <c r="M151" s="8" t="s">
        <v>931</v>
      </c>
      <c r="N151" s="18" t="s">
        <v>932</v>
      </c>
      <c r="O151" s="18" t="s">
        <v>945</v>
      </c>
    </row>
    <row r="152" spans="1:16">
      <c r="A152" s="8" t="s">
        <v>932</v>
      </c>
      <c r="B152" s="5" t="s">
        <v>971</v>
      </c>
      <c r="C152" s="4" t="s">
        <v>928</v>
      </c>
      <c r="J152" s="8" t="s">
        <v>968</v>
      </c>
      <c r="L152" s="5" t="s">
        <v>946</v>
      </c>
      <c r="M152" s="8" t="s">
        <v>931</v>
      </c>
      <c r="N152" s="18" t="s">
        <v>932</v>
      </c>
      <c r="O152" s="18" t="s">
        <v>969</v>
      </c>
    </row>
    <row r="153" spans="1:16">
      <c r="A153" s="8" t="s">
        <v>932</v>
      </c>
      <c r="B153" s="5" t="s">
        <v>972</v>
      </c>
      <c r="C153" s="4" t="s">
        <v>928</v>
      </c>
      <c r="H153" s="4">
        <v>1</v>
      </c>
      <c r="J153" s="8" t="s">
        <v>975</v>
      </c>
      <c r="L153" s="5" t="s">
        <v>952</v>
      </c>
      <c r="M153" s="8" t="s">
        <v>931</v>
      </c>
      <c r="N153" s="18" t="s">
        <v>932</v>
      </c>
      <c r="O153" s="18" t="s">
        <v>976</v>
      </c>
    </row>
    <row r="154" spans="1:16">
      <c r="A154" s="8" t="s">
        <v>932</v>
      </c>
      <c r="B154" s="5" t="s">
        <v>973</v>
      </c>
      <c r="C154" s="4" t="s">
        <v>928</v>
      </c>
      <c r="J154" s="8" t="s">
        <v>981</v>
      </c>
      <c r="L154" s="5" t="s">
        <v>954</v>
      </c>
      <c r="M154" s="8" t="s">
        <v>931</v>
      </c>
      <c r="N154" s="18" t="s">
        <v>932</v>
      </c>
      <c r="O154" s="18" t="s">
        <v>960</v>
      </c>
    </row>
    <row r="155" spans="1:16">
      <c r="A155" s="8" t="s">
        <v>932</v>
      </c>
      <c r="B155" s="5" t="s">
        <v>974</v>
      </c>
      <c r="C155" s="4" t="s">
        <v>928</v>
      </c>
      <c r="J155" s="8" t="s">
        <v>982</v>
      </c>
      <c r="L155" s="5" t="s">
        <v>956</v>
      </c>
      <c r="M155" s="8" t="s">
        <v>931</v>
      </c>
      <c r="N155" s="18" t="s">
        <v>932</v>
      </c>
      <c r="O155" s="18" t="s">
        <v>961</v>
      </c>
    </row>
    <row r="156" spans="1:16">
      <c r="A156" s="8" t="s">
        <v>932</v>
      </c>
      <c r="B156" s="5" t="s">
        <v>983</v>
      </c>
      <c r="C156" s="4" t="s">
        <v>983</v>
      </c>
      <c r="J156" s="8" t="s">
        <v>984</v>
      </c>
      <c r="L156" s="5" t="s">
        <v>941</v>
      </c>
      <c r="M156" s="8" t="s">
        <v>931</v>
      </c>
      <c r="N156" s="18" t="s">
        <v>932</v>
      </c>
      <c r="O156" s="8" t="s">
        <v>931</v>
      </c>
    </row>
    <row r="157" spans="1:16">
      <c r="A157" s="8" t="s">
        <v>932</v>
      </c>
      <c r="B157" s="5" t="s">
        <v>985</v>
      </c>
      <c r="C157" s="4" t="s">
        <v>983</v>
      </c>
      <c r="J157" s="8" t="s">
        <v>986</v>
      </c>
      <c r="L157" s="5" t="s">
        <v>900</v>
      </c>
      <c r="M157" s="8" t="s">
        <v>931</v>
      </c>
      <c r="N157" s="18" t="s">
        <v>932</v>
      </c>
      <c r="O157" s="18" t="s">
        <v>933</v>
      </c>
    </row>
    <row r="158" spans="1:16">
      <c r="A158" s="8" t="s">
        <v>932</v>
      </c>
      <c r="B158" s="5" t="s">
        <v>987</v>
      </c>
      <c r="C158" s="4" t="s">
        <v>987</v>
      </c>
      <c r="J158" s="8" t="s">
        <v>988</v>
      </c>
      <c r="L158" s="5" t="s">
        <v>912</v>
      </c>
      <c r="M158" s="8" t="s">
        <v>931</v>
      </c>
      <c r="N158" s="18" t="s">
        <v>932</v>
      </c>
      <c r="O158" s="18" t="s">
        <v>931</v>
      </c>
    </row>
    <row r="159" spans="1:16">
      <c r="A159" s="8" t="s">
        <v>932</v>
      </c>
      <c r="B159" s="5" t="s">
        <v>989</v>
      </c>
      <c r="C159" s="4" t="s">
        <v>987</v>
      </c>
      <c r="J159" s="8" t="s">
        <v>990</v>
      </c>
      <c r="L159" s="5" t="s">
        <v>905</v>
      </c>
      <c r="M159" s="8" t="s">
        <v>931</v>
      </c>
      <c r="N159" s="18" t="s">
        <v>932</v>
      </c>
      <c r="O159" s="18" t="s">
        <v>991</v>
      </c>
    </row>
    <row r="160" spans="1:16">
      <c r="A160" s="8" t="s">
        <v>932</v>
      </c>
      <c r="B160" s="5" t="s">
        <v>993</v>
      </c>
      <c r="C160" s="4" t="s">
        <v>987</v>
      </c>
      <c r="J160" s="8" t="s">
        <v>994</v>
      </c>
      <c r="L160" s="5" t="s">
        <v>899</v>
      </c>
      <c r="M160" s="8" t="s">
        <v>931</v>
      </c>
      <c r="N160" s="18" t="s">
        <v>932</v>
      </c>
      <c r="O160" s="18" t="s">
        <v>910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9"/>
  <sheetViews>
    <sheetView zoomScale="140" zoomScaleNormal="14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" sqref="F2"/>
    </sheetView>
  </sheetViews>
  <sheetFormatPr baseColWidth="10" defaultColWidth="11.5" defaultRowHeight="15"/>
  <cols>
    <col min="1" max="1" width="34" bestFit="1" customWidth="1"/>
    <col min="2" max="3" width="24.5" customWidth="1"/>
    <col min="4" max="4" width="44.6640625" bestFit="1" customWidth="1"/>
    <col min="5" max="5" width="14.6640625" style="56" bestFit="1" customWidth="1"/>
    <col min="6" max="7" width="14.6640625" style="56" customWidth="1"/>
    <col min="8" max="8" width="47.33203125" customWidth="1"/>
    <col min="9" max="11" width="22.6640625" customWidth="1"/>
    <col min="12" max="12" width="52.33203125" bestFit="1" customWidth="1"/>
    <col min="13" max="13" width="28.6640625" bestFit="1" customWidth="1"/>
    <col min="14" max="14" width="20.83203125" customWidth="1"/>
    <col min="15" max="15" width="25.5" bestFit="1" customWidth="1"/>
    <col min="16" max="16" width="32" bestFit="1" customWidth="1"/>
    <col min="17" max="17" width="23.1640625" style="62" bestFit="1" customWidth="1"/>
    <col min="18" max="18" width="65.33203125" bestFit="1" customWidth="1"/>
  </cols>
  <sheetData>
    <row r="1" spans="1:18">
      <c r="A1" s="27" t="s">
        <v>186</v>
      </c>
      <c r="B1" s="27" t="s">
        <v>222</v>
      </c>
      <c r="C1" t="s">
        <v>472</v>
      </c>
      <c r="D1" t="s">
        <v>354</v>
      </c>
      <c r="E1" s="56" t="s">
        <v>266</v>
      </c>
      <c r="F1" s="56" t="s">
        <v>1004</v>
      </c>
      <c r="G1" s="56" t="s">
        <v>1001</v>
      </c>
      <c r="H1" t="s">
        <v>310</v>
      </c>
      <c r="I1" t="s">
        <v>220</v>
      </c>
      <c r="J1" t="s">
        <v>290</v>
      </c>
      <c r="K1" t="s">
        <v>936</v>
      </c>
      <c r="L1" t="s">
        <v>939</v>
      </c>
      <c r="M1" t="s">
        <v>210</v>
      </c>
      <c r="N1" t="s">
        <v>519</v>
      </c>
      <c r="O1" t="s">
        <v>189</v>
      </c>
      <c r="P1" t="s">
        <v>209</v>
      </c>
      <c r="Q1" s="62" t="s">
        <v>287</v>
      </c>
      <c r="R1" t="s">
        <v>291</v>
      </c>
    </row>
    <row r="2" spans="1:18">
      <c r="A2" t="s">
        <v>347</v>
      </c>
      <c r="B2" t="s">
        <v>348</v>
      </c>
      <c r="C2" t="s">
        <v>509</v>
      </c>
      <c r="D2" t="s">
        <v>513</v>
      </c>
      <c r="E2" s="57" t="s">
        <v>281</v>
      </c>
      <c r="F2" s="57" t="s">
        <v>1005</v>
      </c>
      <c r="G2" s="57" t="s">
        <v>1002</v>
      </c>
      <c r="H2" s="26" t="s">
        <v>397</v>
      </c>
      <c r="I2" t="s">
        <v>288</v>
      </c>
      <c r="J2" t="s">
        <v>289</v>
      </c>
      <c r="K2" t="s">
        <v>937</v>
      </c>
      <c r="L2" t="s">
        <v>938</v>
      </c>
      <c r="M2" t="s">
        <v>300</v>
      </c>
      <c r="N2" t="s">
        <v>520</v>
      </c>
      <c r="O2" t="s">
        <v>223</v>
      </c>
      <c r="P2" t="s">
        <v>224</v>
      </c>
      <c r="Q2" s="62" t="s">
        <v>355</v>
      </c>
      <c r="R2" t="s">
        <v>292</v>
      </c>
    </row>
    <row r="3" spans="1:18">
      <c r="A3" t="s">
        <v>402</v>
      </c>
      <c r="C3" s="25"/>
      <c r="D3" t="s">
        <v>510</v>
      </c>
      <c r="E3" s="58"/>
      <c r="F3" s="58"/>
      <c r="G3" s="58"/>
      <c r="M3">
        <v>1</v>
      </c>
      <c r="O3" t="s">
        <v>190</v>
      </c>
      <c r="Q3" s="61"/>
      <c r="R3" t="s">
        <v>298</v>
      </c>
    </row>
    <row r="4" spans="1:18">
      <c r="A4" t="s">
        <v>416</v>
      </c>
      <c r="C4" s="25"/>
      <c r="D4" t="s">
        <v>511</v>
      </c>
      <c r="E4" s="59"/>
      <c r="F4" s="59"/>
      <c r="G4" s="59"/>
      <c r="H4" t="s">
        <v>188</v>
      </c>
      <c r="R4" t="s">
        <v>297</v>
      </c>
    </row>
    <row r="5" spans="1:18">
      <c r="A5" t="s">
        <v>416</v>
      </c>
      <c r="C5" s="25"/>
      <c r="D5" t="s">
        <v>187</v>
      </c>
      <c r="E5" s="59"/>
      <c r="F5" s="59"/>
      <c r="G5" s="59"/>
      <c r="R5" t="s">
        <v>296</v>
      </c>
    </row>
    <row r="6" spans="1:18">
      <c r="A6" t="s">
        <v>416</v>
      </c>
      <c r="C6" s="25"/>
      <c r="D6" t="s">
        <v>512</v>
      </c>
      <c r="E6" s="59"/>
      <c r="F6" s="59"/>
      <c r="G6" s="59"/>
      <c r="L6" t="s">
        <v>219</v>
      </c>
      <c r="R6" t="s">
        <v>294</v>
      </c>
    </row>
    <row r="7" spans="1:18">
      <c r="A7" t="s">
        <v>411</v>
      </c>
      <c r="C7" s="25"/>
      <c r="D7" t="s">
        <v>514</v>
      </c>
      <c r="E7" s="59"/>
      <c r="F7" s="59"/>
      <c r="G7" s="59"/>
      <c r="L7" t="s">
        <v>219</v>
      </c>
      <c r="R7" t="s">
        <v>294</v>
      </c>
    </row>
    <row r="8" spans="1:18" s="17" customFormat="1">
      <c r="A8" s="17" t="s">
        <v>250</v>
      </c>
      <c r="C8" s="48"/>
      <c r="D8" s="16" t="s">
        <v>245</v>
      </c>
      <c r="E8" s="48"/>
      <c r="F8" s="48"/>
      <c r="G8" s="48"/>
      <c r="I8" s="17" t="s">
        <v>263</v>
      </c>
      <c r="J8" s="17" t="s">
        <v>293</v>
      </c>
      <c r="K8" s="17" t="s">
        <v>264</v>
      </c>
      <c r="P8" s="17" t="e">
        <f>NA()</f>
        <v>#N/A</v>
      </c>
      <c r="R8" s="17" t="s">
        <v>295</v>
      </c>
    </row>
    <row r="9" spans="1:18">
      <c r="A9" t="s">
        <v>309</v>
      </c>
      <c r="C9" s="25"/>
      <c r="D9" t="s">
        <v>308</v>
      </c>
      <c r="E9" s="59"/>
      <c r="F9" s="59"/>
      <c r="G9" s="59"/>
    </row>
    <row r="10" spans="1:18">
      <c r="A10" s="11" t="s">
        <v>440</v>
      </c>
      <c r="B10" t="s">
        <v>443</v>
      </c>
      <c r="C10" s="25">
        <v>1</v>
      </c>
      <c r="E10" s="59"/>
      <c r="F10" s="59"/>
      <c r="G10" s="59"/>
      <c r="H10" t="s">
        <v>442</v>
      </c>
    </row>
    <row r="11" spans="1:18">
      <c r="A11" s="11" t="s">
        <v>451</v>
      </c>
      <c r="B11" t="s">
        <v>443</v>
      </c>
      <c r="C11" s="25"/>
      <c r="D11" t="s">
        <v>438</v>
      </c>
      <c r="E11" s="58"/>
      <c r="F11" s="58"/>
      <c r="G11" s="58"/>
      <c r="L11" t="s">
        <v>456</v>
      </c>
      <c r="Q11" s="61"/>
    </row>
    <row r="12" spans="1:18">
      <c r="A12" t="s">
        <v>470</v>
      </c>
      <c r="B12" t="s">
        <v>471</v>
      </c>
      <c r="C12" s="25">
        <v>1</v>
      </c>
      <c r="H12" t="s">
        <v>473</v>
      </c>
    </row>
    <row r="13" spans="1:18">
      <c r="A13" s="53" t="s">
        <v>102</v>
      </c>
      <c r="C13" s="25">
        <v>1</v>
      </c>
      <c r="D13" t="s">
        <v>527</v>
      </c>
      <c r="E13" s="60"/>
      <c r="F13" s="60"/>
      <c r="G13" s="60"/>
      <c r="Q13" s="66"/>
    </row>
    <row r="14" spans="1:18">
      <c r="A14" s="54" t="s">
        <v>102</v>
      </c>
      <c r="C14" s="25"/>
      <c r="D14" t="s">
        <v>134</v>
      </c>
      <c r="E14" s="60"/>
      <c r="F14" s="60"/>
      <c r="G14" s="60"/>
      <c r="Q14" s="66"/>
    </row>
    <row r="15" spans="1:18">
      <c r="A15" s="54" t="s">
        <v>108</v>
      </c>
      <c r="C15" s="25"/>
      <c r="D15" t="s">
        <v>128</v>
      </c>
      <c r="E15" s="60"/>
      <c r="F15" s="60"/>
      <c r="G15" s="60"/>
      <c r="Q15" s="66"/>
    </row>
    <row r="16" spans="1:18">
      <c r="A16" s="54" t="s">
        <v>108</v>
      </c>
      <c r="C16" s="25"/>
      <c r="D16" t="s">
        <v>529</v>
      </c>
      <c r="E16" s="58"/>
      <c r="F16" s="58"/>
      <c r="G16" s="58"/>
      <c r="Q16" s="61"/>
    </row>
    <row r="17" spans="1:18">
      <c r="A17" s="54" t="s">
        <v>530</v>
      </c>
      <c r="C17" s="25"/>
      <c r="D17" t="s">
        <v>129</v>
      </c>
      <c r="E17" s="60"/>
      <c r="F17" s="60"/>
      <c r="G17" s="60"/>
      <c r="Q17" s="66"/>
    </row>
    <row r="18" spans="1:18">
      <c r="A18" s="54" t="s">
        <v>109</v>
      </c>
      <c r="C18" s="25"/>
      <c r="D18" t="s">
        <v>531</v>
      </c>
      <c r="E18" s="58"/>
      <c r="F18" s="58"/>
      <c r="G18" s="58"/>
      <c r="Q18" s="61"/>
    </row>
    <row r="19" spans="1:18">
      <c r="A19" s="54" t="s">
        <v>110</v>
      </c>
      <c r="C19" s="25"/>
      <c r="D19" t="s">
        <v>130</v>
      </c>
      <c r="E19" s="60"/>
      <c r="F19" s="60"/>
      <c r="G19" s="60"/>
      <c r="L19" t="s">
        <v>536</v>
      </c>
      <c r="Q19" s="66"/>
    </row>
    <row r="20" spans="1:18">
      <c r="A20" s="54" t="s">
        <v>111</v>
      </c>
      <c r="C20" s="25"/>
      <c r="D20" t="s">
        <v>132</v>
      </c>
      <c r="E20" s="61"/>
      <c r="F20" s="61"/>
      <c r="G20" s="61"/>
      <c r="Q20" s="61"/>
    </row>
    <row r="21" spans="1:18">
      <c r="A21" s="54" t="s">
        <v>111</v>
      </c>
      <c r="C21" s="25"/>
      <c r="D21" t="s">
        <v>533</v>
      </c>
      <c r="E21" s="62"/>
      <c r="F21" s="62"/>
      <c r="G21" s="62"/>
      <c r="L21" t="s">
        <v>535</v>
      </c>
    </row>
    <row r="22" spans="1:18">
      <c r="A22" s="54" t="s">
        <v>111</v>
      </c>
      <c r="C22" s="25"/>
      <c r="D22" t="s">
        <v>534</v>
      </c>
      <c r="E22" s="62"/>
      <c r="F22" s="62"/>
      <c r="G22" s="62"/>
    </row>
    <row r="23" spans="1:18">
      <c r="A23" s="54" t="s">
        <v>116</v>
      </c>
      <c r="C23" s="25"/>
      <c r="D23" t="s">
        <v>134</v>
      </c>
      <c r="E23" s="62"/>
      <c r="F23" s="62"/>
      <c r="G23" s="62"/>
    </row>
    <row r="24" spans="1:18">
      <c r="A24" s="54" t="s">
        <v>117</v>
      </c>
      <c r="C24" s="25"/>
      <c r="D24" t="s">
        <v>134</v>
      </c>
      <c r="E24" s="62"/>
      <c r="F24" s="62"/>
      <c r="G24" s="62"/>
    </row>
    <row r="25" spans="1:18">
      <c r="A25" s="54" t="s">
        <v>118</v>
      </c>
      <c r="C25" s="25"/>
      <c r="D25" t="s">
        <v>149</v>
      </c>
      <c r="E25" s="62"/>
      <c r="F25" s="62"/>
      <c r="G25" s="62"/>
      <c r="L25" t="s">
        <v>537</v>
      </c>
    </row>
    <row r="26" spans="1:18">
      <c r="A26" s="55" t="s">
        <v>526</v>
      </c>
      <c r="C26" s="25"/>
      <c r="D26" t="s">
        <v>154</v>
      </c>
      <c r="E26" s="62"/>
      <c r="F26" s="62"/>
      <c r="G26" s="62"/>
    </row>
    <row r="27" spans="1:18">
      <c r="A27" t="s">
        <v>615</v>
      </c>
      <c r="C27" s="25"/>
      <c r="D27" t="s">
        <v>614</v>
      </c>
      <c r="E27" s="63"/>
      <c r="F27" s="63"/>
      <c r="G27" s="63"/>
      <c r="O27" t="s">
        <v>616</v>
      </c>
      <c r="Q27" s="63"/>
    </row>
    <row r="28" spans="1:18">
      <c r="A28" t="s">
        <v>620</v>
      </c>
      <c r="C28" s="25">
        <v>1</v>
      </c>
      <c r="D28" t="s">
        <v>65</v>
      </c>
      <c r="E28" s="62"/>
      <c r="F28" s="62"/>
      <c r="G28" s="62"/>
      <c r="H28" t="s">
        <v>621</v>
      </c>
    </row>
    <row r="29" spans="1:18">
      <c r="A29" t="s">
        <v>648</v>
      </c>
      <c r="C29" s="25"/>
      <c r="D29" t="s">
        <v>645</v>
      </c>
      <c r="E29" s="64"/>
      <c r="F29" s="64"/>
      <c r="G29" s="64"/>
      <c r="M29">
        <v>1</v>
      </c>
      <c r="O29" t="s">
        <v>646</v>
      </c>
      <c r="Q29" s="67"/>
      <c r="R29" t="s">
        <v>647</v>
      </c>
    </row>
    <row r="30" spans="1:18">
      <c r="A30" t="s">
        <v>759</v>
      </c>
      <c r="C30" s="25">
        <v>1</v>
      </c>
      <c r="D30" t="s">
        <v>753</v>
      </c>
      <c r="E30" s="59"/>
      <c r="F30" s="59"/>
      <c r="G30" s="59"/>
      <c r="H30" t="s">
        <v>473</v>
      </c>
    </row>
    <row r="31" spans="1:18">
      <c r="A31" t="s">
        <v>769</v>
      </c>
      <c r="C31" s="25">
        <v>1</v>
      </c>
      <c r="D31" t="s">
        <v>753</v>
      </c>
      <c r="E31" s="59"/>
      <c r="F31" s="59"/>
      <c r="G31" s="59"/>
      <c r="H31" t="s">
        <v>473</v>
      </c>
    </row>
    <row r="32" spans="1:18">
      <c r="A32" t="s">
        <v>770</v>
      </c>
      <c r="C32" s="25">
        <v>1</v>
      </c>
      <c r="D32" t="s">
        <v>753</v>
      </c>
      <c r="E32" s="59"/>
      <c r="F32" s="59"/>
      <c r="G32" s="59"/>
      <c r="H32" t="s">
        <v>473</v>
      </c>
    </row>
    <row r="33" spans="1:17">
      <c r="A33" t="s">
        <v>778</v>
      </c>
      <c r="C33" s="25">
        <v>1</v>
      </c>
      <c r="D33" t="s">
        <v>753</v>
      </c>
      <c r="E33" s="59"/>
      <c r="F33" s="59"/>
      <c r="G33" s="59"/>
      <c r="H33" t="s">
        <v>473</v>
      </c>
    </row>
    <row r="34" spans="1:17">
      <c r="A34" t="s">
        <v>780</v>
      </c>
      <c r="C34" s="25">
        <v>1</v>
      </c>
      <c r="D34" t="s">
        <v>753</v>
      </c>
      <c r="E34" s="59"/>
      <c r="F34" s="59"/>
      <c r="G34" s="59"/>
      <c r="H34" t="s">
        <v>473</v>
      </c>
    </row>
    <row r="35" spans="1:17">
      <c r="A35" t="s">
        <v>773</v>
      </c>
      <c r="C35" s="25">
        <v>1</v>
      </c>
      <c r="D35" t="s">
        <v>753</v>
      </c>
      <c r="E35" s="59"/>
      <c r="F35" s="59"/>
      <c r="G35" s="59"/>
      <c r="H35" t="s">
        <v>473</v>
      </c>
    </row>
    <row r="36" spans="1:17">
      <c r="A36" t="s">
        <v>898</v>
      </c>
      <c r="C36" s="25">
        <v>1</v>
      </c>
      <c r="D36" t="s">
        <v>901</v>
      </c>
      <c r="H36" t="s">
        <v>442</v>
      </c>
      <c r="P36" t="s">
        <v>903</v>
      </c>
    </row>
    <row r="37" spans="1:17">
      <c r="A37" t="s">
        <v>922</v>
      </c>
      <c r="C37" s="25"/>
      <c r="D37" t="s">
        <v>924</v>
      </c>
      <c r="E37" s="58"/>
      <c r="F37" s="58"/>
      <c r="G37" s="58"/>
      <c r="L37" t="s">
        <v>927</v>
      </c>
      <c r="Q37" s="61"/>
    </row>
    <row r="38" spans="1:17">
      <c r="A38" t="s">
        <v>996</v>
      </c>
      <c r="C38" s="25"/>
      <c r="D38" t="s">
        <v>933</v>
      </c>
      <c r="L38" t="s">
        <v>935</v>
      </c>
    </row>
    <row r="39" spans="1:17">
      <c r="A39" t="s">
        <v>963</v>
      </c>
      <c r="C39" s="25"/>
      <c r="D39" t="s">
        <v>965</v>
      </c>
      <c r="L39" t="s">
        <v>966</v>
      </c>
    </row>
    <row r="40" spans="1:17">
      <c r="A40" t="s">
        <v>978</v>
      </c>
      <c r="C40" s="25"/>
      <c r="D40" t="s">
        <v>976</v>
      </c>
      <c r="H40" t="s">
        <v>979</v>
      </c>
      <c r="L40" t="s">
        <v>980</v>
      </c>
    </row>
    <row r="41" spans="1:17">
      <c r="A41" s="11" t="s">
        <v>985</v>
      </c>
      <c r="C41" s="25"/>
      <c r="D41" t="s">
        <v>933</v>
      </c>
      <c r="L41" t="s">
        <v>935</v>
      </c>
    </row>
    <row r="42" spans="1:17">
      <c r="A42" t="s">
        <v>987</v>
      </c>
      <c r="C42" s="25">
        <v>1</v>
      </c>
      <c r="D42" t="s">
        <v>931</v>
      </c>
      <c r="H42" t="s">
        <v>621</v>
      </c>
    </row>
    <row r="43" spans="1:17">
      <c r="C43" s="25"/>
      <c r="E43" s="58"/>
      <c r="F43" s="58"/>
      <c r="G43" s="58"/>
      <c r="Q43" s="61"/>
    </row>
    <row r="44" spans="1:17">
      <c r="C44" s="25"/>
    </row>
    <row r="45" spans="1:17">
      <c r="C45" s="25"/>
      <c r="E45" s="58"/>
      <c r="F45" s="58"/>
      <c r="G45" s="58"/>
      <c r="Q45" s="61"/>
    </row>
    <row r="46" spans="1:17">
      <c r="C46" s="25"/>
      <c r="E46" s="65"/>
      <c r="F46" s="65"/>
      <c r="G46" s="65"/>
      <c r="Q46" s="63"/>
    </row>
    <row r="47" spans="1:17">
      <c r="C47" s="25"/>
      <c r="E47" s="58"/>
      <c r="F47" s="58"/>
      <c r="G47" s="58"/>
      <c r="Q47" s="61"/>
    </row>
    <row r="48" spans="1:17">
      <c r="C48" s="25"/>
    </row>
    <row r="49" spans="3:17">
      <c r="C49" s="25"/>
    </row>
    <row r="50" spans="3:17">
      <c r="C50" s="25"/>
    </row>
    <row r="51" spans="3:17">
      <c r="C51" s="25"/>
    </row>
    <row r="52" spans="3:17">
      <c r="C52" s="25"/>
    </row>
    <row r="53" spans="3:17">
      <c r="C53" s="25"/>
      <c r="E53" s="58"/>
      <c r="F53" s="58"/>
      <c r="G53" s="58"/>
      <c r="Q53" s="61"/>
    </row>
    <row r="54" spans="3:17">
      <c r="C54" s="25"/>
      <c r="E54" s="58"/>
      <c r="F54" s="58"/>
      <c r="G54" s="58"/>
      <c r="Q54" s="61"/>
    </row>
    <row r="55" spans="3:17">
      <c r="C55" s="25"/>
    </row>
    <row r="56" spans="3:17">
      <c r="C56" s="25"/>
      <c r="E56" s="58"/>
      <c r="F56" s="58"/>
      <c r="G56" s="58"/>
      <c r="Q56" s="61"/>
    </row>
    <row r="57" spans="3:17">
      <c r="C57" s="25"/>
    </row>
    <row r="58" spans="3:17">
      <c r="C58" s="25"/>
      <c r="E58" s="58"/>
      <c r="F58" s="58"/>
      <c r="G58" s="58"/>
      <c r="Q58" s="61"/>
    </row>
    <row r="59" spans="3:17">
      <c r="C59" s="25"/>
    </row>
    <row r="60" spans="3:17">
      <c r="C60" s="25"/>
      <c r="E60" s="58"/>
      <c r="F60" s="58"/>
      <c r="G60" s="58"/>
      <c r="Q60" s="61"/>
    </row>
    <row r="61" spans="3:17">
      <c r="C61" s="25"/>
      <c r="E61" s="58"/>
      <c r="F61" s="58"/>
      <c r="G61" s="58"/>
      <c r="Q61" s="61"/>
    </row>
    <row r="62" spans="3:17">
      <c r="C62" s="25"/>
    </row>
    <row r="63" spans="3:17">
      <c r="C63" s="25"/>
      <c r="E63" s="58"/>
      <c r="F63" s="58"/>
      <c r="G63" s="58"/>
      <c r="Q63" s="61"/>
    </row>
    <row r="64" spans="3:17">
      <c r="C64" s="25"/>
    </row>
    <row r="65" spans="3:17">
      <c r="C65" s="25"/>
    </row>
    <row r="66" spans="3:17">
      <c r="C66" s="25"/>
      <c r="E66" s="58"/>
      <c r="F66" s="58"/>
      <c r="G66" s="58"/>
      <c r="Q66" s="61"/>
    </row>
    <row r="67" spans="3:17">
      <c r="C67" s="25"/>
    </row>
    <row r="68" spans="3:17">
      <c r="C68" s="25"/>
      <c r="E68" s="58"/>
      <c r="F68" s="58"/>
      <c r="G68" s="58"/>
      <c r="Q68" s="61"/>
    </row>
    <row r="69" spans="3:17">
      <c r="C69" s="25"/>
      <c r="E69" s="58"/>
      <c r="F69" s="58"/>
      <c r="G69" s="58"/>
      <c r="Q69" s="61"/>
    </row>
    <row r="70" spans="3:17">
      <c r="C70" s="25"/>
    </row>
    <row r="71" spans="3:17">
      <c r="C71" s="25"/>
      <c r="E71" s="58"/>
      <c r="F71" s="58"/>
      <c r="G71" s="58"/>
      <c r="Q71" s="61"/>
    </row>
    <row r="72" spans="3:17">
      <c r="C72" s="25"/>
    </row>
    <row r="73" spans="3:17">
      <c r="C73" s="25"/>
    </row>
    <row r="74" spans="3:17">
      <c r="C74" s="25"/>
    </row>
    <row r="75" spans="3:17">
      <c r="C75" s="25"/>
    </row>
    <row r="76" spans="3:17">
      <c r="C76" s="25"/>
    </row>
    <row r="77" spans="3:17">
      <c r="C77" s="25"/>
    </row>
    <row r="78" spans="3:17">
      <c r="C78" s="25"/>
    </row>
    <row r="79" spans="3:17">
      <c r="C79" s="25"/>
    </row>
    <row r="80" spans="3:17">
      <c r="C80" s="25"/>
    </row>
    <row r="81" spans="3:3">
      <c r="C81" s="25"/>
    </row>
    <row r="82" spans="3:3">
      <c r="C82" s="25"/>
    </row>
    <row r="149" spans="6:6">
      <c r="F149" s="56" t="s">
        <v>934</v>
      </c>
    </row>
    <row r="153" spans="6:6">
      <c r="F153" s="56" t="s">
        <v>977</v>
      </c>
    </row>
    <row r="159" spans="6:6">
      <c r="F159" s="56" t="s">
        <v>992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97CEA-0747-7D46-9243-C2D4F8EF4D82}">
  <dimension ref="A1:F2"/>
  <sheetViews>
    <sheetView zoomScale="140" zoomScaleNormal="140" workbookViewId="0">
      <selection activeCell="E3" sqref="E3"/>
    </sheetView>
  </sheetViews>
  <sheetFormatPr baseColWidth="10" defaultRowHeight="15"/>
  <cols>
    <col min="1" max="1" width="21.33203125" bestFit="1" customWidth="1"/>
    <col min="2" max="2" width="32.5" bestFit="1" customWidth="1"/>
    <col min="3" max="3" width="10.6640625" bestFit="1" customWidth="1"/>
    <col min="4" max="4" width="11" bestFit="1" customWidth="1"/>
    <col min="5" max="5" width="47.83203125" bestFit="1" customWidth="1"/>
    <col min="6" max="6" width="20.6640625" bestFit="1" customWidth="1"/>
  </cols>
  <sheetData>
    <row r="1" spans="1:6">
      <c r="A1" t="s">
        <v>39</v>
      </c>
      <c r="B1" t="s">
        <v>180</v>
      </c>
      <c r="C1" t="s">
        <v>538</v>
      </c>
      <c r="D1" t="s">
        <v>540</v>
      </c>
      <c r="E1" t="s">
        <v>539</v>
      </c>
      <c r="F1" t="s">
        <v>1000</v>
      </c>
    </row>
    <row r="2" spans="1:6">
      <c r="D2" t="s">
        <v>541</v>
      </c>
      <c r="E2" t="s">
        <v>1003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zoomScale="140" zoomScaleNormal="140" workbookViewId="0">
      <selection activeCell="A2" sqref="A2"/>
    </sheetView>
  </sheetViews>
  <sheetFormatPr baseColWidth="10" defaultColWidth="11.5" defaultRowHeight="15"/>
  <cols>
    <col min="1" max="1" width="21.33203125" bestFit="1" customWidth="1"/>
    <col min="2" max="2" width="103.1640625" bestFit="1" customWidth="1"/>
  </cols>
  <sheetData>
    <row r="1" spans="1:2">
      <c r="A1" t="s">
        <v>998</v>
      </c>
      <c r="B1" t="s">
        <v>222</v>
      </c>
    </row>
    <row r="2" spans="1:2">
      <c r="A2" t="s">
        <v>515</v>
      </c>
      <c r="B2" t="s">
        <v>392</v>
      </c>
    </row>
    <row r="3" spans="1:2">
      <c r="A3" t="s">
        <v>884</v>
      </c>
      <c r="B3" t="s">
        <v>882</v>
      </c>
    </row>
    <row r="4" spans="1:2">
      <c r="A4" t="s">
        <v>884</v>
      </c>
      <c r="B4" t="s">
        <v>883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6"/>
  <sheetViews>
    <sheetView zoomScale="140" zoomScaleNormal="140" workbookViewId="0">
      <selection activeCell="A5" sqref="A5"/>
    </sheetView>
  </sheetViews>
  <sheetFormatPr baseColWidth="10" defaultColWidth="11.5" defaultRowHeight="15"/>
  <cols>
    <col min="1" max="1" width="13.33203125" bestFit="1" customWidth="1"/>
    <col min="2" max="2" width="13.33203125" customWidth="1"/>
    <col min="3" max="3" width="29.83203125" bestFit="1" customWidth="1"/>
    <col min="4" max="4" width="29.83203125" customWidth="1"/>
    <col min="5" max="5" width="19.6640625" bestFit="1" customWidth="1"/>
    <col min="6" max="6" width="20.1640625" bestFit="1" customWidth="1"/>
    <col min="7" max="7" width="11.33203125" bestFit="1" customWidth="1"/>
    <col min="8" max="8" width="13.33203125" bestFit="1" customWidth="1"/>
    <col min="9" max="9" width="23.5" bestFit="1" customWidth="1"/>
    <col min="10" max="10" width="25.5" bestFit="1" customWidth="1"/>
    <col min="11" max="11" width="25.5" customWidth="1"/>
    <col min="12" max="12" width="20.1640625" bestFit="1" customWidth="1"/>
    <col min="13" max="13" width="17.33203125" bestFit="1" customWidth="1"/>
    <col min="14" max="14" width="12.33203125" bestFit="1" customWidth="1"/>
    <col min="15" max="15" width="11.5" bestFit="1" customWidth="1"/>
    <col min="16" max="16" width="20.5" bestFit="1" customWidth="1"/>
    <col min="17" max="17" width="21.1640625" bestFit="1" customWidth="1"/>
    <col min="18" max="18" width="9.1640625" bestFit="1" customWidth="1"/>
    <col min="19" max="19" width="19.33203125" bestFit="1" customWidth="1"/>
    <col min="20" max="20" width="25.33203125" bestFit="1" customWidth="1"/>
    <col min="21" max="21" width="46.83203125" bestFit="1" customWidth="1"/>
    <col min="22" max="22" width="23.1640625" bestFit="1" customWidth="1"/>
    <col min="23" max="23" width="25.33203125" bestFit="1" customWidth="1"/>
    <col min="24" max="24" width="33.83203125" style="11" bestFit="1" customWidth="1"/>
    <col min="25" max="25" width="10.83203125" style="29"/>
  </cols>
  <sheetData>
    <row r="1" spans="1:25">
      <c r="A1" s="27" t="s">
        <v>222</v>
      </c>
      <c r="B1" t="s">
        <v>881</v>
      </c>
      <c r="C1" t="s">
        <v>352</v>
      </c>
      <c r="D1" t="s">
        <v>360</v>
      </c>
      <c r="E1" t="s">
        <v>232</v>
      </c>
      <c r="F1" t="s">
        <v>233</v>
      </c>
      <c r="G1" t="s">
        <v>241</v>
      </c>
      <c r="H1" t="s">
        <v>261</v>
      </c>
      <c r="I1" t="s">
        <v>239</v>
      </c>
      <c r="J1" t="s">
        <v>240</v>
      </c>
      <c r="K1" t="s">
        <v>362</v>
      </c>
      <c r="L1" t="s">
        <v>234</v>
      </c>
      <c r="M1" t="s">
        <v>235</v>
      </c>
      <c r="N1" t="s">
        <v>259</v>
      </c>
      <c r="O1" t="s">
        <v>236</v>
      </c>
      <c r="P1" t="s">
        <v>237</v>
      </c>
      <c r="Q1" t="s">
        <v>255</v>
      </c>
      <c r="R1" t="s">
        <v>238</v>
      </c>
      <c r="S1" t="s">
        <v>248</v>
      </c>
      <c r="T1" t="s">
        <v>249</v>
      </c>
      <c r="U1" t="s">
        <v>256</v>
      </c>
      <c r="V1" t="s">
        <v>257</v>
      </c>
      <c r="W1" t="s">
        <v>318</v>
      </c>
      <c r="X1" s="11" t="s">
        <v>319</v>
      </c>
      <c r="Y1" s="29" t="s">
        <v>315</v>
      </c>
    </row>
    <row r="2" spans="1:25">
      <c r="A2" t="s">
        <v>339</v>
      </c>
      <c r="C2" t="s">
        <v>353</v>
      </c>
      <c r="D2" t="s">
        <v>361</v>
      </c>
      <c r="E2" t="s">
        <v>340</v>
      </c>
      <c r="F2" t="s">
        <v>341</v>
      </c>
      <c r="G2" t="s">
        <v>242</v>
      </c>
      <c r="H2" t="s">
        <v>262</v>
      </c>
      <c r="I2" t="s">
        <v>243</v>
      </c>
      <c r="J2" t="s">
        <v>244</v>
      </c>
      <c r="K2" t="s">
        <v>363</v>
      </c>
      <c r="L2" t="s">
        <v>342</v>
      </c>
      <c r="M2" t="s">
        <v>226</v>
      </c>
      <c r="N2" t="s">
        <v>260</v>
      </c>
      <c r="O2" t="s">
        <v>228</v>
      </c>
      <c r="P2" t="s">
        <v>225</v>
      </c>
      <c r="Q2" t="s">
        <v>227</v>
      </c>
      <c r="R2" t="s">
        <v>343</v>
      </c>
      <c r="S2" t="s">
        <v>247</v>
      </c>
      <c r="T2" t="s">
        <v>246</v>
      </c>
      <c r="U2" t="s">
        <v>344</v>
      </c>
      <c r="V2" t="s">
        <v>258</v>
      </c>
      <c r="W2" t="s">
        <v>345</v>
      </c>
      <c r="X2" s="11" t="s">
        <v>346</v>
      </c>
    </row>
    <row r="3" spans="1:25">
      <c r="A3" t="s">
        <v>265</v>
      </c>
      <c r="L3" t="s">
        <v>69</v>
      </c>
    </row>
    <row r="4" spans="1:25">
      <c r="A4" t="s">
        <v>320</v>
      </c>
      <c r="S4" s="28" t="s">
        <v>312</v>
      </c>
      <c r="T4" s="28" t="s">
        <v>317</v>
      </c>
      <c r="U4" t="s">
        <v>311</v>
      </c>
      <c r="V4" s="11" t="s">
        <v>314</v>
      </c>
      <c r="W4" t="s">
        <v>313</v>
      </c>
      <c r="X4" s="11">
        <v>2012</v>
      </c>
      <c r="Y4" s="29" t="s">
        <v>316</v>
      </c>
    </row>
    <row r="5" spans="1:25">
      <c r="A5" t="s">
        <v>882</v>
      </c>
      <c r="B5" s="1" t="s">
        <v>594</v>
      </c>
      <c r="D5" s="28" t="s">
        <v>365</v>
      </c>
    </row>
    <row r="6" spans="1:25">
      <c r="A6" t="s">
        <v>883</v>
      </c>
      <c r="B6" t="s">
        <v>753</v>
      </c>
    </row>
  </sheetData>
  <phoneticPr fontId="5" type="noConversion"/>
  <hyperlinks>
    <hyperlink ref="S4" r:id="rId1" xr:uid="{00000000-0004-0000-0500-000000000000}"/>
    <hyperlink ref="T4" r:id="rId2" xr:uid="{00000000-0004-0000-0500-000001000000}"/>
    <hyperlink ref="D5" r:id="rId3" xr:uid="{00000000-0004-0000-0500-000002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"/>
  <sheetViews>
    <sheetView zoomScale="140" zoomScaleNormal="140" workbookViewId="0">
      <selection activeCell="B4" sqref="B4"/>
    </sheetView>
  </sheetViews>
  <sheetFormatPr baseColWidth="10" defaultColWidth="11.5" defaultRowHeight="15"/>
  <cols>
    <col min="2" max="2" width="30.83203125" bestFit="1" customWidth="1"/>
    <col min="3" max="3" width="38" bestFit="1" customWidth="1"/>
    <col min="4" max="4" width="12.1640625" bestFit="1" customWidth="1"/>
    <col min="5" max="5" width="11.5" bestFit="1" customWidth="1"/>
    <col min="6" max="6" width="14" bestFit="1" customWidth="1"/>
    <col min="7" max="7" width="19.6640625" bestFit="1" customWidth="1"/>
  </cols>
  <sheetData>
    <row r="1" spans="1:7">
      <c r="A1" s="27" t="s">
        <v>229</v>
      </c>
      <c r="B1" t="s">
        <v>518</v>
      </c>
      <c r="C1" t="s">
        <v>333</v>
      </c>
      <c r="D1" s="27" t="s">
        <v>230</v>
      </c>
      <c r="E1" t="s">
        <v>231</v>
      </c>
      <c r="F1" t="s">
        <v>334</v>
      </c>
      <c r="G1" s="27" t="s">
        <v>273</v>
      </c>
    </row>
    <row r="2" spans="1:7">
      <c r="A2" t="s">
        <v>336</v>
      </c>
      <c r="B2" t="s">
        <v>517</v>
      </c>
      <c r="C2" t="s">
        <v>516</v>
      </c>
      <c r="D2" t="s">
        <v>335</v>
      </c>
      <c r="E2" t="s">
        <v>337</v>
      </c>
      <c r="G2" t="s">
        <v>338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"/>
  <sheetViews>
    <sheetView zoomScale="140" zoomScaleNormal="140" workbookViewId="0">
      <selection activeCell="B2" sqref="B2"/>
    </sheetView>
  </sheetViews>
  <sheetFormatPr baseColWidth="10" defaultColWidth="8.83203125" defaultRowHeight="15"/>
  <cols>
    <col min="1" max="1" width="21.33203125" bestFit="1" customWidth="1"/>
    <col min="2" max="2" width="8.83203125" bestFit="1" customWidth="1"/>
    <col min="3" max="3" width="32.5" bestFit="1" customWidth="1"/>
    <col min="4" max="4" width="6.83203125" bestFit="1" customWidth="1"/>
    <col min="5" max="5" width="10.33203125" bestFit="1" customWidth="1"/>
    <col min="6" max="6" width="7.33203125" bestFit="1" customWidth="1"/>
  </cols>
  <sheetData>
    <row r="1" spans="1:6">
      <c r="A1" t="s">
        <v>39</v>
      </c>
      <c r="B1" t="s">
        <v>1006</v>
      </c>
      <c r="C1" t="s">
        <v>180</v>
      </c>
      <c r="D1" t="s">
        <v>464</v>
      </c>
      <c r="E1" t="s">
        <v>465</v>
      </c>
      <c r="F1" t="s">
        <v>463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SciNameAuthors</vt:lpstr>
      <vt:lpstr>ScientificNames</vt:lpstr>
      <vt:lpstr>UsageCompilation (=Checklist)</vt:lpstr>
      <vt:lpstr>PerUsageReferenceDescription</vt:lpstr>
      <vt:lpstr>CompilationUsageAttributes</vt:lpstr>
      <vt:lpstr>NamespaceReferenceMap</vt:lpstr>
      <vt:lpstr>References</vt:lpstr>
      <vt:lpstr>Authors</vt:lpstr>
      <vt:lpstr>GenusUsage</vt:lpstr>
      <vt:lpstr>FamilyUsage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 Shuo Mai</dc:creator>
  <cp:lastModifiedBy>Microsoft Office 使用者</cp:lastModifiedBy>
  <dcterms:created xsi:type="dcterms:W3CDTF">2018-03-29T08:06:38Z</dcterms:created>
  <dcterms:modified xsi:type="dcterms:W3CDTF">2018-08-06T10:18:48Z</dcterms:modified>
</cp:coreProperties>
</file>