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陳品元\2020_all\2019年陸域指標更新\TaiBON網站資料更新_陸域\"/>
    </mc:Choice>
  </mc:AlternateContent>
  <bookViews>
    <workbookView xWindow="0" yWindow="0" windowWidth="14412" windowHeight="4164"/>
  </bookViews>
  <sheets>
    <sheet name="工作表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B13" i="1"/>
  <c r="C13" i="1"/>
  <c r="D12" i="1"/>
  <c r="C12" i="1"/>
  <c r="B12" i="1"/>
</calcChain>
</file>

<file path=xl/sharedStrings.xml><?xml version="1.0" encoding="utf-8"?>
<sst xmlns="http://schemas.openxmlformats.org/spreadsheetml/2006/main" count="5" uniqueCount="5">
  <si>
    <t>年</t>
  </si>
  <si>
    <t>外來種(%)</t>
  </si>
  <si>
    <t>原生(%)</t>
  </si>
  <si>
    <t>特有(%)</t>
  </si>
  <si>
    <t>總調查數量(萬)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</si>
</sst>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r>
              <a:rPr lang="en-US"/>
              <a:t>2008</a:t>
            </a:r>
            <a:r>
              <a:rPr lang="zh-TW"/>
              <a:t>年至</a:t>
            </a:r>
            <a:r>
              <a:rPr lang="en-US"/>
              <a:t>2018</a:t>
            </a:r>
            <a:r>
              <a:rPr lang="zh-TW"/>
              <a:t>年常見蛙類數量變化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工作表1!$B$1</c:f>
              <c:strCache>
                <c:ptCount val="1"/>
                <c:pt idx="0">
                  <c:v>外來種(%)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工作表1!$A$2:$A$13</c:f>
              <c:numCache>
                <c:formatCode>General</c:formatCode>
                <c:ptCount val="12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</c:numCache>
            </c:numRef>
          </c:xVal>
          <c:yVal>
            <c:numRef>
              <c:f>工作表1!$B$2:$B$13</c:f>
              <c:numCache>
                <c:formatCode>General</c:formatCode>
                <c:ptCount val="12"/>
                <c:pt idx="0">
                  <c:v>0.04</c:v>
                </c:pt>
                <c:pt idx="1">
                  <c:v>1</c:v>
                </c:pt>
                <c:pt idx="2">
                  <c:v>0.46</c:v>
                </c:pt>
                <c:pt idx="3">
                  <c:v>1.89</c:v>
                </c:pt>
                <c:pt idx="4">
                  <c:v>4.3</c:v>
                </c:pt>
                <c:pt idx="5">
                  <c:v>5.05</c:v>
                </c:pt>
                <c:pt idx="6">
                  <c:v>6.42</c:v>
                </c:pt>
                <c:pt idx="7">
                  <c:v>5.99</c:v>
                </c:pt>
                <c:pt idx="8">
                  <c:v>9.06</c:v>
                </c:pt>
                <c:pt idx="9">
                  <c:v>11.31</c:v>
                </c:pt>
                <c:pt idx="10" formatCode="0.00">
                  <c:v>10.755947039756808</c:v>
                </c:pt>
                <c:pt idx="11" formatCode="0.00">
                  <c:v>11.104743546328375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01-4809-9CB1-10D21935BF51}"/>
            </c:ext>
          </c:extLst>
        </c:ser>
        <c:ser>
          <c:idx val="1"/>
          <c:order val="1"/>
          <c:tx>
            <c:strRef>
              <c:f>工作表1!$C$1</c:f>
              <c:strCache>
                <c:ptCount val="1"/>
                <c:pt idx="0">
                  <c:v>原生(%)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工作表1!$A$2:$A$13</c:f>
              <c:numCache>
                <c:formatCode>General</c:formatCode>
                <c:ptCount val="12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</c:numCache>
            </c:numRef>
          </c:xVal>
          <c:yVal>
            <c:numRef>
              <c:f>工作表1!$C$2:$C$13</c:f>
              <c:numCache>
                <c:formatCode>General</c:formatCode>
                <c:ptCount val="12"/>
                <c:pt idx="0">
                  <c:v>63.82</c:v>
                </c:pt>
                <c:pt idx="1">
                  <c:v>67.81</c:v>
                </c:pt>
                <c:pt idx="2">
                  <c:v>74.91</c:v>
                </c:pt>
                <c:pt idx="3">
                  <c:v>73.5</c:v>
                </c:pt>
                <c:pt idx="4">
                  <c:v>71.819999999999993</c:v>
                </c:pt>
                <c:pt idx="5">
                  <c:v>69.77</c:v>
                </c:pt>
                <c:pt idx="6">
                  <c:v>69.77</c:v>
                </c:pt>
                <c:pt idx="7">
                  <c:v>67.78</c:v>
                </c:pt>
                <c:pt idx="8">
                  <c:v>66.02</c:v>
                </c:pt>
                <c:pt idx="9">
                  <c:v>63.2</c:v>
                </c:pt>
                <c:pt idx="10" formatCode="0.00">
                  <c:v>54.21832365813907</c:v>
                </c:pt>
                <c:pt idx="11" formatCode="0.00">
                  <c:v>55.856278274158385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01-4809-9CB1-10D21935BF51}"/>
            </c:ext>
          </c:extLst>
        </c:ser>
        <c:ser>
          <c:idx val="2"/>
          <c:order val="2"/>
          <c:tx>
            <c:strRef>
              <c:f>工作表1!$D$1</c:f>
              <c:strCache>
                <c:ptCount val="1"/>
                <c:pt idx="0">
                  <c:v>特有(%)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工作表1!$A$2:$A$13</c:f>
              <c:numCache>
                <c:formatCode>General</c:formatCode>
                <c:ptCount val="12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</c:numCache>
            </c:numRef>
          </c:xVal>
          <c:yVal>
            <c:numRef>
              <c:f>工作表1!$D$2:$D$13</c:f>
              <c:numCache>
                <c:formatCode>General</c:formatCode>
                <c:ptCount val="12"/>
                <c:pt idx="0">
                  <c:v>36.14</c:v>
                </c:pt>
                <c:pt idx="1">
                  <c:v>31.19</c:v>
                </c:pt>
                <c:pt idx="2">
                  <c:v>24.63</c:v>
                </c:pt>
                <c:pt idx="3">
                  <c:v>24.61</c:v>
                </c:pt>
                <c:pt idx="4">
                  <c:v>23.88</c:v>
                </c:pt>
                <c:pt idx="5">
                  <c:v>25.18</c:v>
                </c:pt>
                <c:pt idx="6">
                  <c:v>23.81</c:v>
                </c:pt>
                <c:pt idx="7">
                  <c:v>26.24</c:v>
                </c:pt>
                <c:pt idx="8">
                  <c:v>24.92</c:v>
                </c:pt>
                <c:pt idx="9">
                  <c:v>25.49</c:v>
                </c:pt>
                <c:pt idx="10" formatCode="0.00">
                  <c:v>35.025729302104125</c:v>
                </c:pt>
                <c:pt idx="11" formatCode="0.00">
                  <c:v>33.038978179513229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D01-4809-9CB1-10D21935BF51}"/>
            </c:ext>
          </c:extLst>
        </c:ser>
        <c:ser>
          <c:idx val="3"/>
          <c:order val="3"/>
          <c:tx>
            <c:strRef>
              <c:f>工作表1!$E$1</c:f>
              <c:strCache>
                <c:ptCount val="1"/>
                <c:pt idx="0">
                  <c:v>總調查數量(萬)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工作表1!$A$2:$A$13</c:f>
              <c:numCache>
                <c:formatCode>General</c:formatCode>
                <c:ptCount val="12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</c:numCache>
            </c:numRef>
          </c:xVal>
          <c:yVal>
            <c:numRef>
              <c:f>工作表1!$E$2:$E$13</c:f>
              <c:numCache>
                <c:formatCode>General</c:formatCode>
                <c:ptCount val="12"/>
                <c:pt idx="0">
                  <c:v>0.83169999999999999</c:v>
                </c:pt>
                <c:pt idx="1">
                  <c:v>1.1279999999999999</c:v>
                </c:pt>
                <c:pt idx="2">
                  <c:v>2.3045</c:v>
                </c:pt>
                <c:pt idx="3">
                  <c:v>2.4630000000000001</c:v>
                </c:pt>
                <c:pt idx="4">
                  <c:v>3.4051</c:v>
                </c:pt>
                <c:pt idx="5">
                  <c:v>3.1654</c:v>
                </c:pt>
                <c:pt idx="6">
                  <c:v>2.9588999999999999</c:v>
                </c:pt>
                <c:pt idx="7">
                  <c:v>10.615399999999999</c:v>
                </c:pt>
                <c:pt idx="8">
                  <c:v>12.2979</c:v>
                </c:pt>
                <c:pt idx="9">
                  <c:v>12.378399999999999</c:v>
                </c:pt>
                <c:pt idx="10" formatCode="0.00">
                  <c:v>10.9214</c:v>
                </c:pt>
                <c:pt idx="11" formatCode="0.00">
                  <c:v>11.5167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D01-4809-9CB1-10D21935BF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3289504"/>
        <c:axId val="783289920"/>
      </c:scatterChart>
      <c:valAx>
        <c:axId val="783289504"/>
        <c:scaling>
          <c:orientation val="minMax"/>
          <c:max val="2019"/>
          <c:min val="200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zh-TW"/>
                  <a:t>年份（年）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783289920"/>
        <c:crosses val="autoZero"/>
        <c:crossBetween val="midCat"/>
        <c:majorUnit val="1"/>
      </c:valAx>
      <c:valAx>
        <c:axId val="78328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zh-TW"/>
                  <a:t>各年度比例與總數量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783289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350520</xdr:colOff>
      <xdr:row>0</xdr:row>
      <xdr:rowOff>83820</xdr:rowOff>
    </xdr:from>
    <xdr:to>
      <xdr:col>17</xdr:col>
      <xdr:colOff>114300</xdr:colOff>
      <xdr:row>15</xdr:row>
      <xdr:rowOff>118110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J17" sqref="J17"/>
    </sheetView>
  </sheetViews>
  <sheetFormatPr defaultRowHeight="16.2" x14ac:dyDescent="0.3"/>
  <cols>
    <col min="2" max="5" width="10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2008</v>
      </c>
      <c r="B2">
        <v>0.04</v>
      </c>
      <c r="C2">
        <v>63.82</v>
      </c>
      <c r="D2">
        <v>36.14</v>
      </c>
      <c r="E2">
        <v>0.83169999999999999</v>
      </c>
    </row>
    <row r="3" spans="1:5" x14ac:dyDescent="0.3">
      <c r="A3">
        <v>2009</v>
      </c>
      <c r="B3">
        <v>1</v>
      </c>
      <c r="C3">
        <v>67.81</v>
      </c>
      <c r="D3">
        <v>31.19</v>
      </c>
      <c r="E3">
        <v>1.1279999999999999</v>
      </c>
    </row>
    <row r="4" spans="1:5" x14ac:dyDescent="0.3">
      <c r="A4">
        <v>2010</v>
      </c>
      <c r="B4">
        <v>0.46</v>
      </c>
      <c r="C4">
        <v>74.91</v>
      </c>
      <c r="D4">
        <v>24.63</v>
      </c>
      <c r="E4">
        <v>2.3045</v>
      </c>
    </row>
    <row r="5" spans="1:5" x14ac:dyDescent="0.3">
      <c r="A5">
        <v>2011</v>
      </c>
      <c r="B5">
        <v>1.89</v>
      </c>
      <c r="C5">
        <v>73.5</v>
      </c>
      <c r="D5">
        <v>24.61</v>
      </c>
      <c r="E5">
        <v>2.4630000000000001</v>
      </c>
    </row>
    <row r="6" spans="1:5" x14ac:dyDescent="0.3">
      <c r="A6">
        <v>2012</v>
      </c>
      <c r="B6">
        <v>4.3</v>
      </c>
      <c r="C6">
        <v>71.819999999999993</v>
      </c>
      <c r="D6">
        <v>23.88</v>
      </c>
      <c r="E6">
        <v>3.4051</v>
      </c>
    </row>
    <row r="7" spans="1:5" x14ac:dyDescent="0.3">
      <c r="A7">
        <v>2013</v>
      </c>
      <c r="B7">
        <v>5.05</v>
      </c>
      <c r="C7">
        <v>69.77</v>
      </c>
      <c r="D7">
        <v>25.18</v>
      </c>
      <c r="E7">
        <v>3.1654</v>
      </c>
    </row>
    <row r="8" spans="1:5" x14ac:dyDescent="0.3">
      <c r="A8">
        <v>2014</v>
      </c>
      <c r="B8">
        <v>6.42</v>
      </c>
      <c r="C8">
        <v>69.77</v>
      </c>
      <c r="D8">
        <v>23.81</v>
      </c>
      <c r="E8">
        <v>2.9588999999999999</v>
      </c>
    </row>
    <row r="9" spans="1:5" x14ac:dyDescent="0.3">
      <c r="A9">
        <v>2015</v>
      </c>
      <c r="B9">
        <v>5.99</v>
      </c>
      <c r="C9">
        <v>67.78</v>
      </c>
      <c r="D9">
        <v>26.24</v>
      </c>
      <c r="E9">
        <v>10.615399999999999</v>
      </c>
    </row>
    <row r="10" spans="1:5" x14ac:dyDescent="0.3">
      <c r="A10">
        <v>2016</v>
      </c>
      <c r="B10">
        <v>9.06</v>
      </c>
      <c r="C10">
        <v>66.02</v>
      </c>
      <c r="D10">
        <v>24.92</v>
      </c>
      <c r="E10">
        <v>12.2979</v>
      </c>
    </row>
    <row r="11" spans="1:5" x14ac:dyDescent="0.3">
      <c r="A11">
        <v>2017</v>
      </c>
      <c r="B11">
        <v>11.31</v>
      </c>
      <c r="C11">
        <v>63.2</v>
      </c>
      <c r="D11">
        <v>25.49</v>
      </c>
      <c r="E11">
        <v>12.378399999999999</v>
      </c>
    </row>
    <row r="12" spans="1:5" x14ac:dyDescent="0.3">
      <c r="A12">
        <v>2018</v>
      </c>
      <c r="B12" s="1">
        <f>(11572+148+27)/109214*100</f>
        <v>10.755947039756808</v>
      </c>
      <c r="C12" s="1">
        <f>100-D12-B12</f>
        <v>54.21832365813907</v>
      </c>
      <c r="D12" s="1">
        <f>(1277+2429+113+370+3381+4473+3523+3882+7492+8700+157+173+2283)/109214*100</f>
        <v>35.025729302104125</v>
      </c>
      <c r="E12" s="1">
        <v>10.9214</v>
      </c>
    </row>
    <row r="13" spans="1:5" x14ac:dyDescent="0.3">
      <c r="A13">
        <v>2019</v>
      </c>
      <c r="B13" s="1">
        <f>12789/115167*100</f>
        <v>11.104743546328375</v>
      </c>
      <c r="C13" s="1">
        <f>100-D13-B13</f>
        <v>55.856278274158385</v>
      </c>
      <c r="D13" s="1">
        <f>(37427+623)/115167*100</f>
        <v>33.038978179513229</v>
      </c>
      <c r="E13" s="1">
        <v>11.5167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2018-12-04T08:55:30Z</dcterms:created>
  <dcterms:modified xsi:type="dcterms:W3CDTF">2020-06-03T08:56:03Z</dcterms:modified>
</cp:coreProperties>
</file>