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陳品元\2020_all\2019年陸域指標更新\生態敏感地\下游主河道天然河岸長度\"/>
    </mc:Choice>
  </mc:AlternateContent>
  <bookViews>
    <workbookView xWindow="0" yWindow="0" windowWidth="15468" windowHeight="10380"/>
  </bookViews>
  <sheets>
    <sheet name="調整後" sheetId="2" r:id="rId1"/>
    <sheet name="原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2" l="1"/>
  <c r="E20" i="2"/>
  <c r="D20" i="2"/>
  <c r="C20" i="2"/>
  <c r="C19" i="2" l="1"/>
  <c r="C18" i="2"/>
  <c r="C17" i="2"/>
  <c r="C16" i="2"/>
  <c r="C15" i="2"/>
  <c r="C14" i="2"/>
  <c r="C13" i="2"/>
  <c r="C12" i="2"/>
  <c r="B12" i="2" l="1"/>
  <c r="B10" i="2"/>
  <c r="E19" i="2" l="1"/>
  <c r="D19" i="2"/>
  <c r="B19" i="2" s="1"/>
  <c r="B18" i="2" l="1"/>
  <c r="B17" i="2"/>
  <c r="B16" i="2"/>
  <c r="B15" i="2"/>
  <c r="B14" i="2"/>
  <c r="B13" i="2"/>
  <c r="B11" i="2"/>
  <c r="B9" i="2"/>
  <c r="B8" i="2"/>
  <c r="B7" i="2"/>
  <c r="B6" i="2"/>
  <c r="B5" i="2"/>
  <c r="B4" i="2"/>
  <c r="B3" i="2"/>
  <c r="B2" i="2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4" i="1"/>
  <c r="E3" i="1"/>
</calcChain>
</file>

<file path=xl/sharedStrings.xml><?xml version="1.0" encoding="utf-8"?>
<sst xmlns="http://schemas.openxmlformats.org/spreadsheetml/2006/main" count="12" uniqueCount="10">
  <si>
    <t>河川總長度(公里)</t>
    <phoneticPr fontId="1" type="noConversion"/>
  </si>
  <si>
    <t>工程設施數量</t>
    <phoneticPr fontId="1" type="noConversion"/>
  </si>
  <si>
    <t>年份</t>
    <phoneticPr fontId="1" type="noConversion"/>
  </si>
  <si>
    <t>堤防(公里)</t>
    <phoneticPr fontId="1" type="noConversion"/>
  </si>
  <si>
    <t>護岸(公里)</t>
    <phoneticPr fontId="1" type="noConversion"/>
  </si>
  <si>
    <t>天然河岸長度(公里)</t>
    <phoneticPr fontId="1" type="noConversion"/>
  </si>
  <si>
    <t>堤防單側(公里)</t>
    <phoneticPr fontId="1" type="noConversion"/>
  </si>
  <si>
    <t>護岸單側(公里)</t>
    <phoneticPr fontId="1" type="noConversion"/>
  </si>
  <si>
    <t>莫拉克颱風?</t>
    <phoneticPr fontId="1" type="noConversion"/>
  </si>
  <si>
    <t>河川幹流長度(公里)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</si>
</sst>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);[Red]\(#,##0.00\)"/>
    <numFmt numFmtId="177" formatCode="#,##0.0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2" fillId="0" borderId="0" xfId="0" applyFont="1" applyBorder="1" applyAlignment="1">
      <alignment horizontal="center" vertical="center"/>
    </xf>
    <xf numFmtId="177" fontId="2" fillId="0" borderId="0" xfId="0" applyNumberFormat="1" applyFont="1" applyBorder="1">
      <alignment vertical="center"/>
    </xf>
    <xf numFmtId="176" fontId="2" fillId="0" borderId="0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調整後!$B$1</c:f>
              <c:strCache>
                <c:ptCount val="1"/>
                <c:pt idx="0">
                  <c:v>天然河岸長度(公里)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調整後!$A$2:$A$20</c:f>
              <c:numCache>
                <c:formatCode>General</c:formatCod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numCache>
            </c:numRef>
          </c:xVal>
          <c:yVal>
            <c:numRef>
              <c:f>調整後!$B$2:$B$20</c:f>
              <c:numCache>
                <c:formatCode>#,##0.00_ </c:formatCode>
                <c:ptCount val="19"/>
                <c:pt idx="0">
                  <c:v>1764.3705</c:v>
                </c:pt>
                <c:pt idx="1">
                  <c:v>1744.1819999999998</c:v>
                </c:pt>
                <c:pt idx="2">
                  <c:v>1731.7085</c:v>
                </c:pt>
                <c:pt idx="3">
                  <c:v>1697.1415</c:v>
                </c:pt>
                <c:pt idx="4">
                  <c:v>1676.7090000000001</c:v>
                </c:pt>
                <c:pt idx="5">
                  <c:v>1640.693</c:v>
                </c:pt>
                <c:pt idx="6">
                  <c:v>1603.0714999999998</c:v>
                </c:pt>
                <c:pt idx="7">
                  <c:v>1580.2799999999997</c:v>
                </c:pt>
                <c:pt idx="8">
                  <c:v>1571.5655000000002</c:v>
                </c:pt>
                <c:pt idx="9">
                  <c:v>1501.8979999999997</c:v>
                </c:pt>
                <c:pt idx="10">
                  <c:v>1486.1844999999998</c:v>
                </c:pt>
                <c:pt idx="11">
                  <c:v>1479.2005000000004</c:v>
                </c:pt>
                <c:pt idx="12">
                  <c:v>1500.0329999999999</c:v>
                </c:pt>
                <c:pt idx="13">
                  <c:v>1483.7105000000004</c:v>
                </c:pt>
                <c:pt idx="14">
                  <c:v>1469.3760000000002</c:v>
                </c:pt>
                <c:pt idx="15">
                  <c:v>1458.8879999999999</c:v>
                </c:pt>
                <c:pt idx="16">
                  <c:v>1444.2305000000001</c:v>
                </c:pt>
                <c:pt idx="17">
                  <c:v>1427.4720000000002</c:v>
                </c:pt>
                <c:pt idx="18">
                  <c:v>1415.88535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0-4552-AC83-D2F73D05A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96767"/>
        <c:axId val="204195935"/>
      </c:scatterChart>
      <c:valAx>
        <c:axId val="204196767"/>
        <c:scaling>
          <c:orientation val="minMax"/>
          <c:max val="2019"/>
          <c:min val="200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/>
                  <a:t>年分</a:t>
                </a:r>
                <a:r>
                  <a:rPr lang="en-US"/>
                  <a:t>(</a:t>
                </a:r>
                <a:r>
                  <a:rPr lang="zh-TW"/>
                  <a:t>年</a:t>
                </a:r>
                <a:r>
                  <a:rPr lang="en-US"/>
                  <a:t>)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204195935"/>
        <c:crosses val="autoZero"/>
        <c:crossBetween val="midCat"/>
        <c:majorUnit val="1"/>
      </c:valAx>
      <c:valAx>
        <c:axId val="204195935"/>
        <c:scaling>
          <c:orientation val="minMax"/>
          <c:max val="1800"/>
          <c:min val="1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/>
                  <a:t>長度</a:t>
                </a:r>
                <a:r>
                  <a:rPr lang="en-US"/>
                  <a:t>(</a:t>
                </a:r>
                <a:r>
                  <a:rPr lang="zh-TW"/>
                  <a:t>公里</a:t>
                </a:r>
                <a:r>
                  <a:rPr lang="en-US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204196767"/>
        <c:crossesAt val="2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天然河岸長度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原始!$A$3:$A$19</c:f>
              <c:numCache>
                <c:formatCode>General</c:formatCode>
                <c:ptCount val="1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</c:numCache>
            </c:numRef>
          </c:cat>
          <c:val>
            <c:numRef>
              <c:f>原始!$E$3:$E$19</c:f>
              <c:numCache>
                <c:formatCode>#,##0.00_ </c:formatCode>
                <c:ptCount val="17"/>
                <c:pt idx="0">
                  <c:v>79.560999999999922</c:v>
                </c:pt>
                <c:pt idx="1">
                  <c:v>27.183999999999969</c:v>
                </c:pt>
                <c:pt idx="2">
                  <c:v>-27.76299999999992</c:v>
                </c:pt>
                <c:pt idx="3">
                  <c:v>-91.896999999999935</c:v>
                </c:pt>
                <c:pt idx="4">
                  <c:v>-137.76200000000028</c:v>
                </c:pt>
                <c:pt idx="5">
                  <c:v>-209.79399999999998</c:v>
                </c:pt>
                <c:pt idx="6">
                  <c:v>-285.03700000000015</c:v>
                </c:pt>
                <c:pt idx="7">
                  <c:v>-330.62000000000035</c:v>
                </c:pt>
                <c:pt idx="8">
                  <c:v>-359.51900000000023</c:v>
                </c:pt>
                <c:pt idx="9">
                  <c:v>-503.40400000000022</c:v>
                </c:pt>
                <c:pt idx="10">
                  <c:v>-673.73100000000022</c:v>
                </c:pt>
                <c:pt idx="11">
                  <c:v>-664.39899999999966</c:v>
                </c:pt>
                <c:pt idx="12">
                  <c:v>-622.7339999999997</c:v>
                </c:pt>
                <c:pt idx="13">
                  <c:v>-655.37899999999991</c:v>
                </c:pt>
                <c:pt idx="14">
                  <c:v>-679.64799999999991</c:v>
                </c:pt>
                <c:pt idx="15">
                  <c:v>-700.62400000000002</c:v>
                </c:pt>
                <c:pt idx="16">
                  <c:v>-729.89899999999989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48-4A0A-97AF-36FDFD7D8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965039"/>
        <c:axId val="2124968783"/>
      </c:lineChart>
      <c:catAx>
        <c:axId val="212496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24968783"/>
        <c:crosses val="autoZero"/>
        <c:auto val="1"/>
        <c:lblAlgn val="ctr"/>
        <c:lblOffset val="100"/>
        <c:noMultiLvlLbl val="0"/>
      </c:catAx>
      <c:valAx>
        <c:axId val="212496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天然河岸長度</a:t>
                </a:r>
                <a:r>
                  <a:rPr lang="en-US" altLang="zh-TW"/>
                  <a:t>(</a:t>
                </a:r>
                <a:r>
                  <a:rPr lang="zh-TW" altLang="en-US"/>
                  <a:t>公里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24965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833716</xdr:colOff>
      <xdr:row>1</xdr:row>
      <xdr:rowOff>94128</xdr:rowOff>
    </xdr:from>
    <xdr:to>
      <xdr:col>15</xdr:col>
      <xdr:colOff>528915</xdr:colOff>
      <xdr:row>20</xdr:row>
      <xdr:rowOff>89646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</xdr:row>
      <xdr:rowOff>119062</xdr:rowOff>
    </xdr:from>
    <xdr:to>
      <xdr:col>16</xdr:col>
      <xdr:colOff>242887</xdr:colOff>
      <xdr:row>21</xdr:row>
      <xdr:rowOff>171450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85" zoomScaleNormal="85" workbookViewId="0">
      <selection activeCell="C22" sqref="C22"/>
    </sheetView>
  </sheetViews>
  <sheetFormatPr defaultRowHeight="16.2" x14ac:dyDescent="0.3"/>
  <cols>
    <col min="1" max="1" width="5.44140625" style="1" bestFit="1" customWidth="1"/>
    <col min="2" max="2" width="19.77734375" bestFit="1" customWidth="1"/>
    <col min="3" max="3" width="21.6640625" bestFit="1" customWidth="1"/>
    <col min="4" max="5" width="15.21875" customWidth="1"/>
    <col min="6" max="6" width="14" bestFit="1" customWidth="1"/>
  </cols>
  <sheetData>
    <row r="1" spans="1:6" x14ac:dyDescent="0.3">
      <c r="A1" s="5" t="s">
        <v>2</v>
      </c>
      <c r="B1" s="5" t="s">
        <v>5</v>
      </c>
      <c r="C1" s="5" t="s">
        <v>9</v>
      </c>
      <c r="D1" s="6" t="s">
        <v>6</v>
      </c>
      <c r="E1" s="6" t="s">
        <v>7</v>
      </c>
    </row>
    <row r="2" spans="1:6" x14ac:dyDescent="0.3">
      <c r="A2" s="6">
        <v>2001</v>
      </c>
      <c r="B2" s="7">
        <f t="shared" ref="B2:B20" si="0">C2-D2-E2</f>
        <v>1764.3705</v>
      </c>
      <c r="C2" s="8">
        <v>3449.18</v>
      </c>
      <c r="D2" s="8">
        <v>1285.627</v>
      </c>
      <c r="E2" s="8">
        <v>399.1825</v>
      </c>
    </row>
    <row r="3" spans="1:6" x14ac:dyDescent="0.3">
      <c r="A3" s="6">
        <v>2002</v>
      </c>
      <c r="B3" s="7">
        <f t="shared" si="0"/>
        <v>1744.1819999999998</v>
      </c>
      <c r="C3" s="8">
        <v>3461.18</v>
      </c>
      <c r="D3" s="8">
        <v>1296.2529999999999</v>
      </c>
      <c r="E3" s="8">
        <v>420.745</v>
      </c>
    </row>
    <row r="4" spans="1:6" x14ac:dyDescent="0.3">
      <c r="A4" s="6">
        <v>2003</v>
      </c>
      <c r="B4" s="7">
        <f t="shared" si="0"/>
        <v>1731.7085</v>
      </c>
      <c r="C4" s="8">
        <v>3491.18</v>
      </c>
      <c r="D4" s="8">
        <v>1330.3074999999999</v>
      </c>
      <c r="E4" s="8">
        <v>429.16399999999999</v>
      </c>
    </row>
    <row r="5" spans="1:6" x14ac:dyDescent="0.3">
      <c r="A5" s="6">
        <v>2004</v>
      </c>
      <c r="B5" s="7">
        <f t="shared" si="0"/>
        <v>1697.1415</v>
      </c>
      <c r="C5" s="8">
        <v>3486.18</v>
      </c>
      <c r="D5" s="8">
        <v>1350.3834999999999</v>
      </c>
      <c r="E5" s="8">
        <v>438.65499999999997</v>
      </c>
    </row>
    <row r="6" spans="1:6" x14ac:dyDescent="0.3">
      <c r="A6" s="6">
        <v>2005</v>
      </c>
      <c r="B6" s="7">
        <f t="shared" si="0"/>
        <v>1676.7090000000001</v>
      </c>
      <c r="C6" s="8">
        <v>3491.18</v>
      </c>
      <c r="D6" s="8">
        <v>1366.9970000000001</v>
      </c>
      <c r="E6" s="8">
        <v>447.47399999999999</v>
      </c>
    </row>
    <row r="7" spans="1:6" x14ac:dyDescent="0.3">
      <c r="A7" s="6">
        <v>2006</v>
      </c>
      <c r="B7" s="7">
        <f t="shared" si="0"/>
        <v>1640.693</v>
      </c>
      <c r="C7" s="8">
        <v>3491.18</v>
      </c>
      <c r="D7" s="8">
        <v>1385.6134999999999</v>
      </c>
      <c r="E7" s="8">
        <v>464.87349999999998</v>
      </c>
    </row>
    <row r="8" spans="1:6" x14ac:dyDescent="0.3">
      <c r="A8" s="6">
        <v>2007</v>
      </c>
      <c r="B8" s="7">
        <f t="shared" si="0"/>
        <v>1603.0714999999998</v>
      </c>
      <c r="C8" s="8">
        <v>3491.18</v>
      </c>
      <c r="D8" s="8">
        <v>1393.4865</v>
      </c>
      <c r="E8" s="8">
        <v>494.62200000000001</v>
      </c>
    </row>
    <row r="9" spans="1:6" x14ac:dyDescent="0.3">
      <c r="A9" s="6">
        <v>2008</v>
      </c>
      <c r="B9" s="7">
        <f t="shared" si="0"/>
        <v>1580.2799999999997</v>
      </c>
      <c r="C9" s="8">
        <v>3491.18</v>
      </c>
      <c r="D9" s="8">
        <v>1409.2125000000001</v>
      </c>
      <c r="E9" s="8">
        <v>501.6875</v>
      </c>
    </row>
    <row r="10" spans="1:6" x14ac:dyDescent="0.3">
      <c r="A10" s="9">
        <v>2009</v>
      </c>
      <c r="B10" s="10">
        <f>C10-D10-E10</f>
        <v>1571.5655000000002</v>
      </c>
      <c r="C10" s="11">
        <v>3502.65</v>
      </c>
      <c r="D10" s="11">
        <v>1413.7695000000001</v>
      </c>
      <c r="E10" s="11">
        <v>517.31500000000005</v>
      </c>
    </row>
    <row r="11" spans="1:6" x14ac:dyDescent="0.3">
      <c r="A11" s="9">
        <v>2010</v>
      </c>
      <c r="B11" s="10">
        <f t="shared" si="0"/>
        <v>1501.8979999999997</v>
      </c>
      <c r="C11" s="11">
        <v>3507.2</v>
      </c>
      <c r="D11" s="11">
        <v>1430.4465</v>
      </c>
      <c r="E11" s="11">
        <v>574.85550000000001</v>
      </c>
      <c r="F11" t="s">
        <v>8</v>
      </c>
    </row>
    <row r="12" spans="1:6" x14ac:dyDescent="0.3">
      <c r="A12" s="9">
        <v>2011</v>
      </c>
      <c r="B12" s="10">
        <f>C12-D12-E12</f>
        <v>1486.1844999999998</v>
      </c>
      <c r="C12" s="11">
        <f>3416.1+115</f>
        <v>3531.1</v>
      </c>
      <c r="D12" s="11">
        <v>1444.67</v>
      </c>
      <c r="E12" s="11">
        <v>600.24549999999999</v>
      </c>
    </row>
    <row r="13" spans="1:6" x14ac:dyDescent="0.3">
      <c r="A13" s="6">
        <v>2012</v>
      </c>
      <c r="B13" s="7">
        <f t="shared" si="0"/>
        <v>1479.2005000000004</v>
      </c>
      <c r="C13" s="8">
        <f>3392.8+115</f>
        <v>3507.8</v>
      </c>
      <c r="D13" s="8">
        <v>1427.107</v>
      </c>
      <c r="E13" s="8">
        <v>601.49249999999995</v>
      </c>
    </row>
    <row r="14" spans="1:6" x14ac:dyDescent="0.3">
      <c r="A14" s="6">
        <v>2013</v>
      </c>
      <c r="B14" s="7">
        <f t="shared" si="0"/>
        <v>1500.0329999999999</v>
      </c>
      <c r="C14" s="8">
        <f>3392.8+115</f>
        <v>3507.8</v>
      </c>
      <c r="D14" s="8">
        <v>1419.8219999999999</v>
      </c>
      <c r="E14" s="8">
        <v>587.94500000000005</v>
      </c>
    </row>
    <row r="15" spans="1:6" x14ac:dyDescent="0.3">
      <c r="A15" s="6">
        <v>2014</v>
      </c>
      <c r="B15" s="7">
        <f t="shared" si="0"/>
        <v>1483.7105000000004</v>
      </c>
      <c r="C15" s="8">
        <f>3392.8+115</f>
        <v>3507.8</v>
      </c>
      <c r="D15" s="8">
        <v>1427.41</v>
      </c>
      <c r="E15" s="8">
        <v>596.67949999999996</v>
      </c>
    </row>
    <row r="16" spans="1:6" x14ac:dyDescent="0.3">
      <c r="A16" s="6">
        <v>2015</v>
      </c>
      <c r="B16" s="7">
        <f t="shared" si="0"/>
        <v>1469.3760000000002</v>
      </c>
      <c r="C16" s="8">
        <f>3388.4+115</f>
        <v>3503.4</v>
      </c>
      <c r="D16" s="8">
        <v>1448.8905</v>
      </c>
      <c r="E16" s="8">
        <v>585.13350000000003</v>
      </c>
    </row>
    <row r="17" spans="1:5" x14ac:dyDescent="0.3">
      <c r="A17" s="6">
        <v>2016</v>
      </c>
      <c r="B17" s="7">
        <f t="shared" si="0"/>
        <v>1458.8879999999999</v>
      </c>
      <c r="C17" s="8">
        <f>3388.4+115</f>
        <v>3503.4</v>
      </c>
      <c r="D17" s="8">
        <v>1455.152</v>
      </c>
      <c r="E17" s="8">
        <v>589.36</v>
      </c>
    </row>
    <row r="18" spans="1:5" x14ac:dyDescent="0.3">
      <c r="A18" s="6">
        <v>2017</v>
      </c>
      <c r="B18" s="7">
        <f t="shared" si="0"/>
        <v>1444.2305000000001</v>
      </c>
      <c r="C18" s="8">
        <f>3388.36+115</f>
        <v>3503.36</v>
      </c>
      <c r="D18" s="8">
        <v>1465.422</v>
      </c>
      <c r="E18" s="8">
        <v>593.70749999999998</v>
      </c>
    </row>
    <row r="19" spans="1:5" x14ac:dyDescent="0.3">
      <c r="A19" s="6">
        <v>2018</v>
      </c>
      <c r="B19" s="7">
        <f t="shared" si="0"/>
        <v>1427.4720000000002</v>
      </c>
      <c r="C19" s="8">
        <f>3388.36+115</f>
        <v>3503.36</v>
      </c>
      <c r="D19" s="8">
        <f>(2942904/2)/1000</f>
        <v>1471.452</v>
      </c>
      <c r="E19" s="8">
        <f>(1208872/2)/1000</f>
        <v>604.43600000000004</v>
      </c>
    </row>
    <row r="20" spans="1:5" x14ac:dyDescent="0.3">
      <c r="A20" s="1">
        <v>2019</v>
      </c>
      <c r="B20" s="7">
        <f t="shared" si="0"/>
        <v>1415.88535</v>
      </c>
      <c r="C20">
        <f>3396.4+115</f>
        <v>3511.4</v>
      </c>
      <c r="D20">
        <f>(2961883/2)/1000</f>
        <v>1480.9414999999999</v>
      </c>
      <c r="E20">
        <f>(1229146.3/2)/1000</f>
        <v>614.57315000000006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sqref="A1:E34"/>
    </sheetView>
  </sheetViews>
  <sheetFormatPr defaultRowHeight="16.2" x14ac:dyDescent="0.3"/>
  <cols>
    <col min="1" max="1" width="5.44140625" style="1" bestFit="1" customWidth="1"/>
    <col min="2" max="2" width="17.44140625" bestFit="1" customWidth="1"/>
    <col min="3" max="4" width="10.88671875" bestFit="1" customWidth="1"/>
    <col min="5" max="5" width="19.77734375" bestFit="1" customWidth="1"/>
  </cols>
  <sheetData>
    <row r="1" spans="1:5" x14ac:dyDescent="0.3">
      <c r="A1" s="12" t="s">
        <v>2</v>
      </c>
      <c r="B1" s="12" t="s">
        <v>0</v>
      </c>
      <c r="C1" s="12" t="s">
        <v>1</v>
      </c>
      <c r="D1" s="12"/>
      <c r="E1" s="12" t="s">
        <v>5</v>
      </c>
    </row>
    <row r="2" spans="1:5" x14ac:dyDescent="0.3">
      <c r="A2" s="12"/>
      <c r="B2" s="12"/>
      <c r="C2" s="2" t="s">
        <v>3</v>
      </c>
      <c r="D2" s="2" t="s">
        <v>4</v>
      </c>
      <c r="E2" s="12"/>
    </row>
    <row r="3" spans="1:5" x14ac:dyDescent="0.3">
      <c r="A3" s="2">
        <v>2001</v>
      </c>
      <c r="B3" s="3">
        <v>3449.18</v>
      </c>
      <c r="C3" s="3">
        <v>2571.2539999999999</v>
      </c>
      <c r="D3" s="3">
        <v>798.36500000000001</v>
      </c>
      <c r="E3" s="4">
        <f>B3-C3-D3</f>
        <v>79.560999999999922</v>
      </c>
    </row>
    <row r="4" spans="1:5" x14ac:dyDescent="0.3">
      <c r="A4" s="2">
        <v>2002</v>
      </c>
      <c r="B4" s="3">
        <v>3461.18</v>
      </c>
      <c r="C4" s="3">
        <v>2592.5059999999999</v>
      </c>
      <c r="D4" s="3">
        <v>841.49</v>
      </c>
      <c r="E4" s="4">
        <f>B4-C4-D4</f>
        <v>27.183999999999969</v>
      </c>
    </row>
    <row r="5" spans="1:5" x14ac:dyDescent="0.3">
      <c r="A5" s="2">
        <v>2003</v>
      </c>
      <c r="B5" s="3">
        <v>3491.18</v>
      </c>
      <c r="C5" s="3">
        <v>2660.6149999999998</v>
      </c>
      <c r="D5" s="3">
        <v>858.32799999999997</v>
      </c>
      <c r="E5" s="4">
        <f t="shared" ref="E5:E19" si="0">B5-C5-D5</f>
        <v>-27.76299999999992</v>
      </c>
    </row>
    <row r="6" spans="1:5" x14ac:dyDescent="0.3">
      <c r="A6" s="2">
        <v>2004</v>
      </c>
      <c r="B6" s="3">
        <v>3486.18</v>
      </c>
      <c r="C6" s="3">
        <v>2700.7669999999998</v>
      </c>
      <c r="D6" s="3">
        <v>877.31</v>
      </c>
      <c r="E6" s="4">
        <f t="shared" si="0"/>
        <v>-91.896999999999935</v>
      </c>
    </row>
    <row r="7" spans="1:5" x14ac:dyDescent="0.3">
      <c r="A7" s="2">
        <v>2005</v>
      </c>
      <c r="B7" s="3">
        <v>3491.18</v>
      </c>
      <c r="C7" s="3">
        <v>2733.9940000000001</v>
      </c>
      <c r="D7" s="3">
        <v>894.94799999999998</v>
      </c>
      <c r="E7" s="4">
        <f t="shared" si="0"/>
        <v>-137.76200000000028</v>
      </c>
    </row>
    <row r="8" spans="1:5" x14ac:dyDescent="0.3">
      <c r="A8" s="2">
        <v>2006</v>
      </c>
      <c r="B8" s="3">
        <v>3491.18</v>
      </c>
      <c r="C8" s="3">
        <v>2771.2269999999999</v>
      </c>
      <c r="D8" s="3">
        <v>929.74699999999996</v>
      </c>
      <c r="E8" s="4">
        <f t="shared" si="0"/>
        <v>-209.79399999999998</v>
      </c>
    </row>
    <row r="9" spans="1:5" x14ac:dyDescent="0.3">
      <c r="A9" s="2">
        <v>2007</v>
      </c>
      <c r="B9" s="3">
        <v>3491.18</v>
      </c>
      <c r="C9" s="3">
        <v>2786.973</v>
      </c>
      <c r="D9" s="3">
        <v>989.24400000000003</v>
      </c>
      <c r="E9" s="4">
        <f t="shared" si="0"/>
        <v>-285.03700000000015</v>
      </c>
    </row>
    <row r="10" spans="1:5" x14ac:dyDescent="0.3">
      <c r="A10" s="2">
        <v>2008</v>
      </c>
      <c r="B10" s="3">
        <v>3491.18</v>
      </c>
      <c r="C10" s="3">
        <v>2818.4250000000002</v>
      </c>
      <c r="D10" s="3">
        <v>1003.375</v>
      </c>
      <c r="E10" s="4">
        <f t="shared" si="0"/>
        <v>-330.62000000000035</v>
      </c>
    </row>
    <row r="11" spans="1:5" x14ac:dyDescent="0.3">
      <c r="A11" s="2">
        <v>2009</v>
      </c>
      <c r="B11" s="3">
        <v>3502.65</v>
      </c>
      <c r="C11" s="3">
        <v>2827.5390000000002</v>
      </c>
      <c r="D11" s="3">
        <v>1034.6300000000001</v>
      </c>
      <c r="E11" s="4">
        <f t="shared" si="0"/>
        <v>-359.51900000000023</v>
      </c>
    </row>
    <row r="12" spans="1:5" x14ac:dyDescent="0.3">
      <c r="A12" s="2">
        <v>2010</v>
      </c>
      <c r="B12" s="3">
        <v>3507.2</v>
      </c>
      <c r="C12" s="3">
        <v>2860.893</v>
      </c>
      <c r="D12" s="3">
        <v>1149.711</v>
      </c>
      <c r="E12" s="4">
        <f t="shared" si="0"/>
        <v>-503.40400000000022</v>
      </c>
    </row>
    <row r="13" spans="1:5" x14ac:dyDescent="0.3">
      <c r="A13" s="2">
        <v>2011</v>
      </c>
      <c r="B13" s="3">
        <v>3416.1</v>
      </c>
      <c r="C13" s="3">
        <v>2889.34</v>
      </c>
      <c r="D13" s="3">
        <v>1200.491</v>
      </c>
      <c r="E13" s="4">
        <f t="shared" si="0"/>
        <v>-673.73100000000022</v>
      </c>
    </row>
    <row r="14" spans="1:5" x14ac:dyDescent="0.3">
      <c r="A14" s="2">
        <v>2012</v>
      </c>
      <c r="B14" s="3">
        <v>3392.8</v>
      </c>
      <c r="C14" s="3">
        <v>2854.2139999999999</v>
      </c>
      <c r="D14" s="3">
        <v>1202.9849999999999</v>
      </c>
      <c r="E14" s="4">
        <f t="shared" si="0"/>
        <v>-664.39899999999966</v>
      </c>
    </row>
    <row r="15" spans="1:5" x14ac:dyDescent="0.3">
      <c r="A15" s="2">
        <v>2013</v>
      </c>
      <c r="B15" s="3">
        <v>3392.8</v>
      </c>
      <c r="C15" s="3">
        <v>2839.6439999999998</v>
      </c>
      <c r="D15" s="3">
        <v>1175.8900000000001</v>
      </c>
      <c r="E15" s="4">
        <f t="shared" si="0"/>
        <v>-622.7339999999997</v>
      </c>
    </row>
    <row r="16" spans="1:5" x14ac:dyDescent="0.3">
      <c r="A16" s="2">
        <v>2014</v>
      </c>
      <c r="B16" s="3">
        <v>3392.8</v>
      </c>
      <c r="C16" s="3">
        <v>2854.82</v>
      </c>
      <c r="D16" s="3">
        <v>1193.3589999999999</v>
      </c>
      <c r="E16" s="4">
        <f t="shared" si="0"/>
        <v>-655.37899999999991</v>
      </c>
    </row>
    <row r="17" spans="1:5" x14ac:dyDescent="0.3">
      <c r="A17" s="2">
        <v>2015</v>
      </c>
      <c r="B17" s="3">
        <v>3388.4</v>
      </c>
      <c r="C17" s="3">
        <v>2897.7809999999999</v>
      </c>
      <c r="D17" s="3">
        <v>1170.2670000000001</v>
      </c>
      <c r="E17" s="4">
        <f t="shared" si="0"/>
        <v>-679.64799999999991</v>
      </c>
    </row>
    <row r="18" spans="1:5" x14ac:dyDescent="0.3">
      <c r="A18" s="2">
        <v>2016</v>
      </c>
      <c r="B18" s="3">
        <v>3388.4</v>
      </c>
      <c r="C18" s="3">
        <v>2910.3040000000001</v>
      </c>
      <c r="D18" s="3">
        <v>1178.72</v>
      </c>
      <c r="E18" s="4">
        <f t="shared" si="0"/>
        <v>-700.62400000000002</v>
      </c>
    </row>
    <row r="19" spans="1:5" x14ac:dyDescent="0.3">
      <c r="A19" s="2">
        <v>2017</v>
      </c>
      <c r="B19" s="3">
        <v>3388.36</v>
      </c>
      <c r="C19" s="3">
        <v>2930.8440000000001</v>
      </c>
      <c r="D19" s="3">
        <v>1187.415</v>
      </c>
      <c r="E19" s="4">
        <f t="shared" si="0"/>
        <v>-729.89899999999989</v>
      </c>
    </row>
  </sheetData>
  <mergeCells count="4">
    <mergeCell ref="A1:A2"/>
    <mergeCell ref="B1:B2"/>
    <mergeCell ref="C1:D1"/>
    <mergeCell ref="E1:E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調整後</vt:lpstr>
      <vt:lpstr>原始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BRC</dc:creator>
  <cp:lastModifiedBy>user</cp:lastModifiedBy>
  <dcterms:created xsi:type="dcterms:W3CDTF">2018-09-11T15:21:03Z</dcterms:created>
  <dcterms:modified xsi:type="dcterms:W3CDTF">2020-05-18T02:40:02Z</dcterms:modified>
</cp:coreProperties>
</file>