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660" sheetId="1" r:id="rId1"/>
  </sheets>
  <calcPr calcId="144525"/>
</workbook>
</file>

<file path=xl/sharedStrings.xml><?xml version="1.0" encoding="utf-8"?>
<sst xmlns="http://schemas.openxmlformats.org/spreadsheetml/2006/main" count="47" uniqueCount="42">
  <si>
    <t>中文名称</t>
  </si>
  <si>
    <t>英文名称</t>
  </si>
  <si>
    <t>取值方式</t>
  </si>
  <si>
    <t>整图PNG边长</t>
  </si>
  <si>
    <t>PuzzlePNGLength</t>
  </si>
  <si>
    <t>游戏中整图实际边长</t>
  </si>
  <si>
    <t>PuzzleRealLength</t>
  </si>
  <si>
    <t>拼图难度</t>
  </si>
  <si>
    <t>Difficulty</t>
  </si>
  <si>
    <t>3x3的3，4x4的4，5x5的5</t>
  </si>
  <si>
    <t>遮罩基准边长</t>
  </si>
  <si>
    <t>MaskRefSide</t>
  </si>
  <si>
    <t>遮罩基准中央正方形边长</t>
  </si>
  <si>
    <t>maskRefSquareSide</t>
  </si>
  <si>
    <t>遮罩基准半圆半径</t>
  </si>
  <si>
    <t>maskRefSemiCircleRadius</t>
  </si>
  <si>
    <t>遮罩中央正方形边长</t>
  </si>
  <si>
    <t>maskSquareSide</t>
  </si>
  <si>
    <t>PuzzleRealLength/Difficulty</t>
  </si>
  <si>
    <t>遮罩半圆半径</t>
  </si>
  <si>
    <t>maskSemiCircleRadius</t>
  </si>
  <si>
    <t>maskSquareSide/maskRefSquareSide*maskRefSemiCircleRadius</t>
  </si>
  <si>
    <t>遮罩边长</t>
  </si>
  <si>
    <t>MaskSide</t>
  </si>
  <si>
    <t>maskSquareSide+maskSemiCircleRadius*2</t>
  </si>
  <si>
    <t>拼图切片</t>
  </si>
  <si>
    <t>左上角边长</t>
  </si>
  <si>
    <t>LeftCornerSide</t>
  </si>
  <si>
    <t>MaskSide-maskSemiCircleRadius</t>
  </si>
  <si>
    <t>中上切片1起点</t>
  </si>
  <si>
    <t>MidUp1CutStartPos</t>
  </si>
  <si>
    <t>maskSquareSide-maskSemiCircleRadius</t>
  </si>
  <si>
    <t>中上切片2起点</t>
  </si>
  <si>
    <t>MidUp2CutStartPos</t>
  </si>
  <si>
    <t>maskSquareSide*2-maskSemiCircleRadius</t>
  </si>
  <si>
    <t>无</t>
  </si>
  <si>
    <t>中上切片3起点</t>
  </si>
  <si>
    <t>MidUp3CutStartPos</t>
  </si>
  <si>
    <t>maskSquareSide*3-maskSemiCircleRadius</t>
  </si>
  <si>
    <t>右上角切片起点</t>
  </si>
  <si>
    <t>RightCornerCutStartPos</t>
  </si>
  <si>
    <t>maskSquareSide*(Difficulty-1)-maskSemiCircleRadius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</si>
</sst>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H22" sqref="H22"/>
    </sheetView>
  </sheetViews>
  <sheetFormatPr defaultColWidth="9" defaultRowHeight="16.5" outlineLevelCol="5"/>
  <cols>
    <col min="1" max="1" width="23.375" style="2" customWidth="1"/>
    <col min="2" max="2" width="23.875" style="3" customWidth="1"/>
    <col min="3" max="3" width="58.5" style="3" customWidth="1"/>
    <col min="4" max="6" width="8.875" style="3" customWidth="1"/>
    <col min="7" max="16384" width="9" style="4"/>
  </cols>
  <sheetData>
    <row r="1" s="1" customFormat="1" ht="15" spans="1:6">
      <c r="A1" s="5" t="s">
        <v>0</v>
      </c>
      <c r="B1" s="5" t="s">
        <v>1</v>
      </c>
      <c r="C1" s="5" t="s">
        <v>2</v>
      </c>
      <c r="D1" s="6"/>
      <c r="E1" s="6"/>
      <c r="F1" s="6"/>
    </row>
    <row r="2" spans="1:3">
      <c r="A2" s="7" t="s">
        <v>3</v>
      </c>
      <c r="B2" s="3" t="s">
        <v>4</v>
      </c>
      <c r="C2" s="3">
        <v>1024</v>
      </c>
    </row>
    <row r="3" spans="1:6">
      <c r="A3" s="7" t="s">
        <v>5</v>
      </c>
      <c r="B3" s="3" t="s">
        <v>6</v>
      </c>
      <c r="C3" s="3">
        <v>660</v>
      </c>
      <c r="D3" s="3" t="s">
        <v>7</v>
      </c>
      <c r="E3" s="3" t="s">
        <v>7</v>
      </c>
      <c r="F3" s="3" t="s">
        <v>7</v>
      </c>
    </row>
    <row r="4" spans="1:6">
      <c r="A4" s="7" t="s">
        <v>7</v>
      </c>
      <c r="B4" s="7" t="s">
        <v>8</v>
      </c>
      <c r="C4" s="3" t="s">
        <v>9</v>
      </c>
      <c r="D4" s="3">
        <v>3</v>
      </c>
      <c r="E4" s="3">
        <v>4</v>
      </c>
      <c r="F4" s="3">
        <v>5</v>
      </c>
    </row>
    <row r="5" spans="1:3">
      <c r="A5" s="7" t="s">
        <v>10</v>
      </c>
      <c r="B5" s="3" t="s">
        <v>11</v>
      </c>
      <c r="C5" s="7">
        <v>128</v>
      </c>
    </row>
    <row r="6" spans="1:3">
      <c r="A6" s="7" t="s">
        <v>12</v>
      </c>
      <c r="B6" s="3" t="s">
        <v>13</v>
      </c>
      <c r="C6" s="7">
        <v>92</v>
      </c>
    </row>
    <row r="7" spans="1:3">
      <c r="A7" s="7" t="s">
        <v>14</v>
      </c>
      <c r="B7" s="8" t="s">
        <v>15</v>
      </c>
      <c r="C7" s="7">
        <v>18</v>
      </c>
    </row>
    <row r="8" spans="1:6">
      <c r="A8" s="7" t="s">
        <v>16</v>
      </c>
      <c r="B8" s="3" t="s">
        <v>17</v>
      </c>
      <c r="C8" s="3" t="s">
        <v>18</v>
      </c>
      <c r="D8" s="3">
        <f>$C$3/D4</f>
        <v>220</v>
      </c>
      <c r="E8" s="3">
        <f>$C$3/E4</f>
        <v>165</v>
      </c>
      <c r="F8" s="3">
        <f>$C$3/F4</f>
        <v>132</v>
      </c>
    </row>
    <row r="9" spans="1:6">
      <c r="A9" s="7" t="s">
        <v>19</v>
      </c>
      <c r="B9" s="8" t="s">
        <v>20</v>
      </c>
      <c r="C9" s="8" t="s">
        <v>21</v>
      </c>
      <c r="D9" s="3">
        <f>ROUND(D8/$C$6*$C$7,0)</f>
        <v>43</v>
      </c>
      <c r="E9" s="3">
        <f>ROUND(E8/$C$6*$C$7,0)</f>
        <v>32</v>
      </c>
      <c r="F9" s="3">
        <f>ROUND(F8/$C$6*$C$7,0)</f>
        <v>26</v>
      </c>
    </row>
    <row r="10" spans="1:6">
      <c r="A10" s="7" t="s">
        <v>22</v>
      </c>
      <c r="B10" s="3" t="s">
        <v>23</v>
      </c>
      <c r="C10" s="7" t="s">
        <v>24</v>
      </c>
      <c r="D10" s="3">
        <f t="shared" ref="D10:F10" si="0">D8+D9*2</f>
        <v>306</v>
      </c>
      <c r="E10" s="3">
        <f t="shared" si="0"/>
        <v>229</v>
      </c>
      <c r="F10" s="3">
        <f t="shared" si="0"/>
        <v>184</v>
      </c>
    </row>
    <row r="12" s="1" customFormat="1" ht="15" spans="1:6">
      <c r="A12" s="5" t="s">
        <v>25</v>
      </c>
      <c r="B12" s="6"/>
      <c r="C12" s="6"/>
      <c r="D12" s="6"/>
      <c r="E12" s="6"/>
      <c r="F12" s="6"/>
    </row>
    <row r="13" spans="1:6">
      <c r="A13" s="7" t="s">
        <v>26</v>
      </c>
      <c r="B13" s="3" t="s">
        <v>27</v>
      </c>
      <c r="C13" s="3" t="s">
        <v>28</v>
      </c>
      <c r="D13" s="3">
        <f t="shared" ref="D13:F13" si="1">D$10-D$9</f>
        <v>263</v>
      </c>
      <c r="E13" s="3">
        <f t="shared" si="1"/>
        <v>197</v>
      </c>
      <c r="F13" s="3">
        <f t="shared" si="1"/>
        <v>158</v>
      </c>
    </row>
    <row r="14" spans="1:6">
      <c r="A14" s="2" t="s">
        <v>29</v>
      </c>
      <c r="B14" s="3" t="s">
        <v>30</v>
      </c>
      <c r="C14" s="3" t="s">
        <v>31</v>
      </c>
      <c r="D14" s="3">
        <f t="shared" ref="D14:F14" si="2">D$8-D$9</f>
        <v>177</v>
      </c>
      <c r="E14" s="3">
        <f t="shared" si="2"/>
        <v>133</v>
      </c>
      <c r="F14" s="3">
        <f t="shared" si="2"/>
        <v>106</v>
      </c>
    </row>
    <row r="15" spans="1:6">
      <c r="A15" s="2" t="s">
        <v>32</v>
      </c>
      <c r="B15" s="3" t="s">
        <v>33</v>
      </c>
      <c r="C15" s="3" t="s">
        <v>34</v>
      </c>
      <c r="D15" s="3" t="s">
        <v>35</v>
      </c>
      <c r="E15" s="3">
        <f>E$8*2-E$9</f>
        <v>298</v>
      </c>
      <c r="F15" s="3">
        <f>F$8*2-F$9</f>
        <v>238</v>
      </c>
    </row>
    <row r="16" spans="1:6">
      <c r="A16" s="2" t="s">
        <v>36</v>
      </c>
      <c r="B16" s="3" t="s">
        <v>37</v>
      </c>
      <c r="C16" s="3" t="s">
        <v>38</v>
      </c>
      <c r="D16" s="3" t="s">
        <v>35</v>
      </c>
      <c r="E16" s="3" t="s">
        <v>35</v>
      </c>
      <c r="F16" s="3">
        <f>F$8*3-F$9</f>
        <v>370</v>
      </c>
    </row>
    <row r="17" spans="1:6">
      <c r="A17" s="7" t="s">
        <v>39</v>
      </c>
      <c r="B17" s="3" t="s">
        <v>40</v>
      </c>
      <c r="C17" s="3" t="s">
        <v>41</v>
      </c>
      <c r="D17" s="3">
        <f t="shared" ref="D17:F17" si="3">D$8*(D$4-1)-D$9</f>
        <v>397</v>
      </c>
      <c r="E17" s="3">
        <f t="shared" si="3"/>
        <v>463</v>
      </c>
      <c r="F17" s="3">
        <f t="shared" si="3"/>
        <v>502</v>
      </c>
    </row>
    <row r="26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2025-09-24T05:17:11Z</dcterms:created>
  <dcterms:modified xsi:type="dcterms:W3CDTF">2025-09-24T06:24:44Z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F3BB5D43B30D42E0BEE6B2D8086BB777_12</vt:lpwstr>
  </property>
  <property fmtid="{D5CDD505-2E9C-101B-9397-08002B2CF9AE}" pid="3" name="KSOProductBuildVer">
    <vt:lpwstr>2052-11.1.0.14309</vt:lpwstr>
  </property>
</Properties>
</file>