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mailbcuac-my.sharepoint.com/personal/taiye_erhumwunse_mail_bcu_ac_uk/Documents/Niyo Final Project/"/>
    </mc:Choice>
  </mc:AlternateContent>
  <xr:revisionPtr revIDLastSave="187" documentId="8_{21717112-7575-4527-8BE9-B30FE083F451}" xr6:coauthVersionLast="47" xr6:coauthVersionMax="47" xr10:uidLastSave="{036C07E4-67B6-4924-BC32-FF283AD2852F}"/>
  <bookViews>
    <workbookView xWindow="-110" yWindow="-110" windowWidth="19420" windowHeight="10560" activeTab="2" xr2:uid="{2595A969-5753-49BC-A36A-10BC373FE9C7}"/>
  </bookViews>
  <sheets>
    <sheet name="Raw data" sheetId="21" r:id="rId1"/>
    <sheet name="Edited data" sheetId="20" r:id="rId2"/>
    <sheet name="Formula" sheetId="30" r:id="rId3"/>
    <sheet name="Pivot 1" sheetId="25" r:id="rId4"/>
    <sheet name="Pivot 2" sheetId="29" r:id="rId5"/>
    <sheet name="Pivot 3" sheetId="27" r:id="rId6"/>
    <sheet name="Pivot 4" sheetId="28" r:id="rId7"/>
  </sheets>
  <externalReferences>
    <externalReference r:id="rId8"/>
  </externalReferences>
  <definedNames>
    <definedName name="_xlnm._FilterDatabase" localSheetId="1" hidden="1">'Edited data'!$A$1:$J$1183</definedName>
    <definedName name="Age_bracket" localSheetId="1">'Edited data'!#REF!</definedName>
    <definedName name="Age_bracket">#REF!</definedName>
  </definedNames>
  <calcPr calcId="191029"/>
  <pivotCaches>
    <pivotCache cacheId="31" r:id="rId9"/>
    <pivotCache cacheId="36" r:id="rId10"/>
    <pivotCache cacheId="43" r:id="rId11"/>
    <pivotCache cacheId="48"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83" i="30" l="1"/>
  <c r="C1182" i="30"/>
  <c r="C1181" i="30"/>
  <c r="C1180" i="30"/>
  <c r="C1179" i="30"/>
  <c r="C1178" i="30"/>
  <c r="C1177" i="30"/>
  <c r="C1176" i="30"/>
  <c r="C1175" i="30"/>
  <c r="C1174" i="30"/>
  <c r="C1173" i="30"/>
  <c r="C1172" i="30"/>
  <c r="C1171" i="30"/>
  <c r="C1170" i="30"/>
  <c r="C1169" i="30"/>
  <c r="C1168" i="30"/>
  <c r="C1167" i="30"/>
  <c r="C1166" i="30"/>
  <c r="C1165" i="30"/>
  <c r="C1164" i="30"/>
  <c r="C1163" i="30"/>
  <c r="C1162" i="30"/>
  <c r="C1161" i="30"/>
  <c r="C1160" i="30"/>
  <c r="C1159" i="30"/>
  <c r="C1158" i="30"/>
  <c r="C1157" i="30"/>
  <c r="C1156" i="30"/>
  <c r="C1155" i="30"/>
  <c r="C1154" i="30"/>
  <c r="C1153" i="30"/>
  <c r="C1152" i="30"/>
  <c r="C1151" i="30"/>
  <c r="C1150" i="30"/>
  <c r="C1149" i="30"/>
  <c r="C1148" i="30"/>
  <c r="C1147" i="30"/>
  <c r="C1146" i="30"/>
  <c r="C1145" i="30"/>
  <c r="C1144" i="30"/>
  <c r="C1143" i="30"/>
  <c r="C1142" i="30"/>
  <c r="C1141" i="30"/>
  <c r="C1140" i="30"/>
  <c r="C1139" i="30"/>
  <c r="C1138" i="30"/>
  <c r="C1137" i="30"/>
  <c r="C1136" i="30"/>
  <c r="C1135" i="30"/>
  <c r="C1134" i="30"/>
  <c r="C1133" i="30"/>
  <c r="C1132" i="30"/>
  <c r="C1131" i="30"/>
  <c r="C1130" i="30"/>
  <c r="C1129" i="30"/>
  <c r="C1128" i="30"/>
  <c r="C1127" i="30"/>
  <c r="C1126" i="30"/>
  <c r="C1125" i="30"/>
  <c r="C1124" i="30"/>
  <c r="C1123" i="30"/>
  <c r="C1122" i="30"/>
  <c r="C1121" i="30"/>
  <c r="C1120" i="30"/>
  <c r="C1119" i="30"/>
  <c r="C1118" i="30"/>
  <c r="C1117" i="30"/>
  <c r="C1116" i="30"/>
  <c r="C1115" i="30"/>
  <c r="C1114" i="30"/>
  <c r="C1113" i="30"/>
  <c r="C1112" i="30"/>
  <c r="C1111" i="30"/>
  <c r="C1110" i="30"/>
  <c r="C1109" i="30"/>
  <c r="C1108" i="30"/>
  <c r="C1107" i="30"/>
  <c r="C1106" i="30"/>
  <c r="C1105" i="30"/>
  <c r="C1104" i="30"/>
  <c r="C1103" i="30"/>
  <c r="C1102" i="30"/>
  <c r="C1101" i="30"/>
  <c r="C1100" i="30"/>
  <c r="C1099" i="30"/>
  <c r="C1098" i="30"/>
  <c r="C1097" i="30"/>
  <c r="C1096" i="30"/>
  <c r="C1095" i="30"/>
  <c r="C1094" i="30"/>
  <c r="C1093" i="30"/>
  <c r="C1092" i="30"/>
  <c r="C1091" i="30"/>
  <c r="C1090" i="30"/>
  <c r="C1089" i="30"/>
  <c r="C1088" i="30"/>
  <c r="C1087" i="30"/>
  <c r="C1086" i="30"/>
  <c r="C1085" i="30"/>
  <c r="C1084" i="30"/>
  <c r="C1083" i="30"/>
  <c r="C1082" i="30"/>
  <c r="C1081" i="30"/>
  <c r="C1080" i="30"/>
  <c r="C1079" i="30"/>
  <c r="C1078" i="30"/>
  <c r="C1077" i="30"/>
  <c r="C1076" i="30"/>
  <c r="C1075" i="30"/>
  <c r="C1074" i="30"/>
  <c r="C1073" i="30"/>
  <c r="C1072" i="30"/>
  <c r="C1071" i="30"/>
  <c r="C1070" i="30"/>
  <c r="C1069" i="30"/>
  <c r="C1068" i="30"/>
  <c r="C1067" i="30"/>
  <c r="C1066" i="30"/>
  <c r="C1065" i="30"/>
  <c r="C1064" i="30"/>
  <c r="C1063" i="30"/>
  <c r="C1062" i="30"/>
  <c r="C1061" i="30"/>
  <c r="C1060" i="30"/>
  <c r="C1059" i="30"/>
  <c r="C1058" i="30"/>
  <c r="C1057" i="30"/>
  <c r="C1056" i="30"/>
  <c r="C1055" i="30"/>
  <c r="C1054" i="30"/>
  <c r="C1053" i="30"/>
  <c r="C1052" i="30"/>
  <c r="C1051" i="30"/>
  <c r="C1050" i="30"/>
  <c r="C1049" i="30"/>
  <c r="C1048" i="30"/>
  <c r="C1047" i="30"/>
  <c r="C1046" i="30"/>
  <c r="C1045" i="30"/>
  <c r="C1044" i="30"/>
  <c r="C1043" i="30"/>
  <c r="C1042" i="30"/>
  <c r="C1041" i="30"/>
  <c r="C1040" i="30"/>
  <c r="C1039" i="30"/>
  <c r="C1038" i="30"/>
  <c r="C1037" i="30"/>
  <c r="C1036" i="30"/>
  <c r="C1035" i="30"/>
  <c r="C1034" i="30"/>
  <c r="C1033" i="30"/>
  <c r="C1032" i="30"/>
  <c r="C1031" i="30"/>
  <c r="C1030" i="30"/>
  <c r="C1029" i="30"/>
  <c r="C1028" i="30"/>
  <c r="C1027" i="30"/>
  <c r="C1026" i="30"/>
  <c r="C1025" i="30"/>
  <c r="C1024" i="30"/>
  <c r="C1023" i="30"/>
  <c r="C1022" i="30"/>
  <c r="C1021" i="30"/>
  <c r="C1020" i="30"/>
  <c r="C1019" i="30"/>
  <c r="C1018" i="30"/>
  <c r="C1017" i="30"/>
  <c r="C1016" i="30"/>
  <c r="C1015" i="30"/>
  <c r="C1014" i="30"/>
  <c r="C1013" i="30"/>
  <c r="C1012" i="30"/>
  <c r="C1011" i="30"/>
  <c r="C1010" i="30"/>
  <c r="C1009" i="30"/>
  <c r="C1008" i="30"/>
  <c r="C1007" i="30"/>
  <c r="C1006" i="30"/>
  <c r="C1005" i="30"/>
  <c r="C1004" i="30"/>
  <c r="C1003" i="30"/>
  <c r="C1002" i="30"/>
  <c r="C1001" i="30"/>
  <c r="C1000" i="30"/>
  <c r="C999" i="30"/>
  <c r="C998" i="30"/>
  <c r="C997" i="30"/>
  <c r="C996" i="30"/>
  <c r="C995" i="30"/>
  <c r="C994" i="30"/>
  <c r="C993" i="30"/>
  <c r="C992" i="30"/>
  <c r="C991" i="30"/>
  <c r="C990" i="30"/>
  <c r="C989" i="30"/>
  <c r="C988" i="30"/>
  <c r="C987" i="30"/>
  <c r="C986" i="30"/>
  <c r="C985" i="30"/>
  <c r="C984" i="30"/>
  <c r="C983" i="30"/>
  <c r="C982" i="30"/>
  <c r="C981" i="30"/>
  <c r="C980" i="30"/>
  <c r="C979" i="30"/>
  <c r="C978" i="30"/>
  <c r="C977" i="30"/>
  <c r="C976" i="30"/>
  <c r="C975" i="30"/>
  <c r="C974" i="30"/>
  <c r="C973" i="30"/>
  <c r="C972" i="30"/>
  <c r="C971" i="30"/>
  <c r="C970" i="30"/>
  <c r="C969" i="30"/>
  <c r="C968" i="30"/>
  <c r="C967" i="30"/>
  <c r="C966" i="30"/>
  <c r="C965" i="30"/>
  <c r="C964" i="30"/>
  <c r="C963" i="30"/>
  <c r="C962" i="30"/>
  <c r="C961" i="30"/>
  <c r="C960" i="30"/>
  <c r="C959" i="30"/>
  <c r="C958" i="30"/>
  <c r="C957" i="30"/>
  <c r="C956" i="30"/>
  <c r="C955" i="30"/>
  <c r="C954" i="30"/>
  <c r="C953" i="30"/>
  <c r="C952" i="30"/>
  <c r="C951" i="30"/>
  <c r="C950" i="30"/>
  <c r="C949" i="30"/>
  <c r="C948" i="30"/>
  <c r="C947" i="30"/>
  <c r="C946" i="30"/>
  <c r="C945" i="30"/>
  <c r="C944" i="30"/>
  <c r="C943" i="30"/>
  <c r="C942" i="30"/>
  <c r="C941" i="30"/>
  <c r="C940" i="30"/>
  <c r="C939" i="30"/>
  <c r="C938" i="30"/>
  <c r="C937" i="30"/>
  <c r="C936" i="30"/>
  <c r="C935" i="30"/>
  <c r="C934" i="30"/>
  <c r="C933" i="30"/>
  <c r="C932" i="30"/>
  <c r="C931" i="30"/>
  <c r="C930" i="30"/>
  <c r="C929" i="30"/>
  <c r="C928" i="30"/>
  <c r="C927" i="30"/>
  <c r="C926" i="30"/>
  <c r="C925" i="30"/>
  <c r="C924" i="30"/>
  <c r="C923" i="30"/>
  <c r="C922" i="30"/>
  <c r="C921" i="30"/>
  <c r="C920" i="30"/>
  <c r="C919" i="30"/>
  <c r="C918" i="30"/>
  <c r="C917" i="30"/>
  <c r="C916" i="30"/>
  <c r="C915" i="30"/>
  <c r="C914" i="30"/>
  <c r="C913" i="30"/>
  <c r="C912" i="30"/>
  <c r="C911" i="30"/>
  <c r="C910" i="30"/>
  <c r="C909" i="30"/>
  <c r="C908" i="30"/>
  <c r="C907" i="30"/>
  <c r="C906" i="30"/>
  <c r="C905" i="30"/>
  <c r="C904" i="30"/>
  <c r="C903" i="30"/>
  <c r="C902" i="30"/>
  <c r="C901" i="30"/>
  <c r="C900" i="30"/>
  <c r="C899" i="30"/>
  <c r="C898" i="30"/>
  <c r="C897" i="30"/>
  <c r="C896" i="30"/>
  <c r="C895" i="30"/>
  <c r="C894" i="30"/>
  <c r="C893" i="30"/>
  <c r="C892" i="30"/>
  <c r="C891" i="30"/>
  <c r="C890" i="30"/>
  <c r="C889" i="30"/>
  <c r="C888" i="30"/>
  <c r="C887" i="30"/>
  <c r="C886" i="30"/>
  <c r="C885" i="30"/>
  <c r="C884" i="30"/>
  <c r="C883" i="30"/>
  <c r="C882" i="30"/>
  <c r="C881" i="30"/>
  <c r="C880" i="30"/>
  <c r="C879" i="30"/>
  <c r="C878" i="30"/>
  <c r="C877" i="30"/>
  <c r="C876" i="30"/>
  <c r="C875" i="30"/>
  <c r="C874" i="30"/>
  <c r="C873" i="30"/>
  <c r="C872" i="30"/>
  <c r="C871" i="30"/>
  <c r="C870" i="30"/>
  <c r="C869" i="30"/>
  <c r="C868" i="30"/>
  <c r="C867" i="30"/>
  <c r="C866" i="30"/>
  <c r="C865" i="30"/>
  <c r="C864" i="30"/>
  <c r="C863" i="30"/>
  <c r="C862" i="30"/>
  <c r="C861" i="30"/>
  <c r="C860" i="30"/>
  <c r="C859" i="30"/>
  <c r="C858" i="30"/>
  <c r="C857" i="30"/>
  <c r="C856" i="30"/>
  <c r="C855" i="30"/>
  <c r="C854" i="30"/>
  <c r="C853" i="30"/>
  <c r="C852" i="30"/>
  <c r="C851" i="30"/>
  <c r="C850" i="30"/>
  <c r="C849" i="30"/>
  <c r="C848" i="30"/>
  <c r="C847" i="30"/>
  <c r="C846" i="30"/>
  <c r="C845" i="30"/>
  <c r="C844" i="30"/>
  <c r="C843" i="30"/>
  <c r="C842" i="30"/>
  <c r="C841" i="30"/>
  <c r="C840" i="30"/>
  <c r="C839" i="30"/>
  <c r="C838" i="30"/>
  <c r="C837" i="30"/>
  <c r="C836" i="30"/>
  <c r="C835" i="30"/>
  <c r="C834" i="30"/>
  <c r="C833" i="30"/>
  <c r="C832" i="30"/>
  <c r="C831" i="30"/>
  <c r="C830" i="30"/>
  <c r="C829" i="30"/>
  <c r="C828" i="30"/>
  <c r="C827" i="30"/>
  <c r="C826" i="30"/>
  <c r="C825" i="30"/>
  <c r="C824" i="30"/>
  <c r="C823" i="30"/>
  <c r="C822" i="30"/>
  <c r="C821" i="30"/>
  <c r="C820" i="30"/>
  <c r="C819" i="30"/>
  <c r="C818" i="30"/>
  <c r="C817" i="30"/>
  <c r="C816" i="30"/>
  <c r="C815" i="30"/>
  <c r="C814" i="30"/>
  <c r="C813" i="30"/>
  <c r="C812" i="30"/>
  <c r="C811" i="30"/>
  <c r="C810" i="30"/>
  <c r="C809" i="30"/>
  <c r="C808" i="30"/>
  <c r="C807" i="30"/>
  <c r="C806" i="30"/>
  <c r="C805" i="30"/>
  <c r="C804" i="30"/>
  <c r="C803" i="30"/>
  <c r="C802" i="30"/>
  <c r="C801" i="30"/>
  <c r="C800" i="30"/>
  <c r="C799" i="30"/>
  <c r="C798" i="30"/>
  <c r="C797" i="30"/>
  <c r="C796" i="30"/>
  <c r="C795" i="30"/>
  <c r="C794" i="30"/>
  <c r="C793" i="30"/>
  <c r="C792" i="30"/>
  <c r="C791" i="30"/>
  <c r="C790" i="30"/>
  <c r="C789" i="30"/>
  <c r="C788" i="30"/>
  <c r="C787" i="30"/>
  <c r="C786" i="30"/>
  <c r="C785" i="30"/>
  <c r="C784" i="30"/>
  <c r="C783" i="30"/>
  <c r="C782" i="30"/>
  <c r="C781" i="30"/>
  <c r="C780" i="30"/>
  <c r="C779" i="30"/>
  <c r="C778" i="30"/>
  <c r="C777" i="30"/>
  <c r="C776" i="30"/>
  <c r="C775" i="30"/>
  <c r="C774" i="30"/>
  <c r="C773" i="30"/>
  <c r="C772" i="30"/>
  <c r="C771" i="30"/>
  <c r="C770" i="30"/>
  <c r="C769" i="30"/>
  <c r="C768" i="30"/>
  <c r="C767" i="30"/>
  <c r="C766" i="30"/>
  <c r="C765" i="30"/>
  <c r="C764" i="30"/>
  <c r="C763" i="30"/>
  <c r="C762" i="30"/>
  <c r="C761" i="30"/>
  <c r="C760" i="30"/>
  <c r="C759" i="30"/>
  <c r="C758" i="30"/>
  <c r="C757" i="30"/>
  <c r="C756" i="30"/>
  <c r="C755" i="30"/>
  <c r="C754" i="30"/>
  <c r="C753" i="30"/>
  <c r="C752" i="30"/>
  <c r="C751" i="30"/>
  <c r="C750" i="30"/>
  <c r="C749" i="30"/>
  <c r="C748" i="30"/>
  <c r="C747" i="30"/>
  <c r="C746" i="30"/>
  <c r="C745" i="30"/>
  <c r="C744" i="30"/>
  <c r="C743" i="30"/>
  <c r="C742" i="30"/>
  <c r="C741" i="30"/>
  <c r="C740" i="30"/>
  <c r="C739" i="30"/>
  <c r="C738" i="30"/>
  <c r="C737" i="30"/>
  <c r="C736" i="30"/>
  <c r="C735" i="30"/>
  <c r="C734" i="30"/>
  <c r="C733" i="30"/>
  <c r="C732" i="30"/>
  <c r="C731" i="30"/>
  <c r="C730" i="30"/>
  <c r="C729" i="30"/>
  <c r="C728" i="30"/>
  <c r="C727" i="30"/>
  <c r="C726" i="30"/>
  <c r="C725" i="30"/>
  <c r="C724" i="30"/>
  <c r="C723" i="30"/>
  <c r="C722" i="30"/>
  <c r="C721" i="30"/>
  <c r="C720" i="30"/>
  <c r="C719" i="30"/>
  <c r="C718" i="30"/>
  <c r="C717" i="30"/>
  <c r="C716" i="30"/>
  <c r="C715" i="30"/>
  <c r="C714" i="30"/>
  <c r="C713" i="30"/>
  <c r="C712" i="30"/>
  <c r="C711" i="30"/>
  <c r="C710" i="30"/>
  <c r="C709" i="30"/>
  <c r="C708" i="30"/>
  <c r="C707" i="30"/>
  <c r="C706" i="30"/>
  <c r="C705" i="30"/>
  <c r="C704" i="30"/>
  <c r="C703" i="30"/>
  <c r="C702" i="30"/>
  <c r="C701" i="30"/>
  <c r="C700" i="30"/>
  <c r="C699" i="30"/>
  <c r="C698" i="30"/>
  <c r="C697" i="30"/>
  <c r="C696" i="30"/>
  <c r="C695" i="30"/>
  <c r="C694" i="30"/>
  <c r="C693" i="30"/>
  <c r="C692" i="30"/>
  <c r="C691" i="30"/>
  <c r="C690" i="30"/>
  <c r="C689" i="30"/>
  <c r="C688" i="30"/>
  <c r="C687" i="30"/>
  <c r="C686" i="30"/>
  <c r="C685" i="30"/>
  <c r="C684" i="30"/>
  <c r="C683" i="30"/>
  <c r="C682" i="30"/>
  <c r="C681" i="30"/>
  <c r="C680" i="30"/>
  <c r="C679" i="30"/>
  <c r="C678" i="30"/>
  <c r="C677" i="30"/>
  <c r="C676" i="30"/>
  <c r="C675" i="30"/>
  <c r="C674" i="30"/>
  <c r="C673" i="30"/>
  <c r="C672" i="30"/>
  <c r="C671" i="30"/>
  <c r="C670" i="30"/>
  <c r="C669" i="30"/>
  <c r="C668" i="30"/>
  <c r="C667" i="30"/>
  <c r="C666" i="30"/>
  <c r="C665" i="30"/>
  <c r="C664" i="30"/>
  <c r="C663" i="30"/>
  <c r="C662" i="30"/>
  <c r="C661" i="30"/>
  <c r="C660" i="30"/>
  <c r="C659" i="30"/>
  <c r="C658" i="30"/>
  <c r="C657" i="30"/>
  <c r="C656" i="30"/>
  <c r="C655" i="30"/>
  <c r="C654" i="30"/>
  <c r="C653" i="30"/>
  <c r="C652" i="30"/>
  <c r="C651" i="30"/>
  <c r="C650" i="30"/>
  <c r="C649" i="30"/>
  <c r="C648" i="30"/>
  <c r="C647" i="30"/>
  <c r="C646" i="30"/>
  <c r="C645" i="30"/>
  <c r="C644" i="30"/>
  <c r="C643" i="30"/>
  <c r="C642" i="30"/>
  <c r="C641" i="30"/>
  <c r="C640" i="30"/>
  <c r="C639" i="30"/>
  <c r="C638" i="30"/>
  <c r="C637" i="30"/>
  <c r="C636" i="30"/>
  <c r="C635" i="30"/>
  <c r="C634" i="30"/>
  <c r="C633" i="30"/>
  <c r="C632" i="30"/>
  <c r="C631" i="30"/>
  <c r="C630" i="30"/>
  <c r="C629" i="30"/>
  <c r="C628" i="30"/>
  <c r="C627" i="30"/>
  <c r="C626" i="30"/>
  <c r="C625" i="30"/>
  <c r="C624" i="30"/>
  <c r="C623" i="30"/>
  <c r="C622" i="30"/>
  <c r="C621" i="30"/>
  <c r="C620" i="30"/>
  <c r="C619" i="30"/>
  <c r="C618" i="30"/>
  <c r="C617" i="30"/>
  <c r="C616" i="30"/>
  <c r="C615" i="30"/>
  <c r="C614" i="30"/>
  <c r="C613" i="30"/>
  <c r="C612" i="30"/>
  <c r="C611" i="30"/>
  <c r="C610" i="30"/>
  <c r="C609" i="30"/>
  <c r="C608" i="30"/>
  <c r="C607" i="30"/>
  <c r="C606" i="30"/>
  <c r="C605" i="30"/>
  <c r="C604" i="30"/>
  <c r="C603" i="30"/>
  <c r="C602" i="30"/>
  <c r="C601" i="30"/>
  <c r="C600" i="30"/>
  <c r="C599" i="30"/>
  <c r="C598" i="30"/>
  <c r="C597" i="30"/>
  <c r="C596" i="30"/>
  <c r="C595" i="30"/>
  <c r="C594" i="30"/>
  <c r="C593" i="30"/>
  <c r="C592" i="30"/>
  <c r="C591" i="30"/>
  <c r="C590" i="30"/>
  <c r="C589" i="30"/>
  <c r="C588" i="30"/>
  <c r="C587" i="30"/>
  <c r="C586" i="30"/>
  <c r="C585" i="30"/>
  <c r="C584" i="30"/>
  <c r="C583" i="30"/>
  <c r="C582" i="30"/>
  <c r="C581" i="30"/>
  <c r="C580" i="30"/>
  <c r="C579" i="30"/>
  <c r="C578" i="30"/>
  <c r="C577" i="30"/>
  <c r="C576" i="30"/>
  <c r="C575" i="30"/>
  <c r="C574" i="30"/>
  <c r="C573" i="30"/>
  <c r="C572" i="30"/>
  <c r="C571" i="30"/>
  <c r="C570" i="30"/>
  <c r="C569" i="30"/>
  <c r="C568" i="30"/>
  <c r="C567" i="30"/>
  <c r="C566" i="30"/>
  <c r="C565" i="30"/>
  <c r="C564" i="30"/>
  <c r="C563" i="30"/>
  <c r="C562" i="30"/>
  <c r="C561" i="30"/>
  <c r="C560" i="30"/>
  <c r="C559" i="30"/>
  <c r="C558" i="30"/>
  <c r="C557" i="30"/>
  <c r="C556" i="30"/>
  <c r="C555" i="30"/>
  <c r="C554" i="30"/>
  <c r="C553" i="30"/>
  <c r="C552" i="30"/>
  <c r="C551" i="30"/>
  <c r="C550" i="30"/>
  <c r="C549" i="30"/>
  <c r="C548" i="30"/>
  <c r="C547" i="30"/>
  <c r="C546" i="30"/>
  <c r="C545" i="30"/>
  <c r="C544" i="30"/>
  <c r="C543" i="30"/>
  <c r="C542" i="30"/>
  <c r="C541" i="30"/>
  <c r="C540" i="30"/>
  <c r="C539" i="30"/>
  <c r="C538" i="30"/>
  <c r="C537" i="30"/>
  <c r="C536" i="30"/>
  <c r="C535" i="30"/>
  <c r="C534" i="30"/>
  <c r="C533" i="30"/>
  <c r="C532" i="30"/>
  <c r="C531" i="30"/>
  <c r="C530" i="30"/>
  <c r="C529" i="30"/>
  <c r="C528" i="30"/>
  <c r="C527" i="30"/>
  <c r="C526" i="30"/>
  <c r="C525" i="30"/>
  <c r="C524" i="30"/>
  <c r="C523" i="30"/>
  <c r="C522" i="30"/>
  <c r="C521" i="30"/>
  <c r="C520" i="30"/>
  <c r="C519" i="30"/>
  <c r="C518" i="30"/>
  <c r="C517" i="30"/>
  <c r="C516" i="30"/>
  <c r="C515" i="30"/>
  <c r="C514" i="30"/>
  <c r="C513" i="30"/>
  <c r="C512" i="30"/>
  <c r="C511" i="30"/>
  <c r="C510" i="30"/>
  <c r="C509" i="30"/>
  <c r="C508" i="30"/>
  <c r="C507" i="30"/>
  <c r="C506" i="30"/>
  <c r="C505" i="30"/>
  <c r="C504" i="30"/>
  <c r="C503" i="30"/>
  <c r="C502" i="30"/>
  <c r="C501" i="30"/>
  <c r="C500" i="30"/>
  <c r="C499" i="30"/>
  <c r="C498" i="30"/>
  <c r="C497" i="30"/>
  <c r="C496" i="30"/>
  <c r="C495" i="30"/>
  <c r="C494" i="30"/>
  <c r="C493" i="30"/>
  <c r="C492" i="30"/>
  <c r="C491" i="30"/>
  <c r="C490" i="30"/>
  <c r="C489" i="30"/>
  <c r="C488" i="30"/>
  <c r="C487" i="30"/>
  <c r="C486" i="30"/>
  <c r="C485" i="30"/>
  <c r="C484" i="30"/>
  <c r="C483" i="30"/>
  <c r="C482" i="30"/>
  <c r="C481" i="30"/>
  <c r="C480" i="30"/>
  <c r="C479" i="30"/>
  <c r="C478" i="30"/>
  <c r="C477" i="30"/>
  <c r="C476" i="30"/>
  <c r="C475" i="30"/>
  <c r="C474" i="30"/>
  <c r="C473" i="30"/>
  <c r="C472" i="30"/>
  <c r="C471" i="30"/>
  <c r="C470" i="30"/>
  <c r="C469" i="30"/>
  <c r="C468" i="30"/>
  <c r="C467" i="30"/>
  <c r="C466" i="30"/>
  <c r="C465" i="30"/>
  <c r="C464" i="30"/>
  <c r="C463" i="30"/>
  <c r="C462" i="30"/>
  <c r="C461" i="30"/>
  <c r="C460" i="30"/>
  <c r="C459" i="30"/>
  <c r="C458" i="30"/>
  <c r="C457" i="30"/>
  <c r="C456" i="30"/>
  <c r="C455" i="30"/>
  <c r="C454" i="30"/>
  <c r="C453" i="30"/>
  <c r="C452" i="30"/>
  <c r="C451" i="30"/>
  <c r="C450" i="30"/>
  <c r="C449" i="30"/>
  <c r="C448" i="30"/>
  <c r="C447" i="30"/>
  <c r="C446" i="30"/>
  <c r="C445" i="30"/>
  <c r="C444" i="30"/>
  <c r="C443" i="30"/>
  <c r="C442" i="30"/>
  <c r="C441" i="30"/>
  <c r="C440" i="30"/>
  <c r="C439" i="30"/>
  <c r="C438" i="30"/>
  <c r="C437" i="30"/>
  <c r="C436" i="30"/>
  <c r="C435" i="30"/>
  <c r="C434" i="30"/>
  <c r="C433" i="30"/>
  <c r="C432" i="30"/>
  <c r="C431" i="30"/>
  <c r="C430" i="30"/>
  <c r="C429" i="30"/>
  <c r="C428" i="30"/>
  <c r="C427" i="30"/>
  <c r="C426" i="30"/>
  <c r="C425" i="30"/>
  <c r="C424" i="30"/>
  <c r="C423" i="30"/>
  <c r="C422" i="30"/>
  <c r="C421" i="30"/>
  <c r="C420" i="30"/>
  <c r="C419" i="30"/>
  <c r="C418" i="30"/>
  <c r="C417" i="30"/>
  <c r="C416" i="30"/>
  <c r="C415" i="30"/>
  <c r="C414" i="30"/>
  <c r="C413" i="30"/>
  <c r="C412" i="30"/>
  <c r="C411" i="30"/>
  <c r="C410" i="30"/>
  <c r="C409" i="30"/>
  <c r="C408" i="30"/>
  <c r="C407" i="30"/>
  <c r="C406" i="30"/>
  <c r="C405" i="30"/>
  <c r="C404" i="30"/>
  <c r="C403" i="30"/>
  <c r="C402" i="30"/>
  <c r="C401" i="30"/>
  <c r="C400" i="30"/>
  <c r="C399" i="30"/>
  <c r="C398" i="30"/>
  <c r="C397" i="30"/>
  <c r="C396" i="30"/>
  <c r="C395" i="30"/>
  <c r="C394" i="30"/>
  <c r="C393" i="30"/>
  <c r="C392" i="30"/>
  <c r="C391" i="30"/>
  <c r="C390" i="30"/>
  <c r="C389" i="30"/>
  <c r="C388" i="30"/>
  <c r="C387" i="30"/>
  <c r="C386" i="30"/>
  <c r="C385" i="30"/>
  <c r="C384" i="30"/>
  <c r="C383" i="30"/>
  <c r="C382" i="30"/>
  <c r="C381" i="30"/>
  <c r="C380" i="30"/>
  <c r="C379" i="30"/>
  <c r="C378" i="30"/>
  <c r="C377" i="30"/>
  <c r="C376" i="30"/>
  <c r="C375" i="30"/>
  <c r="C374" i="30"/>
  <c r="C373" i="30"/>
  <c r="C372" i="30"/>
  <c r="C371" i="30"/>
  <c r="C370" i="30"/>
  <c r="C369" i="30"/>
  <c r="C368" i="30"/>
  <c r="C367" i="30"/>
  <c r="C366" i="30"/>
  <c r="C365" i="30"/>
  <c r="C364" i="30"/>
  <c r="C363" i="30"/>
  <c r="C362" i="30"/>
  <c r="C361" i="30"/>
  <c r="C360" i="30"/>
  <c r="C359" i="30"/>
  <c r="C358" i="30"/>
  <c r="C357" i="30"/>
  <c r="C356" i="30"/>
  <c r="C355" i="30"/>
  <c r="C354" i="30"/>
  <c r="C353" i="30"/>
  <c r="C352" i="30"/>
  <c r="C351" i="30"/>
  <c r="C350" i="30"/>
  <c r="C349" i="30"/>
  <c r="C348" i="30"/>
  <c r="C347" i="30"/>
  <c r="C346" i="30"/>
  <c r="C345" i="30"/>
  <c r="C344" i="30"/>
  <c r="C343" i="30"/>
  <c r="C342" i="30"/>
  <c r="C341" i="30"/>
  <c r="C340" i="30"/>
  <c r="C339" i="30"/>
  <c r="C338" i="30"/>
  <c r="C337" i="30"/>
  <c r="C336" i="30"/>
  <c r="C335" i="30"/>
  <c r="C334" i="30"/>
  <c r="C333" i="30"/>
  <c r="C332" i="30"/>
  <c r="C331" i="30"/>
  <c r="C330" i="30"/>
  <c r="C329" i="30"/>
  <c r="C328" i="30"/>
  <c r="C327" i="30"/>
  <c r="C326" i="30"/>
  <c r="C325" i="30"/>
  <c r="C324" i="30"/>
  <c r="C323" i="30"/>
  <c r="C322" i="30"/>
  <c r="C321" i="30"/>
  <c r="C320" i="30"/>
  <c r="C319" i="30"/>
  <c r="C318" i="30"/>
  <c r="C317" i="30"/>
  <c r="C316" i="30"/>
  <c r="C315" i="30"/>
  <c r="C314" i="30"/>
  <c r="C313" i="30"/>
  <c r="C312" i="30"/>
  <c r="C311" i="30"/>
  <c r="C310" i="30"/>
  <c r="C309" i="30"/>
  <c r="C308" i="30"/>
  <c r="C307" i="30"/>
  <c r="C306" i="30"/>
  <c r="C305" i="30"/>
  <c r="C304" i="30"/>
  <c r="C303" i="30"/>
  <c r="C302" i="30"/>
  <c r="C301" i="30"/>
  <c r="C300" i="30"/>
  <c r="C299" i="30"/>
  <c r="C298" i="30"/>
  <c r="C297" i="30"/>
  <c r="C296" i="30"/>
  <c r="C295" i="30"/>
  <c r="C294" i="30"/>
  <c r="C293" i="30"/>
  <c r="C292" i="30"/>
  <c r="C291" i="30"/>
  <c r="C290" i="30"/>
  <c r="C289" i="30"/>
  <c r="C288" i="30"/>
  <c r="C287" i="30"/>
  <c r="C286" i="30"/>
  <c r="C285" i="30"/>
  <c r="C284" i="30"/>
  <c r="C283" i="30"/>
  <c r="C282" i="30"/>
  <c r="C281" i="30"/>
  <c r="C280" i="30"/>
  <c r="C279" i="30"/>
  <c r="C278" i="30"/>
  <c r="C277" i="30"/>
  <c r="C276" i="30"/>
  <c r="C275" i="30"/>
  <c r="C274" i="30"/>
  <c r="C273" i="30"/>
  <c r="C272" i="30"/>
  <c r="C271" i="30"/>
  <c r="C270" i="30"/>
  <c r="C269" i="30"/>
  <c r="C268" i="30"/>
  <c r="C267" i="30"/>
  <c r="C266" i="30"/>
  <c r="C265" i="30"/>
  <c r="C264" i="30"/>
  <c r="C263" i="30"/>
  <c r="C262" i="30"/>
  <c r="C261" i="30"/>
  <c r="C260" i="30"/>
  <c r="C259" i="30"/>
  <c r="C258" i="30"/>
  <c r="C257" i="30"/>
  <c r="C256" i="30"/>
  <c r="C255" i="30"/>
  <c r="C254" i="30"/>
  <c r="C253" i="30"/>
  <c r="C252" i="30"/>
  <c r="C251" i="30"/>
  <c r="C250" i="30"/>
  <c r="C249" i="30"/>
  <c r="C248" i="30"/>
  <c r="C247" i="30"/>
  <c r="C246" i="30"/>
  <c r="C245" i="30"/>
  <c r="C244" i="30"/>
  <c r="C243" i="30"/>
  <c r="C242" i="30"/>
  <c r="C241" i="30"/>
  <c r="C240" i="30"/>
  <c r="C239" i="30"/>
  <c r="C238" i="30"/>
  <c r="C237" i="30"/>
  <c r="C236" i="30"/>
  <c r="C235" i="30"/>
  <c r="C234" i="30"/>
  <c r="C233" i="30"/>
  <c r="C232" i="30"/>
  <c r="C231" i="30"/>
  <c r="C230" i="30"/>
  <c r="C229" i="30"/>
  <c r="C228" i="30"/>
  <c r="C227" i="30"/>
  <c r="C226" i="30"/>
  <c r="C225" i="30"/>
  <c r="C224" i="30"/>
  <c r="C223" i="30"/>
  <c r="C222" i="30"/>
  <c r="C221" i="30"/>
  <c r="C220" i="30"/>
  <c r="C219" i="30"/>
  <c r="C218" i="30"/>
  <c r="C217" i="30"/>
  <c r="C216" i="30"/>
  <c r="C215" i="30"/>
  <c r="C214" i="30"/>
  <c r="C213" i="30"/>
  <c r="C212" i="30"/>
  <c r="C211" i="30"/>
  <c r="C210" i="30"/>
  <c r="C209" i="30"/>
  <c r="C208" i="30"/>
  <c r="C207" i="30"/>
  <c r="C206" i="30"/>
  <c r="C205" i="30"/>
  <c r="C204" i="30"/>
  <c r="C203" i="30"/>
  <c r="C202" i="30"/>
  <c r="C201" i="30"/>
  <c r="C200" i="30"/>
  <c r="C199" i="30"/>
  <c r="C198" i="30"/>
  <c r="C197" i="30"/>
  <c r="C196" i="30"/>
  <c r="C195" i="30"/>
  <c r="C194" i="30"/>
  <c r="C193" i="30"/>
  <c r="C192" i="30"/>
  <c r="C191" i="30"/>
  <c r="C190" i="30"/>
  <c r="C189" i="30"/>
  <c r="C188" i="30"/>
  <c r="C187" i="30"/>
  <c r="C186" i="30"/>
  <c r="C185" i="30"/>
  <c r="C184" i="30"/>
  <c r="C183" i="30"/>
  <c r="C182" i="30"/>
  <c r="C181" i="30"/>
  <c r="C180" i="30"/>
  <c r="C179" i="30"/>
  <c r="C178" i="30"/>
  <c r="C177" i="30"/>
  <c r="C176" i="30"/>
  <c r="C175" i="30"/>
  <c r="C174" i="30"/>
  <c r="C173" i="30"/>
  <c r="C172" i="30"/>
  <c r="C171" i="30"/>
  <c r="C170" i="30"/>
  <c r="C169" i="30"/>
  <c r="C168" i="30"/>
  <c r="C167" i="30"/>
  <c r="C166" i="30"/>
  <c r="C165" i="30"/>
  <c r="C164" i="30"/>
  <c r="C163" i="30"/>
  <c r="C162" i="30"/>
  <c r="C161" i="30"/>
  <c r="C160" i="30"/>
  <c r="C159" i="30"/>
  <c r="C158" i="30"/>
  <c r="C157" i="30"/>
  <c r="C156" i="30"/>
  <c r="C155" i="30"/>
  <c r="C154" i="30"/>
  <c r="C153" i="30"/>
  <c r="C152" i="30"/>
  <c r="C151" i="30"/>
  <c r="C150" i="30"/>
  <c r="C149" i="30"/>
  <c r="C148" i="30"/>
  <c r="C147" i="30"/>
  <c r="C146" i="30"/>
  <c r="C145" i="30"/>
  <c r="C144" i="30"/>
  <c r="C143" i="30"/>
  <c r="C142" i="30"/>
  <c r="C141" i="30"/>
  <c r="C140" i="30"/>
  <c r="C139" i="30"/>
  <c r="C138" i="30"/>
  <c r="C137" i="30"/>
  <c r="C136" i="30"/>
  <c r="C135" i="30"/>
  <c r="C134" i="30"/>
  <c r="C133" i="30"/>
  <c r="C132" i="30"/>
  <c r="C131" i="30"/>
  <c r="C130" i="30"/>
  <c r="C129" i="30"/>
  <c r="C128" i="30"/>
  <c r="C127" i="30"/>
  <c r="C126" i="30"/>
  <c r="C125" i="30"/>
  <c r="C124" i="30"/>
  <c r="C123" i="30"/>
  <c r="C122" i="30"/>
  <c r="C121" i="30"/>
  <c r="C120" i="30"/>
  <c r="C119" i="30"/>
  <c r="C118" i="30"/>
  <c r="C117" i="30"/>
  <c r="C116" i="30"/>
  <c r="C115" i="30"/>
  <c r="C114" i="30"/>
  <c r="C113" i="30"/>
  <c r="C112" i="30"/>
  <c r="C111" i="30"/>
  <c r="C110" i="30"/>
  <c r="C109" i="30"/>
  <c r="C108" i="30"/>
  <c r="C107" i="30"/>
  <c r="C106" i="30"/>
  <c r="C105" i="30"/>
  <c r="C104" i="30"/>
  <c r="C103" i="30"/>
  <c r="C102" i="30"/>
  <c r="C101" i="30"/>
  <c r="C100" i="30"/>
  <c r="C99" i="30"/>
  <c r="C98" i="30"/>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P29" i="30"/>
  <c r="C29" i="30"/>
  <c r="P28" i="30"/>
  <c r="C28" i="30"/>
  <c r="C27" i="30"/>
  <c r="C26" i="30"/>
  <c r="C25" i="30"/>
  <c r="P24" i="30"/>
  <c r="C24" i="30"/>
  <c r="C23" i="30"/>
  <c r="C22" i="30"/>
  <c r="C21" i="30"/>
  <c r="C20" i="30"/>
  <c r="P19" i="30"/>
  <c r="C19" i="30"/>
  <c r="P18" i="30"/>
  <c r="C18" i="30"/>
  <c r="C17" i="30"/>
  <c r="C16" i="30"/>
  <c r="C15" i="30"/>
  <c r="C14" i="30"/>
  <c r="C13" i="30"/>
  <c r="P12" i="30"/>
  <c r="C12" i="30"/>
  <c r="C11" i="30"/>
  <c r="C10" i="30"/>
  <c r="C9" i="30"/>
  <c r="C8" i="30"/>
  <c r="P7" i="30"/>
  <c r="C7" i="30"/>
  <c r="P6" i="30"/>
  <c r="C6" i="30"/>
  <c r="C5" i="30"/>
  <c r="C4" i="30"/>
  <c r="C3" i="30"/>
  <c r="C2" i="30"/>
  <c r="X1183" i="21" l="1"/>
  <c r="V1183" i="21"/>
  <c r="U1183" i="21"/>
  <c r="T1183" i="21"/>
  <c r="W1183" i="21" s="1"/>
  <c r="S1183" i="21"/>
  <c r="X1182" i="21"/>
  <c r="V1182" i="21"/>
  <c r="U1182" i="21"/>
  <c r="T1182" i="21"/>
  <c r="W1182" i="21" s="1"/>
  <c r="S1182" i="21"/>
  <c r="X1181" i="21"/>
  <c r="W1181" i="21"/>
  <c r="V1181" i="21"/>
  <c r="U1181" i="21"/>
  <c r="T1181" i="21"/>
  <c r="S1181" i="21"/>
  <c r="X1180" i="21"/>
  <c r="V1180" i="21"/>
  <c r="U1180" i="21"/>
  <c r="T1180" i="21"/>
  <c r="W1180" i="21" s="1"/>
  <c r="S1180" i="21"/>
  <c r="X1179" i="21"/>
  <c r="W1179" i="21"/>
  <c r="V1179" i="21"/>
  <c r="U1179" i="21"/>
  <c r="T1179" i="21"/>
  <c r="S1179" i="21"/>
  <c r="X1178" i="21"/>
  <c r="V1178" i="21"/>
  <c r="U1178" i="21"/>
  <c r="T1178" i="21"/>
  <c r="W1178" i="21" s="1"/>
  <c r="S1178" i="21"/>
  <c r="X1177" i="21"/>
  <c r="V1177" i="21"/>
  <c r="U1177" i="21"/>
  <c r="T1177" i="21"/>
  <c r="W1177" i="21" s="1"/>
  <c r="S1177" i="21"/>
  <c r="X1176" i="21"/>
  <c r="V1176" i="21"/>
  <c r="U1176" i="21"/>
  <c r="T1176" i="21"/>
  <c r="W1176" i="21" s="1"/>
  <c r="S1176" i="21"/>
  <c r="X1175" i="21"/>
  <c r="W1175" i="21"/>
  <c r="V1175" i="21"/>
  <c r="U1175" i="21"/>
  <c r="T1175" i="21"/>
  <c r="S1175" i="21"/>
  <c r="X1174" i="21"/>
  <c r="V1174" i="21"/>
  <c r="U1174" i="21"/>
  <c r="T1174" i="21"/>
  <c r="W1174" i="21" s="1"/>
  <c r="S1174" i="21"/>
  <c r="X1173" i="21"/>
  <c r="W1173" i="21"/>
  <c r="V1173" i="21"/>
  <c r="U1173" i="21"/>
  <c r="T1173" i="21"/>
  <c r="S1173" i="21"/>
  <c r="X1172" i="21"/>
  <c r="V1172" i="21"/>
  <c r="U1172" i="21"/>
  <c r="T1172" i="21"/>
  <c r="W1172" i="21" s="1"/>
  <c r="S1172" i="21"/>
  <c r="X1171" i="21"/>
  <c r="W1171" i="21"/>
  <c r="V1171" i="21"/>
  <c r="U1171" i="21"/>
  <c r="T1171" i="21"/>
  <c r="S1171" i="21"/>
  <c r="X1170" i="21"/>
  <c r="V1170" i="21"/>
  <c r="U1170" i="21"/>
  <c r="T1170" i="21"/>
  <c r="W1170" i="21" s="1"/>
  <c r="S1170" i="21"/>
  <c r="X1169" i="21"/>
  <c r="V1169" i="21"/>
  <c r="U1169" i="21"/>
  <c r="T1169" i="21"/>
  <c r="W1169" i="21" s="1"/>
  <c r="S1169" i="21"/>
  <c r="X1168" i="21"/>
  <c r="V1168" i="21"/>
  <c r="U1168" i="21"/>
  <c r="T1168" i="21"/>
  <c r="W1168" i="21" s="1"/>
  <c r="S1168" i="21"/>
  <c r="X1167" i="21"/>
  <c r="W1167" i="21"/>
  <c r="V1167" i="21"/>
  <c r="U1167" i="21"/>
  <c r="T1167" i="21"/>
  <c r="S1167" i="21"/>
  <c r="X1166" i="21"/>
  <c r="V1166" i="21"/>
  <c r="U1166" i="21"/>
  <c r="T1166" i="21"/>
  <c r="W1166" i="21" s="1"/>
  <c r="S1166" i="21"/>
  <c r="X1165" i="21"/>
  <c r="W1165" i="21"/>
  <c r="V1165" i="21"/>
  <c r="U1165" i="21"/>
  <c r="T1165" i="21"/>
  <c r="S1165" i="21"/>
  <c r="X1164" i="21"/>
  <c r="V1164" i="21"/>
  <c r="U1164" i="21"/>
  <c r="T1164" i="21"/>
  <c r="W1164" i="21" s="1"/>
  <c r="S1164" i="21"/>
  <c r="X1163" i="21"/>
  <c r="W1163" i="21"/>
  <c r="V1163" i="21"/>
  <c r="U1163" i="21"/>
  <c r="T1163" i="21"/>
  <c r="S1163" i="21"/>
  <c r="X1162" i="21"/>
  <c r="V1162" i="21"/>
  <c r="U1162" i="21"/>
  <c r="T1162" i="21"/>
  <c r="W1162" i="21" s="1"/>
  <c r="S1162" i="21"/>
  <c r="X1161" i="21"/>
  <c r="V1161" i="21"/>
  <c r="U1161" i="21"/>
  <c r="T1161" i="21"/>
  <c r="W1161" i="21" s="1"/>
  <c r="S1161" i="21"/>
  <c r="X1160" i="21"/>
  <c r="V1160" i="21"/>
  <c r="U1160" i="21"/>
  <c r="T1160" i="21"/>
  <c r="W1160" i="21" s="1"/>
  <c r="S1160" i="21"/>
  <c r="X1159" i="21"/>
  <c r="W1159" i="21"/>
  <c r="V1159" i="21"/>
  <c r="U1159" i="21"/>
  <c r="T1159" i="21"/>
  <c r="S1159" i="21"/>
  <c r="X1158" i="21"/>
  <c r="V1158" i="21"/>
  <c r="U1158" i="21"/>
  <c r="T1158" i="21"/>
  <c r="W1158" i="21" s="1"/>
  <c r="S1158" i="21"/>
  <c r="X1157" i="21"/>
  <c r="W1157" i="21"/>
  <c r="V1157" i="21"/>
  <c r="U1157" i="21"/>
  <c r="T1157" i="21"/>
  <c r="S1157" i="21"/>
  <c r="X1156" i="21"/>
  <c r="V1156" i="21"/>
  <c r="U1156" i="21"/>
  <c r="T1156" i="21"/>
  <c r="W1156" i="21" s="1"/>
  <c r="S1156" i="21"/>
  <c r="X1155" i="21"/>
  <c r="W1155" i="21"/>
  <c r="V1155" i="21"/>
  <c r="U1155" i="21"/>
  <c r="T1155" i="21"/>
  <c r="S1155" i="21"/>
  <c r="X1154" i="21"/>
  <c r="V1154" i="21"/>
  <c r="U1154" i="21"/>
  <c r="T1154" i="21"/>
  <c r="W1154" i="21" s="1"/>
  <c r="S1154" i="21"/>
  <c r="X1153" i="21"/>
  <c r="V1153" i="21"/>
  <c r="U1153" i="21"/>
  <c r="T1153" i="21"/>
  <c r="W1153" i="21" s="1"/>
  <c r="S1153" i="21"/>
  <c r="X1152" i="21"/>
  <c r="V1152" i="21"/>
  <c r="U1152" i="21"/>
  <c r="T1152" i="21"/>
  <c r="W1152" i="21" s="1"/>
  <c r="S1152" i="21"/>
  <c r="X1151" i="21"/>
  <c r="W1151" i="21"/>
  <c r="V1151" i="21"/>
  <c r="U1151" i="21"/>
  <c r="T1151" i="21"/>
  <c r="S1151" i="21"/>
  <c r="X1150" i="21"/>
  <c r="V1150" i="21"/>
  <c r="U1150" i="21"/>
  <c r="T1150" i="21"/>
  <c r="W1150" i="21" s="1"/>
  <c r="S1150" i="21"/>
  <c r="X1149" i="21"/>
  <c r="W1149" i="21"/>
  <c r="V1149" i="21"/>
  <c r="U1149" i="21"/>
  <c r="T1149" i="21"/>
  <c r="S1149" i="21"/>
  <c r="X1148" i="21"/>
  <c r="V1148" i="21"/>
  <c r="U1148" i="21"/>
  <c r="T1148" i="21"/>
  <c r="W1148" i="21" s="1"/>
  <c r="S1148" i="21"/>
  <c r="X1147" i="21"/>
  <c r="W1147" i="21"/>
  <c r="V1147" i="21"/>
  <c r="U1147" i="21"/>
  <c r="T1147" i="21"/>
  <c r="S1147" i="21"/>
  <c r="X1146" i="21"/>
  <c r="V1146" i="21"/>
  <c r="U1146" i="21"/>
  <c r="T1146" i="21"/>
  <c r="W1146" i="21" s="1"/>
  <c r="S1146" i="21"/>
  <c r="X1145" i="21"/>
  <c r="V1145" i="21"/>
  <c r="U1145" i="21"/>
  <c r="T1145" i="21"/>
  <c r="W1145" i="21" s="1"/>
  <c r="S1145" i="21"/>
  <c r="X1144" i="21"/>
  <c r="V1144" i="21"/>
  <c r="U1144" i="21"/>
  <c r="T1144" i="21"/>
  <c r="W1144" i="21" s="1"/>
  <c r="S1144" i="21"/>
  <c r="X1143" i="21"/>
  <c r="W1143" i="21"/>
  <c r="V1143" i="21"/>
  <c r="U1143" i="21"/>
  <c r="T1143" i="21"/>
  <c r="S1143" i="21"/>
  <c r="X1142" i="21"/>
  <c r="V1142" i="21"/>
  <c r="U1142" i="21"/>
  <c r="T1142" i="21"/>
  <c r="W1142" i="21" s="1"/>
  <c r="S1142" i="21"/>
  <c r="X1141" i="21"/>
  <c r="W1141" i="21"/>
  <c r="V1141" i="21"/>
  <c r="U1141" i="21"/>
  <c r="T1141" i="21"/>
  <c r="S1141" i="21"/>
  <c r="X1140" i="21"/>
  <c r="V1140" i="21"/>
  <c r="U1140" i="21"/>
  <c r="T1140" i="21"/>
  <c r="W1140" i="21" s="1"/>
  <c r="S1140" i="21"/>
  <c r="X1139" i="21"/>
  <c r="W1139" i="21"/>
  <c r="V1139" i="21"/>
  <c r="U1139" i="21"/>
  <c r="T1139" i="21"/>
  <c r="S1139" i="21"/>
  <c r="X1138" i="21"/>
  <c r="V1138" i="21"/>
  <c r="U1138" i="21"/>
  <c r="T1138" i="21"/>
  <c r="W1138" i="21" s="1"/>
  <c r="S1138" i="21"/>
  <c r="X1137" i="21"/>
  <c r="V1137" i="21"/>
  <c r="U1137" i="21"/>
  <c r="T1137" i="21"/>
  <c r="W1137" i="21" s="1"/>
  <c r="S1137" i="21"/>
  <c r="X1136" i="21"/>
  <c r="V1136" i="21"/>
  <c r="U1136" i="21"/>
  <c r="T1136" i="21"/>
  <c r="W1136" i="21" s="1"/>
  <c r="S1136" i="21"/>
  <c r="X1135" i="21"/>
  <c r="W1135" i="21"/>
  <c r="V1135" i="21"/>
  <c r="U1135" i="21"/>
  <c r="T1135" i="21"/>
  <c r="S1135" i="21"/>
  <c r="X1134" i="21"/>
  <c r="V1134" i="21"/>
  <c r="U1134" i="21"/>
  <c r="T1134" i="21"/>
  <c r="W1134" i="21" s="1"/>
  <c r="S1134" i="21"/>
  <c r="X1133" i="21"/>
  <c r="W1133" i="21"/>
  <c r="V1133" i="21"/>
  <c r="U1133" i="21"/>
  <c r="T1133" i="21"/>
  <c r="S1133" i="21"/>
  <c r="X1132" i="21"/>
  <c r="V1132" i="21"/>
  <c r="U1132" i="21"/>
  <c r="T1132" i="21"/>
  <c r="W1132" i="21" s="1"/>
  <c r="S1132" i="21"/>
  <c r="X1131" i="21"/>
  <c r="W1131" i="21"/>
  <c r="V1131" i="21"/>
  <c r="U1131" i="21"/>
  <c r="T1131" i="21"/>
  <c r="S1131" i="21"/>
  <c r="X1130" i="21"/>
  <c r="V1130" i="21"/>
  <c r="U1130" i="21"/>
  <c r="T1130" i="21"/>
  <c r="W1130" i="21" s="1"/>
  <c r="S1130" i="21"/>
  <c r="X1129" i="21"/>
  <c r="V1129" i="21"/>
  <c r="U1129" i="21"/>
  <c r="T1129" i="21"/>
  <c r="W1129" i="21" s="1"/>
  <c r="S1129" i="21"/>
  <c r="X1128" i="21"/>
  <c r="V1128" i="21"/>
  <c r="U1128" i="21"/>
  <c r="T1128" i="21"/>
  <c r="W1128" i="21" s="1"/>
  <c r="S1128" i="21"/>
  <c r="X1127" i="21"/>
  <c r="W1127" i="21"/>
  <c r="V1127" i="21"/>
  <c r="U1127" i="21"/>
  <c r="T1127" i="21"/>
  <c r="S1127" i="21"/>
  <c r="X1126" i="21"/>
  <c r="V1126" i="21"/>
  <c r="U1126" i="21"/>
  <c r="T1126" i="21"/>
  <c r="W1126" i="21" s="1"/>
  <c r="S1126" i="21"/>
  <c r="X1125" i="21"/>
  <c r="W1125" i="21"/>
  <c r="V1125" i="21"/>
  <c r="U1125" i="21"/>
  <c r="T1125" i="21"/>
  <c r="S1125" i="21"/>
  <c r="X1124" i="21"/>
  <c r="V1124" i="21"/>
  <c r="U1124" i="21"/>
  <c r="T1124" i="21"/>
  <c r="W1124" i="21" s="1"/>
  <c r="S1124" i="21"/>
  <c r="X1123" i="21"/>
  <c r="W1123" i="21"/>
  <c r="V1123" i="21"/>
  <c r="U1123" i="21"/>
  <c r="T1123" i="21"/>
  <c r="S1123" i="21"/>
  <c r="X1122" i="21"/>
  <c r="V1122" i="21"/>
  <c r="U1122" i="21"/>
  <c r="T1122" i="21"/>
  <c r="W1122" i="21" s="1"/>
  <c r="S1122" i="21"/>
  <c r="X1121" i="21"/>
  <c r="V1121" i="21"/>
  <c r="U1121" i="21"/>
  <c r="T1121" i="21"/>
  <c r="W1121" i="21" s="1"/>
  <c r="S1121" i="21"/>
  <c r="X1120" i="21"/>
  <c r="V1120" i="21"/>
  <c r="U1120" i="21"/>
  <c r="T1120" i="21"/>
  <c r="W1120" i="21" s="1"/>
  <c r="S1120" i="21"/>
  <c r="X1119" i="21"/>
  <c r="W1119" i="21"/>
  <c r="V1119" i="21"/>
  <c r="U1119" i="21"/>
  <c r="T1119" i="21"/>
  <c r="S1119" i="21"/>
  <c r="X1118" i="21"/>
  <c r="V1118" i="21"/>
  <c r="U1118" i="21"/>
  <c r="T1118" i="21"/>
  <c r="W1118" i="21" s="1"/>
  <c r="S1118" i="21"/>
  <c r="X1117" i="21"/>
  <c r="W1117" i="21"/>
  <c r="V1117" i="21"/>
  <c r="U1117" i="21"/>
  <c r="T1117" i="21"/>
  <c r="S1117" i="21"/>
  <c r="X1116" i="21"/>
  <c r="V1116" i="21"/>
  <c r="U1116" i="21"/>
  <c r="T1116" i="21"/>
  <c r="W1116" i="21" s="1"/>
  <c r="S1116" i="21"/>
  <c r="X1115" i="21"/>
  <c r="W1115" i="21"/>
  <c r="V1115" i="21"/>
  <c r="U1115" i="21"/>
  <c r="T1115" i="21"/>
  <c r="S1115" i="21"/>
  <c r="X1114" i="21"/>
  <c r="V1114" i="21"/>
  <c r="U1114" i="21"/>
  <c r="T1114" i="21"/>
  <c r="W1114" i="21" s="1"/>
  <c r="S1114" i="21"/>
  <c r="X1113" i="21"/>
  <c r="V1113" i="21"/>
  <c r="U1113" i="21"/>
  <c r="T1113" i="21"/>
  <c r="W1113" i="21" s="1"/>
  <c r="S1113" i="21"/>
  <c r="X1112" i="21"/>
  <c r="V1112" i="21"/>
  <c r="U1112" i="21"/>
  <c r="T1112" i="21"/>
  <c r="W1112" i="21" s="1"/>
  <c r="S1112" i="21"/>
  <c r="X1111" i="21"/>
  <c r="W1111" i="21"/>
  <c r="V1111" i="21"/>
  <c r="U1111" i="21"/>
  <c r="T1111" i="21"/>
  <c r="S1111" i="21"/>
  <c r="X1110" i="21"/>
  <c r="V1110" i="21"/>
  <c r="U1110" i="21"/>
  <c r="T1110" i="21"/>
  <c r="W1110" i="21" s="1"/>
  <c r="S1110" i="21"/>
  <c r="X1109" i="21"/>
  <c r="W1109" i="21"/>
  <c r="V1109" i="21"/>
  <c r="U1109" i="21"/>
  <c r="T1109" i="21"/>
  <c r="S1109" i="21"/>
  <c r="X1108" i="21"/>
  <c r="V1108" i="21"/>
  <c r="U1108" i="21"/>
  <c r="T1108" i="21"/>
  <c r="W1108" i="21" s="1"/>
  <c r="S1108" i="21"/>
  <c r="X1107" i="21"/>
  <c r="W1107" i="21"/>
  <c r="V1107" i="21"/>
  <c r="U1107" i="21"/>
  <c r="T1107" i="21"/>
  <c r="S1107" i="21"/>
  <c r="X1106" i="21"/>
  <c r="V1106" i="21"/>
  <c r="U1106" i="21"/>
  <c r="T1106" i="21"/>
  <c r="W1106" i="21" s="1"/>
  <c r="S1106" i="21"/>
  <c r="X1105" i="21"/>
  <c r="V1105" i="21"/>
  <c r="U1105" i="21"/>
  <c r="T1105" i="21"/>
  <c r="W1105" i="21" s="1"/>
  <c r="S1105" i="21"/>
  <c r="X1104" i="21"/>
  <c r="V1104" i="21"/>
  <c r="U1104" i="21"/>
  <c r="T1104" i="21"/>
  <c r="W1104" i="21" s="1"/>
  <c r="S1104" i="21"/>
  <c r="X1103" i="21"/>
  <c r="W1103" i="21"/>
  <c r="V1103" i="21"/>
  <c r="U1103" i="21"/>
  <c r="T1103" i="21"/>
  <c r="S1103" i="21"/>
  <c r="X1102" i="21"/>
  <c r="V1102" i="21"/>
  <c r="U1102" i="21"/>
  <c r="T1102" i="21"/>
  <c r="W1102" i="21" s="1"/>
  <c r="S1102" i="21"/>
  <c r="X1101" i="21"/>
  <c r="W1101" i="21"/>
  <c r="V1101" i="21"/>
  <c r="U1101" i="21"/>
  <c r="T1101" i="21"/>
  <c r="S1101" i="21"/>
  <c r="X1100" i="21"/>
  <c r="V1100" i="21"/>
  <c r="U1100" i="21"/>
  <c r="T1100" i="21"/>
  <c r="W1100" i="21" s="1"/>
  <c r="S1100" i="21"/>
  <c r="X1099" i="21"/>
  <c r="W1099" i="21"/>
  <c r="V1099" i="21"/>
  <c r="U1099" i="21"/>
  <c r="T1099" i="21"/>
  <c r="S1099" i="21"/>
  <c r="X1098" i="21"/>
  <c r="V1098" i="21"/>
  <c r="U1098" i="21"/>
  <c r="T1098" i="21"/>
  <c r="W1098" i="21" s="1"/>
  <c r="S1098" i="21"/>
  <c r="X1097" i="21"/>
  <c r="V1097" i="21"/>
  <c r="U1097" i="21"/>
  <c r="T1097" i="21"/>
  <c r="W1097" i="21" s="1"/>
  <c r="S1097" i="21"/>
  <c r="X1096" i="21"/>
  <c r="V1096" i="21"/>
  <c r="U1096" i="21"/>
  <c r="T1096" i="21"/>
  <c r="W1096" i="21" s="1"/>
  <c r="S1096" i="21"/>
  <c r="X1095" i="21"/>
  <c r="W1095" i="21"/>
  <c r="V1095" i="21"/>
  <c r="U1095" i="21"/>
  <c r="T1095" i="21"/>
  <c r="S1095" i="21"/>
  <c r="X1094" i="21"/>
  <c r="V1094" i="21"/>
  <c r="U1094" i="21"/>
  <c r="T1094" i="21"/>
  <c r="W1094" i="21" s="1"/>
  <c r="S1094" i="21"/>
  <c r="X1093" i="21"/>
  <c r="W1093" i="21"/>
  <c r="V1093" i="21"/>
  <c r="U1093" i="21"/>
  <c r="T1093" i="21"/>
  <c r="S1093" i="21"/>
  <c r="X1092" i="21"/>
  <c r="V1092" i="21"/>
  <c r="U1092" i="21"/>
  <c r="T1092" i="21"/>
  <c r="W1092" i="21" s="1"/>
  <c r="S1092" i="21"/>
  <c r="X1091" i="21"/>
  <c r="W1091" i="21"/>
  <c r="V1091" i="21"/>
  <c r="U1091" i="21"/>
  <c r="T1091" i="21"/>
  <c r="S1091" i="21"/>
  <c r="X1090" i="21"/>
  <c r="V1090" i="21"/>
  <c r="U1090" i="21"/>
  <c r="T1090" i="21"/>
  <c r="W1090" i="21" s="1"/>
  <c r="S1090" i="21"/>
  <c r="X1089" i="21"/>
  <c r="V1089" i="21"/>
  <c r="U1089" i="21"/>
  <c r="T1089" i="21"/>
  <c r="W1089" i="21" s="1"/>
  <c r="S1089" i="21"/>
  <c r="X1088" i="21"/>
  <c r="V1088" i="21"/>
  <c r="U1088" i="21"/>
  <c r="T1088" i="21"/>
  <c r="W1088" i="21" s="1"/>
  <c r="S1088" i="21"/>
  <c r="X1087" i="21"/>
  <c r="W1087" i="21"/>
  <c r="V1087" i="21"/>
  <c r="U1087" i="21"/>
  <c r="T1087" i="21"/>
  <c r="S1087" i="21"/>
  <c r="X1086" i="21"/>
  <c r="V1086" i="21"/>
  <c r="U1086" i="21"/>
  <c r="T1086" i="21"/>
  <c r="W1086" i="21" s="1"/>
  <c r="S1086" i="21"/>
  <c r="X1085" i="21"/>
  <c r="W1085" i="21"/>
  <c r="V1085" i="21"/>
  <c r="U1085" i="21"/>
  <c r="T1085" i="21"/>
  <c r="S1085" i="21"/>
  <c r="X1084" i="21"/>
  <c r="V1084" i="21"/>
  <c r="U1084" i="21"/>
  <c r="T1084" i="21"/>
  <c r="W1084" i="21" s="1"/>
  <c r="S1084" i="21"/>
  <c r="X1083" i="21"/>
  <c r="W1083" i="21"/>
  <c r="V1083" i="21"/>
  <c r="U1083" i="21"/>
  <c r="T1083" i="21"/>
  <c r="S1083" i="21"/>
  <c r="X1082" i="21"/>
  <c r="V1082" i="21"/>
  <c r="U1082" i="21"/>
  <c r="T1082" i="21"/>
  <c r="W1082" i="21" s="1"/>
  <c r="S1082" i="21"/>
  <c r="X1081" i="21"/>
  <c r="V1081" i="21"/>
  <c r="U1081" i="21"/>
  <c r="T1081" i="21"/>
  <c r="W1081" i="21" s="1"/>
  <c r="S1081" i="21"/>
  <c r="X1080" i="21"/>
  <c r="V1080" i="21"/>
  <c r="U1080" i="21"/>
  <c r="T1080" i="21"/>
  <c r="W1080" i="21" s="1"/>
  <c r="S1080" i="21"/>
  <c r="X1079" i="21"/>
  <c r="W1079" i="21"/>
  <c r="V1079" i="21"/>
  <c r="U1079" i="21"/>
  <c r="T1079" i="21"/>
  <c r="S1079" i="21"/>
  <c r="X1078" i="21"/>
  <c r="V1078" i="21"/>
  <c r="U1078" i="21"/>
  <c r="T1078" i="21"/>
  <c r="W1078" i="21" s="1"/>
  <c r="S1078" i="21"/>
  <c r="X1077" i="21"/>
  <c r="W1077" i="21"/>
  <c r="V1077" i="21"/>
  <c r="U1077" i="21"/>
  <c r="T1077" i="21"/>
  <c r="S1077" i="21"/>
  <c r="X1076" i="21"/>
  <c r="V1076" i="21"/>
  <c r="U1076" i="21"/>
  <c r="T1076" i="21"/>
  <c r="W1076" i="21" s="1"/>
  <c r="S1076" i="21"/>
  <c r="X1075" i="21"/>
  <c r="W1075" i="21"/>
  <c r="V1075" i="21"/>
  <c r="U1075" i="21"/>
  <c r="T1075" i="21"/>
  <c r="S1075" i="21"/>
  <c r="X1074" i="21"/>
  <c r="V1074" i="21"/>
  <c r="U1074" i="21"/>
  <c r="T1074" i="21"/>
  <c r="W1074" i="21" s="1"/>
  <c r="S1074" i="21"/>
  <c r="X1073" i="21"/>
  <c r="V1073" i="21"/>
  <c r="U1073" i="21"/>
  <c r="T1073" i="21"/>
  <c r="W1073" i="21" s="1"/>
  <c r="S1073" i="21"/>
  <c r="X1072" i="21"/>
  <c r="V1072" i="21"/>
  <c r="U1072" i="21"/>
  <c r="T1072" i="21"/>
  <c r="W1072" i="21" s="1"/>
  <c r="S1072" i="21"/>
  <c r="X1071" i="21"/>
  <c r="W1071" i="21"/>
  <c r="V1071" i="21"/>
  <c r="U1071" i="21"/>
  <c r="T1071" i="21"/>
  <c r="S1071" i="21"/>
  <c r="X1070" i="21"/>
  <c r="V1070" i="21"/>
  <c r="U1070" i="21"/>
  <c r="T1070" i="21"/>
  <c r="W1070" i="21" s="1"/>
  <c r="S1070" i="21"/>
  <c r="X1069" i="21"/>
  <c r="W1069" i="21"/>
  <c r="V1069" i="21"/>
  <c r="U1069" i="21"/>
  <c r="T1069" i="21"/>
  <c r="S1069" i="21"/>
  <c r="X1068" i="21"/>
  <c r="V1068" i="21"/>
  <c r="U1068" i="21"/>
  <c r="T1068" i="21"/>
  <c r="W1068" i="21" s="1"/>
  <c r="S1068" i="21"/>
  <c r="X1067" i="21"/>
  <c r="W1067" i="21"/>
  <c r="V1067" i="21"/>
  <c r="U1067" i="21"/>
  <c r="T1067" i="21"/>
  <c r="S1067" i="21"/>
  <c r="X1066" i="21"/>
  <c r="V1066" i="21"/>
  <c r="U1066" i="21"/>
  <c r="T1066" i="21"/>
  <c r="W1066" i="21" s="1"/>
  <c r="S1066" i="21"/>
  <c r="X1065" i="21"/>
  <c r="V1065" i="21"/>
  <c r="U1065" i="21"/>
  <c r="T1065" i="21"/>
  <c r="W1065" i="21" s="1"/>
  <c r="S1065" i="21"/>
  <c r="X1064" i="21"/>
  <c r="V1064" i="21"/>
  <c r="U1064" i="21"/>
  <c r="T1064" i="21"/>
  <c r="W1064" i="21" s="1"/>
  <c r="S1064" i="21"/>
  <c r="X1063" i="21"/>
  <c r="W1063" i="21"/>
  <c r="V1063" i="21"/>
  <c r="U1063" i="21"/>
  <c r="T1063" i="21"/>
  <c r="S1063" i="21"/>
  <c r="X1062" i="21"/>
  <c r="V1062" i="21"/>
  <c r="U1062" i="21"/>
  <c r="T1062" i="21"/>
  <c r="W1062" i="21" s="1"/>
  <c r="S1062" i="21"/>
  <c r="X1061" i="21"/>
  <c r="V1061" i="21"/>
  <c r="U1061" i="21"/>
  <c r="T1061" i="21"/>
  <c r="W1061" i="21" s="1"/>
  <c r="S1061" i="21"/>
  <c r="X1060" i="21"/>
  <c r="V1060" i="21"/>
  <c r="U1060" i="21"/>
  <c r="T1060" i="21"/>
  <c r="W1060" i="21" s="1"/>
  <c r="S1060" i="21"/>
  <c r="X1059" i="21"/>
  <c r="W1059" i="21"/>
  <c r="V1059" i="21"/>
  <c r="U1059" i="21"/>
  <c r="T1059" i="21"/>
  <c r="S1059" i="21"/>
  <c r="X1058" i="21"/>
  <c r="V1058" i="21"/>
  <c r="U1058" i="21"/>
  <c r="T1058" i="21"/>
  <c r="W1058" i="21" s="1"/>
  <c r="S1058" i="21"/>
  <c r="X1057" i="21"/>
  <c r="V1057" i="21"/>
  <c r="U1057" i="21"/>
  <c r="T1057" i="21"/>
  <c r="W1057" i="21" s="1"/>
  <c r="S1057" i="21"/>
  <c r="X1056" i="21"/>
  <c r="V1056" i="21"/>
  <c r="U1056" i="21"/>
  <c r="T1056" i="21"/>
  <c r="W1056" i="21" s="1"/>
  <c r="S1056" i="21"/>
  <c r="X1055" i="21"/>
  <c r="W1055" i="21"/>
  <c r="V1055" i="21"/>
  <c r="U1055" i="21"/>
  <c r="T1055" i="21"/>
  <c r="S1055" i="21"/>
  <c r="X1054" i="21"/>
  <c r="V1054" i="21"/>
  <c r="U1054" i="21"/>
  <c r="T1054" i="21"/>
  <c r="W1054" i="21" s="1"/>
  <c r="S1054" i="21"/>
  <c r="X1053" i="21"/>
  <c r="V1053" i="21"/>
  <c r="U1053" i="21"/>
  <c r="T1053" i="21"/>
  <c r="W1053" i="21" s="1"/>
  <c r="S1053" i="21"/>
  <c r="X1052" i="21"/>
  <c r="V1052" i="21"/>
  <c r="U1052" i="21"/>
  <c r="T1052" i="21"/>
  <c r="W1052" i="21" s="1"/>
  <c r="S1052" i="21"/>
  <c r="X1051" i="21"/>
  <c r="W1051" i="21"/>
  <c r="V1051" i="21"/>
  <c r="U1051" i="21"/>
  <c r="T1051" i="21"/>
  <c r="S1051" i="21"/>
  <c r="X1050" i="21"/>
  <c r="V1050" i="21"/>
  <c r="U1050" i="21"/>
  <c r="T1050" i="21"/>
  <c r="W1050" i="21" s="1"/>
  <c r="S1050" i="21"/>
  <c r="X1049" i="21"/>
  <c r="V1049" i="21"/>
  <c r="U1049" i="21"/>
  <c r="T1049" i="21"/>
  <c r="W1049" i="21" s="1"/>
  <c r="S1049" i="21"/>
  <c r="X1048" i="21"/>
  <c r="V1048" i="21"/>
  <c r="U1048" i="21"/>
  <c r="T1048" i="21"/>
  <c r="W1048" i="21" s="1"/>
  <c r="S1048" i="21"/>
  <c r="X1047" i="21"/>
  <c r="W1047" i="21"/>
  <c r="V1047" i="21"/>
  <c r="U1047" i="21"/>
  <c r="T1047" i="21"/>
  <c r="S1047" i="21"/>
  <c r="X1046" i="21"/>
  <c r="V1046" i="21"/>
  <c r="U1046" i="21"/>
  <c r="T1046" i="21"/>
  <c r="W1046" i="21" s="1"/>
  <c r="S1046" i="21"/>
  <c r="X1045" i="21"/>
  <c r="V1045" i="21"/>
  <c r="U1045" i="21"/>
  <c r="T1045" i="21"/>
  <c r="W1045" i="21" s="1"/>
  <c r="S1045" i="21"/>
  <c r="X1044" i="21"/>
  <c r="V1044" i="21"/>
  <c r="U1044" i="21"/>
  <c r="T1044" i="21"/>
  <c r="W1044" i="21" s="1"/>
  <c r="S1044" i="21"/>
  <c r="X1043" i="21"/>
  <c r="W1043" i="21"/>
  <c r="V1043" i="21"/>
  <c r="U1043" i="21"/>
  <c r="T1043" i="21"/>
  <c r="S1043" i="21"/>
  <c r="X1042" i="21"/>
  <c r="V1042" i="21"/>
  <c r="U1042" i="21"/>
  <c r="T1042" i="21"/>
  <c r="W1042" i="21" s="1"/>
  <c r="S1042" i="21"/>
  <c r="X1041" i="21"/>
  <c r="V1041" i="21"/>
  <c r="U1041" i="21"/>
  <c r="T1041" i="21"/>
  <c r="W1041" i="21" s="1"/>
  <c r="S1041" i="21"/>
  <c r="X1040" i="21"/>
  <c r="V1040" i="21"/>
  <c r="U1040" i="21"/>
  <c r="T1040" i="21"/>
  <c r="W1040" i="21" s="1"/>
  <c r="S1040" i="21"/>
  <c r="X1039" i="21"/>
  <c r="W1039" i="21"/>
  <c r="V1039" i="21"/>
  <c r="U1039" i="21"/>
  <c r="T1039" i="21"/>
  <c r="S1039" i="21"/>
  <c r="X1038" i="21"/>
  <c r="V1038" i="21"/>
  <c r="U1038" i="21"/>
  <c r="T1038" i="21"/>
  <c r="W1038" i="21" s="1"/>
  <c r="S1038" i="21"/>
  <c r="X1037" i="21"/>
  <c r="V1037" i="21"/>
  <c r="U1037" i="21"/>
  <c r="T1037" i="21"/>
  <c r="W1037" i="21" s="1"/>
  <c r="S1037" i="21"/>
  <c r="X1036" i="21"/>
  <c r="V1036" i="21"/>
  <c r="U1036" i="21"/>
  <c r="T1036" i="21"/>
  <c r="W1036" i="21" s="1"/>
  <c r="S1036" i="21"/>
  <c r="X1035" i="21"/>
  <c r="W1035" i="21"/>
  <c r="V1035" i="21"/>
  <c r="U1035" i="21"/>
  <c r="T1035" i="21"/>
  <c r="S1035" i="21"/>
  <c r="X1034" i="21"/>
  <c r="V1034" i="21"/>
  <c r="U1034" i="21"/>
  <c r="T1034" i="21"/>
  <c r="W1034" i="21" s="1"/>
  <c r="S1034" i="21"/>
  <c r="X1033" i="21"/>
  <c r="V1033" i="21"/>
  <c r="U1033" i="21"/>
  <c r="T1033" i="21"/>
  <c r="W1033" i="21" s="1"/>
  <c r="S1033" i="21"/>
  <c r="X1032" i="21"/>
  <c r="V1032" i="21"/>
  <c r="U1032" i="21"/>
  <c r="T1032" i="21"/>
  <c r="W1032" i="21" s="1"/>
  <c r="S1032" i="21"/>
  <c r="X1031" i="21"/>
  <c r="W1031" i="21"/>
  <c r="V1031" i="21"/>
  <c r="U1031" i="21"/>
  <c r="T1031" i="21"/>
  <c r="S1031" i="21"/>
  <c r="X1030" i="21"/>
  <c r="V1030" i="21"/>
  <c r="U1030" i="21"/>
  <c r="T1030" i="21"/>
  <c r="W1030" i="21" s="1"/>
  <c r="S1030" i="21"/>
  <c r="X1029" i="21"/>
  <c r="V1029" i="21"/>
  <c r="U1029" i="21"/>
  <c r="T1029" i="21"/>
  <c r="W1029" i="21" s="1"/>
  <c r="S1029" i="21"/>
  <c r="X1028" i="21"/>
  <c r="V1028" i="21"/>
  <c r="U1028" i="21"/>
  <c r="T1028" i="21"/>
  <c r="W1028" i="21" s="1"/>
  <c r="S1028" i="21"/>
  <c r="X1027" i="21"/>
  <c r="W1027" i="21"/>
  <c r="V1027" i="21"/>
  <c r="U1027" i="21"/>
  <c r="T1027" i="21"/>
  <c r="S1027" i="21"/>
  <c r="X1026" i="21"/>
  <c r="V1026" i="21"/>
  <c r="U1026" i="21"/>
  <c r="T1026" i="21"/>
  <c r="W1026" i="21" s="1"/>
  <c r="S1026" i="21"/>
  <c r="X1025" i="21"/>
  <c r="V1025" i="21"/>
  <c r="U1025" i="21"/>
  <c r="T1025" i="21"/>
  <c r="W1025" i="21" s="1"/>
  <c r="S1025" i="21"/>
  <c r="X1024" i="21"/>
  <c r="V1024" i="21"/>
  <c r="U1024" i="21"/>
  <c r="T1024" i="21"/>
  <c r="W1024" i="21" s="1"/>
  <c r="S1024" i="21"/>
  <c r="X1023" i="21"/>
  <c r="W1023" i="21"/>
  <c r="V1023" i="21"/>
  <c r="U1023" i="21"/>
  <c r="T1023" i="21"/>
  <c r="S1023" i="21"/>
  <c r="X1022" i="21"/>
  <c r="V1022" i="21"/>
  <c r="U1022" i="21"/>
  <c r="T1022" i="21"/>
  <c r="W1022" i="21" s="1"/>
  <c r="S1022" i="21"/>
  <c r="X1021" i="21"/>
  <c r="V1021" i="21"/>
  <c r="U1021" i="21"/>
  <c r="T1021" i="21"/>
  <c r="W1021" i="21" s="1"/>
  <c r="S1021" i="21"/>
  <c r="X1020" i="21"/>
  <c r="V1020" i="21"/>
  <c r="U1020" i="21"/>
  <c r="T1020" i="21"/>
  <c r="W1020" i="21" s="1"/>
  <c r="S1020" i="21"/>
  <c r="X1019" i="21"/>
  <c r="W1019" i="21"/>
  <c r="V1019" i="21"/>
  <c r="U1019" i="21"/>
  <c r="T1019" i="21"/>
  <c r="S1019" i="21"/>
  <c r="X1018" i="21"/>
  <c r="V1018" i="21"/>
  <c r="U1018" i="21"/>
  <c r="T1018" i="21"/>
  <c r="W1018" i="21" s="1"/>
  <c r="S1018" i="21"/>
  <c r="X1017" i="21"/>
  <c r="V1017" i="21"/>
  <c r="U1017" i="21"/>
  <c r="T1017" i="21"/>
  <c r="W1017" i="21" s="1"/>
  <c r="S1017" i="21"/>
  <c r="X1016" i="21"/>
  <c r="V1016" i="21"/>
  <c r="U1016" i="21"/>
  <c r="T1016" i="21"/>
  <c r="W1016" i="21" s="1"/>
  <c r="S1016" i="21"/>
  <c r="X1015" i="21"/>
  <c r="W1015" i="21"/>
  <c r="V1015" i="21"/>
  <c r="U1015" i="21"/>
  <c r="T1015" i="21"/>
  <c r="S1015" i="21"/>
  <c r="X1014" i="21"/>
  <c r="V1014" i="21"/>
  <c r="U1014" i="21"/>
  <c r="T1014" i="21"/>
  <c r="W1014" i="21" s="1"/>
  <c r="S1014" i="21"/>
  <c r="X1013" i="21"/>
  <c r="V1013" i="21"/>
  <c r="U1013" i="21"/>
  <c r="T1013" i="21"/>
  <c r="W1013" i="21" s="1"/>
  <c r="S1013" i="21"/>
  <c r="X1012" i="21"/>
  <c r="V1012" i="21"/>
  <c r="U1012" i="21"/>
  <c r="T1012" i="21"/>
  <c r="W1012" i="21" s="1"/>
  <c r="S1012" i="21"/>
  <c r="X1011" i="21"/>
  <c r="V1011" i="21"/>
  <c r="U1011" i="21"/>
  <c r="T1011" i="21"/>
  <c r="W1011" i="21" s="1"/>
  <c r="S1011" i="21"/>
  <c r="X1010" i="21"/>
  <c r="V1010" i="21"/>
  <c r="U1010" i="21"/>
  <c r="T1010" i="21"/>
  <c r="W1010" i="21" s="1"/>
  <c r="S1010" i="21"/>
  <c r="X1009" i="21"/>
  <c r="V1009" i="21"/>
  <c r="U1009" i="21"/>
  <c r="T1009" i="21"/>
  <c r="W1009" i="21" s="1"/>
  <c r="S1009" i="21"/>
  <c r="X1008" i="21"/>
  <c r="V1008" i="21"/>
  <c r="U1008" i="21"/>
  <c r="T1008" i="21"/>
  <c r="W1008" i="21" s="1"/>
  <c r="S1008" i="21"/>
  <c r="X1007" i="21"/>
  <c r="V1007" i="21"/>
  <c r="U1007" i="21"/>
  <c r="T1007" i="21"/>
  <c r="W1007" i="21" s="1"/>
  <c r="S1007" i="21"/>
  <c r="X1006" i="21"/>
  <c r="V1006" i="21"/>
  <c r="U1006" i="21"/>
  <c r="T1006" i="21"/>
  <c r="W1006" i="21" s="1"/>
  <c r="S1006" i="21"/>
  <c r="X1005" i="21"/>
  <c r="V1005" i="21"/>
  <c r="U1005" i="21"/>
  <c r="T1005" i="21"/>
  <c r="W1005" i="21" s="1"/>
  <c r="S1005" i="21"/>
  <c r="X1004" i="21"/>
  <c r="V1004" i="21"/>
  <c r="U1004" i="21"/>
  <c r="T1004" i="21"/>
  <c r="W1004" i="21" s="1"/>
  <c r="S1004" i="21"/>
  <c r="X1003" i="21"/>
  <c r="V1003" i="21"/>
  <c r="U1003" i="21"/>
  <c r="T1003" i="21"/>
  <c r="W1003" i="21" s="1"/>
  <c r="S1003" i="21"/>
  <c r="X1002" i="21"/>
  <c r="V1002" i="21"/>
  <c r="U1002" i="21"/>
  <c r="T1002" i="21"/>
  <c r="W1002" i="21" s="1"/>
  <c r="S1002" i="21"/>
  <c r="X1001" i="21"/>
  <c r="V1001" i="21"/>
  <c r="U1001" i="21"/>
  <c r="T1001" i="21"/>
  <c r="W1001" i="21" s="1"/>
  <c r="S1001" i="21"/>
  <c r="X1000" i="21"/>
  <c r="V1000" i="21"/>
  <c r="U1000" i="21"/>
  <c r="T1000" i="21"/>
  <c r="W1000" i="21" s="1"/>
  <c r="S1000" i="21"/>
  <c r="X999" i="21"/>
  <c r="V999" i="21"/>
  <c r="U999" i="21"/>
  <c r="T999" i="21"/>
  <c r="W999" i="21" s="1"/>
  <c r="S999" i="21"/>
  <c r="X998" i="21"/>
  <c r="V998" i="21"/>
  <c r="U998" i="21"/>
  <c r="T998" i="21"/>
  <c r="W998" i="21" s="1"/>
  <c r="S998" i="21"/>
  <c r="X997" i="21"/>
  <c r="V997" i="21"/>
  <c r="U997" i="21"/>
  <c r="T997" i="21"/>
  <c r="W997" i="21" s="1"/>
  <c r="S997" i="21"/>
  <c r="X996" i="21"/>
  <c r="V996" i="21"/>
  <c r="U996" i="21"/>
  <c r="T996" i="21"/>
  <c r="W996" i="21" s="1"/>
  <c r="S996" i="21"/>
  <c r="X995" i="21"/>
  <c r="V995" i="21"/>
  <c r="U995" i="21"/>
  <c r="T995" i="21"/>
  <c r="W995" i="21" s="1"/>
  <c r="S995" i="21"/>
  <c r="X994" i="21"/>
  <c r="V994" i="21"/>
  <c r="U994" i="21"/>
  <c r="T994" i="21"/>
  <c r="W994" i="21" s="1"/>
  <c r="S994" i="21"/>
  <c r="X993" i="21"/>
  <c r="V993" i="21"/>
  <c r="U993" i="21"/>
  <c r="T993" i="21"/>
  <c r="W993" i="21" s="1"/>
  <c r="S993" i="21"/>
  <c r="X992" i="21"/>
  <c r="V992" i="21"/>
  <c r="U992" i="21"/>
  <c r="T992" i="21"/>
  <c r="W992" i="21" s="1"/>
  <c r="S992" i="21"/>
  <c r="X991" i="21"/>
  <c r="V991" i="21"/>
  <c r="U991" i="21"/>
  <c r="T991" i="21"/>
  <c r="W991" i="21" s="1"/>
  <c r="S991" i="21"/>
  <c r="X990" i="21"/>
  <c r="V990" i="21"/>
  <c r="U990" i="21"/>
  <c r="T990" i="21"/>
  <c r="W990" i="21" s="1"/>
  <c r="S990" i="21"/>
  <c r="X989" i="21"/>
  <c r="V989" i="21"/>
  <c r="U989" i="21"/>
  <c r="T989" i="21"/>
  <c r="W989" i="21" s="1"/>
  <c r="S989" i="21"/>
  <c r="X988" i="21"/>
  <c r="V988" i="21"/>
  <c r="U988" i="21"/>
  <c r="T988" i="21"/>
  <c r="W988" i="21" s="1"/>
  <c r="S988" i="21"/>
  <c r="X987" i="21"/>
  <c r="V987" i="21"/>
  <c r="U987" i="21"/>
  <c r="T987" i="21"/>
  <c r="W987" i="21" s="1"/>
  <c r="S987" i="21"/>
  <c r="X986" i="21"/>
  <c r="V986" i="21"/>
  <c r="U986" i="21"/>
  <c r="T986" i="21"/>
  <c r="W986" i="21" s="1"/>
  <c r="S986" i="21"/>
  <c r="X985" i="21"/>
  <c r="V985" i="21"/>
  <c r="U985" i="21"/>
  <c r="T985" i="21"/>
  <c r="W985" i="21" s="1"/>
  <c r="S985" i="21"/>
  <c r="X984" i="21"/>
  <c r="V984" i="21"/>
  <c r="U984" i="21"/>
  <c r="T984" i="21"/>
  <c r="W984" i="21" s="1"/>
  <c r="S984" i="21"/>
  <c r="X983" i="21"/>
  <c r="V983" i="21"/>
  <c r="U983" i="21"/>
  <c r="T983" i="21"/>
  <c r="W983" i="21" s="1"/>
  <c r="S983" i="21"/>
  <c r="X982" i="21"/>
  <c r="V982" i="21"/>
  <c r="U982" i="21"/>
  <c r="T982" i="21"/>
  <c r="W982" i="21" s="1"/>
  <c r="S982" i="21"/>
  <c r="X981" i="21"/>
  <c r="V981" i="21"/>
  <c r="U981" i="21"/>
  <c r="T981" i="21"/>
  <c r="W981" i="21" s="1"/>
  <c r="S981" i="21"/>
  <c r="X980" i="21"/>
  <c r="V980" i="21"/>
  <c r="U980" i="21"/>
  <c r="T980" i="21"/>
  <c r="W980" i="21" s="1"/>
  <c r="S980" i="21"/>
  <c r="X979" i="21"/>
  <c r="V979" i="21"/>
  <c r="U979" i="21"/>
  <c r="T979" i="21"/>
  <c r="W979" i="21" s="1"/>
  <c r="S979" i="21"/>
  <c r="X978" i="21"/>
  <c r="V978" i="21"/>
  <c r="U978" i="21"/>
  <c r="T978" i="21"/>
  <c r="W978" i="21" s="1"/>
  <c r="S978" i="21"/>
  <c r="X977" i="21"/>
  <c r="V977" i="21"/>
  <c r="U977" i="21"/>
  <c r="T977" i="21"/>
  <c r="W977" i="21" s="1"/>
  <c r="S977" i="21"/>
  <c r="X976" i="21"/>
  <c r="V976" i="21"/>
  <c r="U976" i="21"/>
  <c r="T976" i="21"/>
  <c r="W976" i="21" s="1"/>
  <c r="S976" i="21"/>
  <c r="X975" i="21"/>
  <c r="V975" i="21"/>
  <c r="U975" i="21"/>
  <c r="T975" i="21"/>
  <c r="W975" i="21" s="1"/>
  <c r="S975" i="21"/>
  <c r="X974" i="21"/>
  <c r="V974" i="21"/>
  <c r="U974" i="21"/>
  <c r="T974" i="21"/>
  <c r="W974" i="21" s="1"/>
  <c r="S974" i="21"/>
  <c r="X973" i="21"/>
  <c r="V973" i="21"/>
  <c r="U973" i="21"/>
  <c r="T973" i="21"/>
  <c r="W973" i="21" s="1"/>
  <c r="S973" i="21"/>
  <c r="X972" i="21"/>
  <c r="V972" i="21"/>
  <c r="U972" i="21"/>
  <c r="T972" i="21"/>
  <c r="W972" i="21" s="1"/>
  <c r="S972" i="21"/>
  <c r="X971" i="21"/>
  <c r="V971" i="21"/>
  <c r="U971" i="21"/>
  <c r="T971" i="21"/>
  <c r="W971" i="21" s="1"/>
  <c r="S971" i="21"/>
  <c r="X970" i="21"/>
  <c r="V970" i="21"/>
  <c r="U970" i="21"/>
  <c r="T970" i="21"/>
  <c r="W970" i="21" s="1"/>
  <c r="S970" i="21"/>
  <c r="X969" i="21"/>
  <c r="V969" i="21"/>
  <c r="U969" i="21"/>
  <c r="T969" i="21"/>
  <c r="W969" i="21" s="1"/>
  <c r="S969" i="21"/>
  <c r="X968" i="21"/>
  <c r="V968" i="21"/>
  <c r="U968" i="21"/>
  <c r="T968" i="21"/>
  <c r="W968" i="21" s="1"/>
  <c r="S968" i="21"/>
  <c r="X967" i="21"/>
  <c r="V967" i="21"/>
  <c r="U967" i="21"/>
  <c r="T967" i="21"/>
  <c r="W967" i="21" s="1"/>
  <c r="S967" i="21"/>
  <c r="X966" i="21"/>
  <c r="V966" i="21"/>
  <c r="U966" i="21"/>
  <c r="T966" i="21"/>
  <c r="W966" i="21" s="1"/>
  <c r="S966" i="21"/>
  <c r="X965" i="21"/>
  <c r="V965" i="21"/>
  <c r="U965" i="21"/>
  <c r="T965" i="21"/>
  <c r="W965" i="21" s="1"/>
  <c r="S965" i="21"/>
  <c r="X964" i="21"/>
  <c r="V964" i="21"/>
  <c r="U964" i="21"/>
  <c r="T964" i="21"/>
  <c r="W964" i="21" s="1"/>
  <c r="S964" i="21"/>
  <c r="X963" i="21"/>
  <c r="V963" i="21"/>
  <c r="U963" i="21"/>
  <c r="T963" i="21"/>
  <c r="W963" i="21" s="1"/>
  <c r="S963" i="21"/>
  <c r="X962" i="21"/>
  <c r="V962" i="21"/>
  <c r="U962" i="21"/>
  <c r="T962" i="21"/>
  <c r="W962" i="21" s="1"/>
  <c r="S962" i="21"/>
  <c r="X961" i="21"/>
  <c r="V961" i="21"/>
  <c r="U961" i="21"/>
  <c r="T961" i="21"/>
  <c r="W961" i="21" s="1"/>
  <c r="S961" i="21"/>
  <c r="X960" i="21"/>
  <c r="V960" i="21"/>
  <c r="U960" i="21"/>
  <c r="T960" i="21"/>
  <c r="W960" i="21" s="1"/>
  <c r="S960" i="21"/>
  <c r="X959" i="21"/>
  <c r="V959" i="21"/>
  <c r="U959" i="21"/>
  <c r="T959" i="21"/>
  <c r="W959" i="21" s="1"/>
  <c r="S959" i="21"/>
  <c r="X958" i="21"/>
  <c r="V958" i="21"/>
  <c r="U958" i="21"/>
  <c r="T958" i="21"/>
  <c r="W958" i="21" s="1"/>
  <c r="S958" i="21"/>
  <c r="X957" i="21"/>
  <c r="V957" i="21"/>
  <c r="U957" i="21"/>
  <c r="T957" i="21"/>
  <c r="W957" i="21" s="1"/>
  <c r="S957" i="21"/>
  <c r="X956" i="21"/>
  <c r="V956" i="21"/>
  <c r="U956" i="21"/>
  <c r="T956" i="21"/>
  <c r="W956" i="21" s="1"/>
  <c r="S956" i="21"/>
  <c r="X955" i="21"/>
  <c r="V955" i="21"/>
  <c r="U955" i="21"/>
  <c r="T955" i="21"/>
  <c r="W955" i="21" s="1"/>
  <c r="S955" i="21"/>
  <c r="X954" i="21"/>
  <c r="V954" i="21"/>
  <c r="U954" i="21"/>
  <c r="T954" i="21"/>
  <c r="W954" i="21" s="1"/>
  <c r="S954" i="21"/>
  <c r="X953" i="21"/>
  <c r="V953" i="21"/>
  <c r="U953" i="21"/>
  <c r="T953" i="21"/>
  <c r="W953" i="21" s="1"/>
  <c r="S953" i="21"/>
  <c r="X952" i="21"/>
  <c r="V952" i="21"/>
  <c r="U952" i="21"/>
  <c r="T952" i="21"/>
  <c r="W952" i="21" s="1"/>
  <c r="S952" i="21"/>
  <c r="X951" i="21"/>
  <c r="V951" i="21"/>
  <c r="U951" i="21"/>
  <c r="T951" i="21"/>
  <c r="W951" i="21" s="1"/>
  <c r="S951" i="21"/>
  <c r="X950" i="21"/>
  <c r="V950" i="21"/>
  <c r="U950" i="21"/>
  <c r="T950" i="21"/>
  <c r="W950" i="21" s="1"/>
  <c r="S950" i="21"/>
  <c r="X949" i="21"/>
  <c r="V949" i="21"/>
  <c r="U949" i="21"/>
  <c r="T949" i="21"/>
  <c r="W949" i="21" s="1"/>
  <c r="S949" i="21"/>
  <c r="X948" i="21"/>
  <c r="V948" i="21"/>
  <c r="U948" i="21"/>
  <c r="T948" i="21"/>
  <c r="W948" i="21" s="1"/>
  <c r="S948" i="21"/>
  <c r="X947" i="21"/>
  <c r="V947" i="21"/>
  <c r="U947" i="21"/>
  <c r="T947" i="21"/>
  <c r="W947" i="21" s="1"/>
  <c r="S947" i="21"/>
  <c r="X946" i="21"/>
  <c r="V946" i="21"/>
  <c r="U946" i="21"/>
  <c r="T946" i="21"/>
  <c r="W946" i="21" s="1"/>
  <c r="S946" i="21"/>
  <c r="X945" i="21"/>
  <c r="V945" i="21"/>
  <c r="U945" i="21"/>
  <c r="T945" i="21"/>
  <c r="W945" i="21" s="1"/>
  <c r="S945" i="21"/>
  <c r="X944" i="21"/>
  <c r="V944" i="21"/>
  <c r="U944" i="21"/>
  <c r="T944" i="21"/>
  <c r="W944" i="21" s="1"/>
  <c r="S944" i="21"/>
  <c r="X943" i="21"/>
  <c r="V943" i="21"/>
  <c r="U943" i="21"/>
  <c r="T943" i="21"/>
  <c r="W943" i="21" s="1"/>
  <c r="S943" i="21"/>
  <c r="X942" i="21"/>
  <c r="V942" i="21"/>
  <c r="U942" i="21"/>
  <c r="T942" i="21"/>
  <c r="W942" i="21" s="1"/>
  <c r="S942" i="21"/>
  <c r="X941" i="21"/>
  <c r="V941" i="21"/>
  <c r="U941" i="21"/>
  <c r="T941" i="21"/>
  <c r="W941" i="21" s="1"/>
  <c r="S941" i="21"/>
  <c r="X940" i="21"/>
  <c r="V940" i="21"/>
  <c r="U940" i="21"/>
  <c r="T940" i="21"/>
  <c r="W940" i="21" s="1"/>
  <c r="S940" i="21"/>
  <c r="X939" i="21"/>
  <c r="V939" i="21"/>
  <c r="U939" i="21"/>
  <c r="T939" i="21"/>
  <c r="W939" i="21" s="1"/>
  <c r="S939" i="21"/>
  <c r="X938" i="21"/>
  <c r="V938" i="21"/>
  <c r="U938" i="21"/>
  <c r="T938" i="21"/>
  <c r="W938" i="21" s="1"/>
  <c r="S938" i="21"/>
  <c r="X937" i="21"/>
  <c r="V937" i="21"/>
  <c r="U937" i="21"/>
  <c r="T937" i="21"/>
  <c r="W937" i="21" s="1"/>
  <c r="S937" i="21"/>
  <c r="X936" i="21"/>
  <c r="V936" i="21"/>
  <c r="U936" i="21"/>
  <c r="T936" i="21"/>
  <c r="W936" i="21" s="1"/>
  <c r="S936" i="21"/>
  <c r="X935" i="21"/>
  <c r="V935" i="21"/>
  <c r="U935" i="21"/>
  <c r="T935" i="21"/>
  <c r="W935" i="21" s="1"/>
  <c r="S935" i="21"/>
  <c r="X934" i="21"/>
  <c r="V934" i="21"/>
  <c r="U934" i="21"/>
  <c r="T934" i="21"/>
  <c r="W934" i="21" s="1"/>
  <c r="S934" i="21"/>
  <c r="X933" i="21"/>
  <c r="V933" i="21"/>
  <c r="U933" i="21"/>
  <c r="T933" i="21"/>
  <c r="W933" i="21" s="1"/>
  <c r="S933" i="21"/>
  <c r="X932" i="21"/>
  <c r="V932" i="21"/>
  <c r="U932" i="21"/>
  <c r="T932" i="21"/>
  <c r="W932" i="21" s="1"/>
  <c r="S932" i="21"/>
  <c r="X931" i="21"/>
  <c r="V931" i="21"/>
  <c r="U931" i="21"/>
  <c r="T931" i="21"/>
  <c r="W931" i="21" s="1"/>
  <c r="S931" i="21"/>
  <c r="X930" i="21"/>
  <c r="V930" i="21"/>
  <c r="U930" i="21"/>
  <c r="T930" i="21"/>
  <c r="W930" i="21" s="1"/>
  <c r="S930" i="21"/>
  <c r="X929" i="21"/>
  <c r="V929" i="21"/>
  <c r="U929" i="21"/>
  <c r="T929" i="21"/>
  <c r="W929" i="21" s="1"/>
  <c r="S929" i="21"/>
  <c r="X928" i="21"/>
  <c r="V928" i="21"/>
  <c r="U928" i="21"/>
  <c r="T928" i="21"/>
  <c r="W928" i="21" s="1"/>
  <c r="S928" i="21"/>
  <c r="X927" i="21"/>
  <c r="V927" i="21"/>
  <c r="U927" i="21"/>
  <c r="T927" i="21"/>
  <c r="W927" i="21" s="1"/>
  <c r="S927" i="21"/>
  <c r="X926" i="21"/>
  <c r="V926" i="21"/>
  <c r="U926" i="21"/>
  <c r="T926" i="21"/>
  <c r="W926" i="21" s="1"/>
  <c r="S926" i="21"/>
  <c r="X925" i="21"/>
  <c r="V925" i="21"/>
  <c r="U925" i="21"/>
  <c r="T925" i="21"/>
  <c r="W925" i="21" s="1"/>
  <c r="S925" i="21"/>
  <c r="X924" i="21"/>
  <c r="V924" i="21"/>
  <c r="U924" i="21"/>
  <c r="T924" i="21"/>
  <c r="W924" i="21" s="1"/>
  <c r="S924" i="21"/>
  <c r="X923" i="21"/>
  <c r="V923" i="21"/>
  <c r="U923" i="21"/>
  <c r="T923" i="21"/>
  <c r="W923" i="21" s="1"/>
  <c r="S923" i="21"/>
  <c r="X922" i="21"/>
  <c r="V922" i="21"/>
  <c r="U922" i="21"/>
  <c r="T922" i="21"/>
  <c r="W922" i="21" s="1"/>
  <c r="S922" i="21"/>
  <c r="X921" i="21"/>
  <c r="V921" i="21"/>
  <c r="U921" i="21"/>
  <c r="T921" i="21"/>
  <c r="W921" i="21" s="1"/>
  <c r="S921" i="21"/>
  <c r="X920" i="21"/>
  <c r="V920" i="21"/>
  <c r="U920" i="21"/>
  <c r="T920" i="21"/>
  <c r="W920" i="21" s="1"/>
  <c r="S920" i="21"/>
  <c r="X919" i="21"/>
  <c r="V919" i="21"/>
  <c r="U919" i="21"/>
  <c r="T919" i="21"/>
  <c r="W919" i="21" s="1"/>
  <c r="S919" i="21"/>
  <c r="X918" i="21"/>
  <c r="V918" i="21"/>
  <c r="U918" i="21"/>
  <c r="T918" i="21"/>
  <c r="W918" i="21" s="1"/>
  <c r="S918" i="21"/>
  <c r="X917" i="21"/>
  <c r="V917" i="21"/>
  <c r="U917" i="21"/>
  <c r="T917" i="21"/>
  <c r="W917" i="21" s="1"/>
  <c r="S917" i="21"/>
  <c r="X916" i="21"/>
  <c r="V916" i="21"/>
  <c r="U916" i="21"/>
  <c r="T916" i="21"/>
  <c r="W916" i="21" s="1"/>
  <c r="S916" i="21"/>
  <c r="X915" i="21"/>
  <c r="V915" i="21"/>
  <c r="U915" i="21"/>
  <c r="T915" i="21"/>
  <c r="W915" i="21" s="1"/>
  <c r="S915" i="21"/>
  <c r="X914" i="21"/>
  <c r="V914" i="21"/>
  <c r="U914" i="21"/>
  <c r="T914" i="21"/>
  <c r="W914" i="21" s="1"/>
  <c r="S914" i="21"/>
  <c r="X913" i="21"/>
  <c r="V913" i="21"/>
  <c r="U913" i="21"/>
  <c r="T913" i="21"/>
  <c r="W913" i="21" s="1"/>
  <c r="S913" i="21"/>
  <c r="X912" i="21"/>
  <c r="V912" i="21"/>
  <c r="U912" i="21"/>
  <c r="T912" i="21"/>
  <c r="W912" i="21" s="1"/>
  <c r="S912" i="21"/>
  <c r="X911" i="21"/>
  <c r="V911" i="21"/>
  <c r="U911" i="21"/>
  <c r="T911" i="21"/>
  <c r="W911" i="21" s="1"/>
  <c r="S911" i="21"/>
  <c r="X910" i="21"/>
  <c r="V910" i="21"/>
  <c r="U910" i="21"/>
  <c r="T910" i="21"/>
  <c r="W910" i="21" s="1"/>
  <c r="S910" i="21"/>
  <c r="X909" i="21"/>
  <c r="V909" i="21"/>
  <c r="U909" i="21"/>
  <c r="T909" i="21"/>
  <c r="W909" i="21" s="1"/>
  <c r="S909" i="21"/>
  <c r="X908" i="21"/>
  <c r="V908" i="21"/>
  <c r="U908" i="21"/>
  <c r="T908" i="21"/>
  <c r="W908" i="21" s="1"/>
  <c r="S908" i="21"/>
  <c r="X907" i="21"/>
  <c r="V907" i="21"/>
  <c r="U907" i="21"/>
  <c r="T907" i="21"/>
  <c r="W907" i="21" s="1"/>
  <c r="S907" i="21"/>
  <c r="X906" i="21"/>
  <c r="V906" i="21"/>
  <c r="U906" i="21"/>
  <c r="T906" i="21"/>
  <c r="W906" i="21" s="1"/>
  <c r="S906" i="21"/>
  <c r="X905" i="21"/>
  <c r="V905" i="21"/>
  <c r="U905" i="21"/>
  <c r="T905" i="21"/>
  <c r="W905" i="21" s="1"/>
  <c r="S905" i="21"/>
  <c r="X904" i="21"/>
  <c r="V904" i="21"/>
  <c r="U904" i="21"/>
  <c r="T904" i="21"/>
  <c r="W904" i="21" s="1"/>
  <c r="S904" i="21"/>
  <c r="X903" i="21"/>
  <c r="V903" i="21"/>
  <c r="U903" i="21"/>
  <c r="T903" i="21"/>
  <c r="W903" i="21" s="1"/>
  <c r="S903" i="21"/>
  <c r="X902" i="21"/>
  <c r="V902" i="21"/>
  <c r="U902" i="21"/>
  <c r="T902" i="21"/>
  <c r="W902" i="21" s="1"/>
  <c r="S902" i="21"/>
  <c r="X901" i="21"/>
  <c r="V901" i="21"/>
  <c r="U901" i="21"/>
  <c r="T901" i="21"/>
  <c r="W901" i="21" s="1"/>
  <c r="S901" i="21"/>
  <c r="X900" i="21"/>
  <c r="V900" i="21"/>
  <c r="U900" i="21"/>
  <c r="T900" i="21"/>
  <c r="W900" i="21" s="1"/>
  <c r="S900" i="21"/>
  <c r="X899" i="21"/>
  <c r="V899" i="21"/>
  <c r="U899" i="21"/>
  <c r="T899" i="21"/>
  <c r="W899" i="21" s="1"/>
  <c r="S899" i="21"/>
  <c r="X898" i="21"/>
  <c r="V898" i="21"/>
  <c r="U898" i="21"/>
  <c r="T898" i="21"/>
  <c r="W898" i="21" s="1"/>
  <c r="S898" i="21"/>
  <c r="X897" i="21"/>
  <c r="V897" i="21"/>
  <c r="U897" i="21"/>
  <c r="T897" i="21"/>
  <c r="W897" i="21" s="1"/>
  <c r="S897" i="21"/>
  <c r="X896" i="21"/>
  <c r="V896" i="21"/>
  <c r="U896" i="21"/>
  <c r="T896" i="21"/>
  <c r="W896" i="21" s="1"/>
  <c r="S896" i="21"/>
  <c r="X895" i="21"/>
  <c r="V895" i="21"/>
  <c r="U895" i="21"/>
  <c r="T895" i="21"/>
  <c r="W895" i="21" s="1"/>
  <c r="S895" i="21"/>
  <c r="X894" i="21"/>
  <c r="V894" i="21"/>
  <c r="U894" i="21"/>
  <c r="T894" i="21"/>
  <c r="W894" i="21" s="1"/>
  <c r="S894" i="21"/>
  <c r="X893" i="21"/>
  <c r="V893" i="21"/>
  <c r="U893" i="21"/>
  <c r="T893" i="21"/>
  <c r="W893" i="21" s="1"/>
  <c r="S893" i="21"/>
  <c r="X892" i="21"/>
  <c r="V892" i="21"/>
  <c r="U892" i="21"/>
  <c r="T892" i="21"/>
  <c r="W892" i="21" s="1"/>
  <c r="S892" i="21"/>
  <c r="X891" i="21"/>
  <c r="V891" i="21"/>
  <c r="U891" i="21"/>
  <c r="T891" i="21"/>
  <c r="W891" i="21" s="1"/>
  <c r="S891" i="21"/>
  <c r="X890" i="21"/>
  <c r="V890" i="21"/>
  <c r="U890" i="21"/>
  <c r="T890" i="21"/>
  <c r="W890" i="21" s="1"/>
  <c r="S890" i="21"/>
  <c r="X889" i="21"/>
  <c r="V889" i="21"/>
  <c r="U889" i="21"/>
  <c r="T889" i="21"/>
  <c r="W889" i="21" s="1"/>
  <c r="S889" i="21"/>
  <c r="X888" i="21"/>
  <c r="V888" i="21"/>
  <c r="U888" i="21"/>
  <c r="T888" i="21"/>
  <c r="W888" i="21" s="1"/>
  <c r="S888" i="21"/>
  <c r="X887" i="21"/>
  <c r="V887" i="21"/>
  <c r="U887" i="21"/>
  <c r="T887" i="21"/>
  <c r="W887" i="21" s="1"/>
  <c r="S887" i="21"/>
  <c r="X886" i="21"/>
  <c r="V886" i="21"/>
  <c r="U886" i="21"/>
  <c r="T886" i="21"/>
  <c r="W886" i="21" s="1"/>
  <c r="S886" i="21"/>
  <c r="X885" i="21"/>
  <c r="V885" i="21"/>
  <c r="U885" i="21"/>
  <c r="T885" i="21"/>
  <c r="W885" i="21" s="1"/>
  <c r="S885" i="21"/>
  <c r="X884" i="21"/>
  <c r="W884" i="21"/>
  <c r="V884" i="21"/>
  <c r="U884" i="21"/>
  <c r="T884" i="21"/>
  <c r="S884" i="21"/>
  <c r="X883" i="21"/>
  <c r="V883" i="21"/>
  <c r="U883" i="21"/>
  <c r="T883" i="21"/>
  <c r="W883" i="21" s="1"/>
  <c r="S883" i="21"/>
  <c r="X882" i="21"/>
  <c r="W882" i="21"/>
  <c r="V882" i="21"/>
  <c r="U882" i="21"/>
  <c r="T882" i="21"/>
  <c r="S882" i="21"/>
  <c r="X881" i="21"/>
  <c r="V881" i="21"/>
  <c r="U881" i="21"/>
  <c r="T881" i="21"/>
  <c r="W881" i="21" s="1"/>
  <c r="S881" i="21"/>
  <c r="X880" i="21"/>
  <c r="W880" i="21"/>
  <c r="V880" i="21"/>
  <c r="U880" i="21"/>
  <c r="T880" i="21"/>
  <c r="S880" i="21"/>
  <c r="X879" i="21"/>
  <c r="V879" i="21"/>
  <c r="U879" i="21"/>
  <c r="T879" i="21"/>
  <c r="W879" i="21" s="1"/>
  <c r="S879" i="21"/>
  <c r="X878" i="21"/>
  <c r="W878" i="21"/>
  <c r="V878" i="21"/>
  <c r="U878" i="21"/>
  <c r="T878" i="21"/>
  <c r="S878" i="21"/>
  <c r="X877" i="21"/>
  <c r="V877" i="21"/>
  <c r="U877" i="21"/>
  <c r="T877" i="21"/>
  <c r="W877" i="21" s="1"/>
  <c r="S877" i="21"/>
  <c r="X876" i="21"/>
  <c r="W876" i="21"/>
  <c r="V876" i="21"/>
  <c r="U876" i="21"/>
  <c r="T876" i="21"/>
  <c r="S876" i="21"/>
  <c r="X875" i="21"/>
  <c r="V875" i="21"/>
  <c r="U875" i="21"/>
  <c r="T875" i="21"/>
  <c r="W875" i="21" s="1"/>
  <c r="S875" i="21"/>
  <c r="X874" i="21"/>
  <c r="W874" i="21"/>
  <c r="V874" i="21"/>
  <c r="U874" i="21"/>
  <c r="T874" i="21"/>
  <c r="S874" i="21"/>
  <c r="X873" i="21"/>
  <c r="V873" i="21"/>
  <c r="U873" i="21"/>
  <c r="T873" i="21"/>
  <c r="W873" i="21" s="1"/>
  <c r="S873" i="21"/>
  <c r="X872" i="21"/>
  <c r="W872" i="21"/>
  <c r="V872" i="21"/>
  <c r="U872" i="21"/>
  <c r="T872" i="21"/>
  <c r="S872" i="21"/>
  <c r="X871" i="21"/>
  <c r="V871" i="21"/>
  <c r="U871" i="21"/>
  <c r="T871" i="21"/>
  <c r="W871" i="21" s="1"/>
  <c r="S871" i="21"/>
  <c r="X870" i="21"/>
  <c r="W870" i="21"/>
  <c r="V870" i="21"/>
  <c r="U870" i="21"/>
  <c r="T870" i="21"/>
  <c r="S870" i="21"/>
  <c r="X869" i="21"/>
  <c r="V869" i="21"/>
  <c r="U869" i="21"/>
  <c r="T869" i="21"/>
  <c r="W869" i="21" s="1"/>
  <c r="S869" i="21"/>
  <c r="X868" i="21"/>
  <c r="W868" i="21"/>
  <c r="V868" i="21"/>
  <c r="U868" i="21"/>
  <c r="T868" i="21"/>
  <c r="S868" i="21"/>
  <c r="X867" i="21"/>
  <c r="V867" i="21"/>
  <c r="U867" i="21"/>
  <c r="T867" i="21"/>
  <c r="W867" i="21" s="1"/>
  <c r="S867" i="21"/>
  <c r="X866" i="21"/>
  <c r="W866" i="21"/>
  <c r="V866" i="21"/>
  <c r="U866" i="21"/>
  <c r="T866" i="21"/>
  <c r="S866" i="21"/>
  <c r="X865" i="21"/>
  <c r="V865" i="21"/>
  <c r="U865" i="21"/>
  <c r="T865" i="21"/>
  <c r="W865" i="21" s="1"/>
  <c r="S865" i="21"/>
  <c r="X864" i="21"/>
  <c r="W864" i="21"/>
  <c r="V864" i="21"/>
  <c r="U864" i="21"/>
  <c r="T864" i="21"/>
  <c r="S864" i="21"/>
  <c r="X863" i="21"/>
  <c r="V863" i="21"/>
  <c r="U863" i="21"/>
  <c r="T863" i="21"/>
  <c r="W863" i="21" s="1"/>
  <c r="S863" i="21"/>
  <c r="X862" i="21"/>
  <c r="W862" i="21"/>
  <c r="V862" i="21"/>
  <c r="U862" i="21"/>
  <c r="T862" i="21"/>
  <c r="S862" i="21"/>
  <c r="X861" i="21"/>
  <c r="V861" i="21"/>
  <c r="U861" i="21"/>
  <c r="T861" i="21"/>
  <c r="W861" i="21" s="1"/>
  <c r="S861" i="21"/>
  <c r="X860" i="21"/>
  <c r="W860" i="21"/>
  <c r="V860" i="21"/>
  <c r="U860" i="21"/>
  <c r="T860" i="21"/>
  <c r="S860" i="21"/>
  <c r="X859" i="21"/>
  <c r="V859" i="21"/>
  <c r="U859" i="21"/>
  <c r="T859" i="21"/>
  <c r="W859" i="21" s="1"/>
  <c r="S859" i="21"/>
  <c r="X858" i="21"/>
  <c r="W858" i="21"/>
  <c r="V858" i="21"/>
  <c r="U858" i="21"/>
  <c r="T858" i="21"/>
  <c r="S858" i="21"/>
  <c r="X857" i="21"/>
  <c r="V857" i="21"/>
  <c r="U857" i="21"/>
  <c r="T857" i="21"/>
  <c r="W857" i="21" s="1"/>
  <c r="S857" i="21"/>
  <c r="X856" i="21"/>
  <c r="W856" i="21"/>
  <c r="V856" i="21"/>
  <c r="U856" i="21"/>
  <c r="T856" i="21"/>
  <c r="S856" i="21"/>
  <c r="X855" i="21"/>
  <c r="V855" i="21"/>
  <c r="U855" i="21"/>
  <c r="T855" i="21"/>
  <c r="W855" i="21" s="1"/>
  <c r="S855" i="21"/>
  <c r="X854" i="21"/>
  <c r="W854" i="21"/>
  <c r="V854" i="21"/>
  <c r="U854" i="21"/>
  <c r="T854" i="21"/>
  <c r="S854" i="21"/>
  <c r="X853" i="21"/>
  <c r="V853" i="21"/>
  <c r="U853" i="21"/>
  <c r="T853" i="21"/>
  <c r="W853" i="21" s="1"/>
  <c r="S853" i="21"/>
  <c r="X852" i="21"/>
  <c r="W852" i="21"/>
  <c r="V852" i="21"/>
  <c r="U852" i="21"/>
  <c r="T852" i="21"/>
  <c r="S852" i="21"/>
  <c r="X851" i="21"/>
  <c r="V851" i="21"/>
  <c r="U851" i="21"/>
  <c r="T851" i="21"/>
  <c r="W851" i="21" s="1"/>
  <c r="S851" i="21"/>
  <c r="X850" i="21"/>
  <c r="W850" i="21"/>
  <c r="V850" i="21"/>
  <c r="U850" i="21"/>
  <c r="T850" i="21"/>
  <c r="S850" i="21"/>
  <c r="X849" i="21"/>
  <c r="V849" i="21"/>
  <c r="U849" i="21"/>
  <c r="T849" i="21"/>
  <c r="W849" i="21" s="1"/>
  <c r="S849" i="21"/>
  <c r="X848" i="21"/>
  <c r="W848" i="21"/>
  <c r="V848" i="21"/>
  <c r="U848" i="21"/>
  <c r="T848" i="21"/>
  <c r="S848" i="21"/>
  <c r="X847" i="21"/>
  <c r="V847" i="21"/>
  <c r="U847" i="21"/>
  <c r="T847" i="21"/>
  <c r="W847" i="21" s="1"/>
  <c r="S847" i="21"/>
  <c r="X846" i="21"/>
  <c r="W846" i="21"/>
  <c r="V846" i="21"/>
  <c r="U846" i="21"/>
  <c r="T846" i="21"/>
  <c r="S846" i="21"/>
  <c r="X845" i="21"/>
  <c r="V845" i="21"/>
  <c r="U845" i="21"/>
  <c r="T845" i="21"/>
  <c r="W845" i="21" s="1"/>
  <c r="S845" i="21"/>
  <c r="X844" i="21"/>
  <c r="W844" i="21"/>
  <c r="V844" i="21"/>
  <c r="U844" i="21"/>
  <c r="T844" i="21"/>
  <c r="S844" i="21"/>
  <c r="X843" i="21"/>
  <c r="V843" i="21"/>
  <c r="U843" i="21"/>
  <c r="T843" i="21"/>
  <c r="W843" i="21" s="1"/>
  <c r="S843" i="21"/>
  <c r="X842" i="21"/>
  <c r="W842" i="21"/>
  <c r="V842" i="21"/>
  <c r="U842" i="21"/>
  <c r="T842" i="21"/>
  <c r="S842" i="21"/>
  <c r="X841" i="21"/>
  <c r="V841" i="21"/>
  <c r="U841" i="21"/>
  <c r="T841" i="21"/>
  <c r="W841" i="21" s="1"/>
  <c r="S841" i="21"/>
  <c r="X840" i="21"/>
  <c r="W840" i="21"/>
  <c r="V840" i="21"/>
  <c r="U840" i="21"/>
  <c r="T840" i="21"/>
  <c r="S840" i="21"/>
  <c r="X839" i="21"/>
  <c r="V839" i="21"/>
  <c r="U839" i="21"/>
  <c r="T839" i="21"/>
  <c r="W839" i="21" s="1"/>
  <c r="S839" i="21"/>
  <c r="X838" i="21"/>
  <c r="W838" i="21"/>
  <c r="V838" i="21"/>
  <c r="U838" i="21"/>
  <c r="T838" i="21"/>
  <c r="S838" i="21"/>
  <c r="X837" i="21"/>
  <c r="V837" i="21"/>
  <c r="U837" i="21"/>
  <c r="T837" i="21"/>
  <c r="W837" i="21" s="1"/>
  <c r="S837" i="21"/>
  <c r="X836" i="21"/>
  <c r="W836" i="21"/>
  <c r="V836" i="21"/>
  <c r="U836" i="21"/>
  <c r="T836" i="21"/>
  <c r="S836" i="21"/>
  <c r="X835" i="21"/>
  <c r="V835" i="21"/>
  <c r="U835" i="21"/>
  <c r="T835" i="21"/>
  <c r="W835" i="21" s="1"/>
  <c r="S835" i="21"/>
  <c r="X834" i="21"/>
  <c r="W834" i="21"/>
  <c r="V834" i="21"/>
  <c r="U834" i="21"/>
  <c r="T834" i="21"/>
  <c r="S834" i="21"/>
  <c r="X833" i="21"/>
  <c r="V833" i="21"/>
  <c r="U833" i="21"/>
  <c r="T833" i="21"/>
  <c r="W833" i="21" s="1"/>
  <c r="S833" i="21"/>
  <c r="X832" i="21"/>
  <c r="W832" i="21"/>
  <c r="V832" i="21"/>
  <c r="U832" i="21"/>
  <c r="T832" i="21"/>
  <c r="S832" i="21"/>
  <c r="X831" i="21"/>
  <c r="V831" i="21"/>
  <c r="U831" i="21"/>
  <c r="T831" i="21"/>
  <c r="W831" i="21" s="1"/>
  <c r="S831" i="21"/>
  <c r="X830" i="21"/>
  <c r="W830" i="21"/>
  <c r="V830" i="21"/>
  <c r="U830" i="21"/>
  <c r="T830" i="21"/>
  <c r="S830" i="21"/>
  <c r="X829" i="21"/>
  <c r="V829" i="21"/>
  <c r="U829" i="21"/>
  <c r="T829" i="21"/>
  <c r="W829" i="21" s="1"/>
  <c r="S829" i="21"/>
  <c r="X828" i="21"/>
  <c r="W828" i="21"/>
  <c r="V828" i="21"/>
  <c r="U828" i="21"/>
  <c r="T828" i="21"/>
  <c r="S828" i="21"/>
  <c r="X827" i="21"/>
  <c r="V827" i="21"/>
  <c r="U827" i="21"/>
  <c r="T827" i="21"/>
  <c r="W827" i="21" s="1"/>
  <c r="S827" i="21"/>
  <c r="X826" i="21"/>
  <c r="W826" i="21"/>
  <c r="V826" i="21"/>
  <c r="U826" i="21"/>
  <c r="T826" i="21"/>
  <c r="S826" i="21"/>
  <c r="X825" i="21"/>
  <c r="V825" i="21"/>
  <c r="U825" i="21"/>
  <c r="T825" i="21"/>
  <c r="W825" i="21" s="1"/>
  <c r="S825" i="21"/>
  <c r="X824" i="21"/>
  <c r="W824" i="21"/>
  <c r="V824" i="21"/>
  <c r="U824" i="21"/>
  <c r="T824" i="21"/>
  <c r="S824" i="21"/>
  <c r="X823" i="21"/>
  <c r="V823" i="21"/>
  <c r="U823" i="21"/>
  <c r="T823" i="21"/>
  <c r="W823" i="21" s="1"/>
  <c r="S823" i="21"/>
  <c r="X822" i="21"/>
  <c r="W822" i="21"/>
  <c r="V822" i="21"/>
  <c r="U822" i="21"/>
  <c r="T822" i="21"/>
  <c r="S822" i="21"/>
  <c r="X821" i="21"/>
  <c r="V821" i="21"/>
  <c r="U821" i="21"/>
  <c r="T821" i="21"/>
  <c r="W821" i="21" s="1"/>
  <c r="S821" i="21"/>
  <c r="X820" i="21"/>
  <c r="W820" i="21"/>
  <c r="V820" i="21"/>
  <c r="U820" i="21"/>
  <c r="T820" i="21"/>
  <c r="S820" i="21"/>
  <c r="X819" i="21"/>
  <c r="V819" i="21"/>
  <c r="U819" i="21"/>
  <c r="T819" i="21"/>
  <c r="W819" i="21" s="1"/>
  <c r="S819" i="21"/>
  <c r="X818" i="21"/>
  <c r="W818" i="21"/>
  <c r="V818" i="21"/>
  <c r="U818" i="21"/>
  <c r="T818" i="21"/>
  <c r="S818" i="21"/>
  <c r="X817" i="21"/>
  <c r="V817" i="21"/>
  <c r="U817" i="21"/>
  <c r="T817" i="21"/>
  <c r="W817" i="21" s="1"/>
  <c r="S817" i="21"/>
  <c r="X816" i="21"/>
  <c r="W816" i="21"/>
  <c r="V816" i="21"/>
  <c r="U816" i="21"/>
  <c r="T816" i="21"/>
  <c r="S816" i="21"/>
  <c r="X815" i="21"/>
  <c r="V815" i="21"/>
  <c r="U815" i="21"/>
  <c r="T815" i="21"/>
  <c r="W815" i="21" s="1"/>
  <c r="S815" i="21"/>
  <c r="X814" i="21"/>
  <c r="W814" i="21"/>
  <c r="V814" i="21"/>
  <c r="U814" i="21"/>
  <c r="T814" i="21"/>
  <c r="S814" i="21"/>
  <c r="X813" i="21"/>
  <c r="V813" i="21"/>
  <c r="U813" i="21"/>
  <c r="T813" i="21"/>
  <c r="W813" i="21" s="1"/>
  <c r="S813" i="21"/>
  <c r="X812" i="21"/>
  <c r="W812" i="21"/>
  <c r="V812" i="21"/>
  <c r="U812" i="21"/>
  <c r="T812" i="21"/>
  <c r="S812" i="21"/>
  <c r="X811" i="21"/>
  <c r="V811" i="21"/>
  <c r="U811" i="21"/>
  <c r="T811" i="21"/>
  <c r="W811" i="21" s="1"/>
  <c r="S811" i="21"/>
  <c r="X810" i="21"/>
  <c r="V810" i="21"/>
  <c r="U810" i="21"/>
  <c r="T810" i="21"/>
  <c r="W810" i="21" s="1"/>
  <c r="S810" i="21"/>
  <c r="X809" i="21"/>
  <c r="V809" i="21"/>
  <c r="U809" i="21"/>
  <c r="T809" i="21"/>
  <c r="W809" i="21" s="1"/>
  <c r="S809" i="21"/>
  <c r="X808" i="21"/>
  <c r="W808" i="21"/>
  <c r="V808" i="21"/>
  <c r="U808" i="21"/>
  <c r="T808" i="21"/>
  <c r="S808" i="21"/>
  <c r="X807" i="21"/>
  <c r="V807" i="21"/>
  <c r="U807" i="21"/>
  <c r="T807" i="21"/>
  <c r="W807" i="21" s="1"/>
  <c r="S807" i="21"/>
  <c r="X806" i="21"/>
  <c r="V806" i="21"/>
  <c r="U806" i="21"/>
  <c r="T806" i="21"/>
  <c r="W806" i="21" s="1"/>
  <c r="S806" i="21"/>
  <c r="X805" i="21"/>
  <c r="V805" i="21"/>
  <c r="U805" i="21"/>
  <c r="T805" i="21"/>
  <c r="W805" i="21" s="1"/>
  <c r="S805" i="21"/>
  <c r="X804" i="21"/>
  <c r="V804" i="21"/>
  <c r="U804" i="21"/>
  <c r="T804" i="21"/>
  <c r="W804" i="21" s="1"/>
  <c r="S804" i="21"/>
  <c r="X803" i="21"/>
  <c r="V803" i="21"/>
  <c r="U803" i="21"/>
  <c r="T803" i="21"/>
  <c r="W803" i="21" s="1"/>
  <c r="S803" i="21"/>
  <c r="X802" i="21"/>
  <c r="W802" i="21"/>
  <c r="V802" i="21"/>
  <c r="U802" i="21"/>
  <c r="T802" i="21"/>
  <c r="S802" i="21"/>
  <c r="X801" i="21"/>
  <c r="V801" i="21"/>
  <c r="U801" i="21"/>
  <c r="T801" i="21"/>
  <c r="W801" i="21" s="1"/>
  <c r="S801" i="21"/>
  <c r="X800" i="21"/>
  <c r="W800" i="21"/>
  <c r="V800" i="21"/>
  <c r="U800" i="21"/>
  <c r="T800" i="21"/>
  <c r="S800" i="21"/>
  <c r="X799" i="21"/>
  <c r="V799" i="21"/>
  <c r="U799" i="21"/>
  <c r="T799" i="21"/>
  <c r="W799" i="21" s="1"/>
  <c r="S799" i="21"/>
  <c r="X798" i="21"/>
  <c r="V798" i="21"/>
  <c r="U798" i="21"/>
  <c r="T798" i="21"/>
  <c r="W798" i="21" s="1"/>
  <c r="S798" i="21"/>
  <c r="X797" i="21"/>
  <c r="V797" i="21"/>
  <c r="U797" i="21"/>
  <c r="T797" i="21"/>
  <c r="W797" i="21" s="1"/>
  <c r="S797" i="21"/>
  <c r="X796" i="21"/>
  <c r="V796" i="21"/>
  <c r="U796" i="21"/>
  <c r="T796" i="21"/>
  <c r="W796" i="21" s="1"/>
  <c r="S796" i="21"/>
  <c r="X795" i="21"/>
  <c r="V795" i="21"/>
  <c r="U795" i="21"/>
  <c r="T795" i="21"/>
  <c r="W795" i="21" s="1"/>
  <c r="S795" i="21"/>
  <c r="X794" i="21"/>
  <c r="W794" i="21"/>
  <c r="V794" i="21"/>
  <c r="U794" i="21"/>
  <c r="T794" i="21"/>
  <c r="S794" i="21"/>
  <c r="X793" i="21"/>
  <c r="V793" i="21"/>
  <c r="U793" i="21"/>
  <c r="T793" i="21"/>
  <c r="W793" i="21" s="1"/>
  <c r="S793" i="21"/>
  <c r="X792" i="21"/>
  <c r="W792" i="21"/>
  <c r="V792" i="21"/>
  <c r="U792" i="21"/>
  <c r="T792" i="21"/>
  <c r="S792" i="21"/>
  <c r="X791" i="21"/>
  <c r="V791" i="21"/>
  <c r="U791" i="21"/>
  <c r="T791" i="21"/>
  <c r="W791" i="21" s="1"/>
  <c r="S791" i="21"/>
  <c r="X790" i="21"/>
  <c r="V790" i="21"/>
  <c r="U790" i="21"/>
  <c r="T790" i="21"/>
  <c r="W790" i="21" s="1"/>
  <c r="S790" i="21"/>
  <c r="X789" i="21"/>
  <c r="V789" i="21"/>
  <c r="U789" i="21"/>
  <c r="T789" i="21"/>
  <c r="W789" i="21" s="1"/>
  <c r="S789" i="21"/>
  <c r="X788" i="21"/>
  <c r="V788" i="21"/>
  <c r="U788" i="21"/>
  <c r="T788" i="21"/>
  <c r="W788" i="21" s="1"/>
  <c r="S788" i="21"/>
  <c r="X787" i="21"/>
  <c r="V787" i="21"/>
  <c r="U787" i="21"/>
  <c r="T787" i="21"/>
  <c r="W787" i="21" s="1"/>
  <c r="S787" i="21"/>
  <c r="X786" i="21"/>
  <c r="W786" i="21"/>
  <c r="V786" i="21"/>
  <c r="U786" i="21"/>
  <c r="T786" i="21"/>
  <c r="S786" i="21"/>
  <c r="X785" i="21"/>
  <c r="V785" i="21"/>
  <c r="U785" i="21"/>
  <c r="T785" i="21"/>
  <c r="W785" i="21" s="1"/>
  <c r="S785" i="21"/>
  <c r="X784" i="21"/>
  <c r="W784" i="21"/>
  <c r="V784" i="21"/>
  <c r="U784" i="21"/>
  <c r="T784" i="21"/>
  <c r="S784" i="21"/>
  <c r="X783" i="21"/>
  <c r="V783" i="21"/>
  <c r="U783" i="21"/>
  <c r="T783" i="21"/>
  <c r="W783" i="21" s="1"/>
  <c r="S783" i="21"/>
  <c r="X782" i="21"/>
  <c r="V782" i="21"/>
  <c r="U782" i="21"/>
  <c r="T782" i="21"/>
  <c r="W782" i="21" s="1"/>
  <c r="S782" i="21"/>
  <c r="X781" i="21"/>
  <c r="V781" i="21"/>
  <c r="U781" i="21"/>
  <c r="T781" i="21"/>
  <c r="W781" i="21" s="1"/>
  <c r="S781" i="21"/>
  <c r="X780" i="21"/>
  <c r="V780" i="21"/>
  <c r="U780" i="21"/>
  <c r="T780" i="21"/>
  <c r="W780" i="21" s="1"/>
  <c r="S780" i="21"/>
  <c r="X779" i="21"/>
  <c r="V779" i="21"/>
  <c r="U779" i="21"/>
  <c r="T779" i="21"/>
  <c r="W779" i="21" s="1"/>
  <c r="S779" i="21"/>
  <c r="X778" i="21"/>
  <c r="W778" i="21"/>
  <c r="V778" i="21"/>
  <c r="U778" i="21"/>
  <c r="T778" i="21"/>
  <c r="S778" i="21"/>
  <c r="X777" i="21"/>
  <c r="V777" i="21"/>
  <c r="U777" i="21"/>
  <c r="T777" i="21"/>
  <c r="W777" i="21" s="1"/>
  <c r="S777" i="21"/>
  <c r="X776" i="21"/>
  <c r="W776" i="21"/>
  <c r="V776" i="21"/>
  <c r="U776" i="21"/>
  <c r="T776" i="21"/>
  <c r="S776" i="21"/>
  <c r="X775" i="21"/>
  <c r="V775" i="21"/>
  <c r="U775" i="21"/>
  <c r="T775" i="21"/>
  <c r="W775" i="21" s="1"/>
  <c r="S775" i="21"/>
  <c r="X774" i="21"/>
  <c r="V774" i="21"/>
  <c r="U774" i="21"/>
  <c r="T774" i="21"/>
  <c r="W774" i="21" s="1"/>
  <c r="S774" i="21"/>
  <c r="X773" i="21"/>
  <c r="V773" i="21"/>
  <c r="U773" i="21"/>
  <c r="T773" i="21"/>
  <c r="W773" i="21" s="1"/>
  <c r="S773" i="21"/>
  <c r="X772" i="21"/>
  <c r="V772" i="21"/>
  <c r="U772" i="21"/>
  <c r="T772" i="21"/>
  <c r="W772" i="21" s="1"/>
  <c r="S772" i="21"/>
  <c r="X771" i="21"/>
  <c r="V771" i="21"/>
  <c r="U771" i="21"/>
  <c r="T771" i="21"/>
  <c r="W771" i="21" s="1"/>
  <c r="S771" i="21"/>
  <c r="X770" i="21"/>
  <c r="W770" i="21"/>
  <c r="V770" i="21"/>
  <c r="U770" i="21"/>
  <c r="T770" i="21"/>
  <c r="S770" i="21"/>
  <c r="X769" i="21"/>
  <c r="V769" i="21"/>
  <c r="U769" i="21"/>
  <c r="T769" i="21"/>
  <c r="W769" i="21" s="1"/>
  <c r="S769" i="21"/>
  <c r="X768" i="21"/>
  <c r="W768" i="21"/>
  <c r="V768" i="21"/>
  <c r="U768" i="21"/>
  <c r="T768" i="21"/>
  <c r="S768" i="21"/>
  <c r="X767" i="21"/>
  <c r="V767" i="21"/>
  <c r="U767" i="21"/>
  <c r="T767" i="21"/>
  <c r="W767" i="21" s="1"/>
  <c r="S767" i="21"/>
  <c r="X766" i="21"/>
  <c r="V766" i="21"/>
  <c r="U766" i="21"/>
  <c r="T766" i="21"/>
  <c r="W766" i="21" s="1"/>
  <c r="S766" i="21"/>
  <c r="X765" i="21"/>
  <c r="V765" i="21"/>
  <c r="U765" i="21"/>
  <c r="T765" i="21"/>
  <c r="W765" i="21" s="1"/>
  <c r="S765" i="21"/>
  <c r="X764" i="21"/>
  <c r="V764" i="21"/>
  <c r="U764" i="21"/>
  <c r="T764" i="21"/>
  <c r="W764" i="21" s="1"/>
  <c r="S764" i="21"/>
  <c r="X763" i="21"/>
  <c r="V763" i="21"/>
  <c r="U763" i="21"/>
  <c r="T763" i="21"/>
  <c r="W763" i="21" s="1"/>
  <c r="S763" i="21"/>
  <c r="X762" i="21"/>
  <c r="W762" i="21"/>
  <c r="V762" i="21"/>
  <c r="U762" i="21"/>
  <c r="T762" i="21"/>
  <c r="S762" i="21"/>
  <c r="X761" i="21"/>
  <c r="V761" i="21"/>
  <c r="U761" i="21"/>
  <c r="T761" i="21"/>
  <c r="W761" i="21" s="1"/>
  <c r="S761" i="21"/>
  <c r="X760" i="21"/>
  <c r="W760" i="21"/>
  <c r="V760" i="21"/>
  <c r="U760" i="21"/>
  <c r="T760" i="21"/>
  <c r="S760" i="21"/>
  <c r="X759" i="21"/>
  <c r="V759" i="21"/>
  <c r="U759" i="21"/>
  <c r="T759" i="21"/>
  <c r="W759" i="21" s="1"/>
  <c r="S759" i="21"/>
  <c r="X758" i="21"/>
  <c r="V758" i="21"/>
  <c r="U758" i="21"/>
  <c r="T758" i="21"/>
  <c r="W758" i="21" s="1"/>
  <c r="S758" i="21"/>
  <c r="X757" i="21"/>
  <c r="V757" i="21"/>
  <c r="U757" i="21"/>
  <c r="T757" i="21"/>
  <c r="W757" i="21" s="1"/>
  <c r="S757" i="21"/>
  <c r="X756" i="21"/>
  <c r="V756" i="21"/>
  <c r="U756" i="21"/>
  <c r="T756" i="21"/>
  <c r="W756" i="21" s="1"/>
  <c r="S756" i="21"/>
  <c r="X755" i="21"/>
  <c r="V755" i="21"/>
  <c r="U755" i="21"/>
  <c r="T755" i="21"/>
  <c r="W755" i="21" s="1"/>
  <c r="S755" i="21"/>
  <c r="X754" i="21"/>
  <c r="W754" i="21"/>
  <c r="V754" i="21"/>
  <c r="U754" i="21"/>
  <c r="T754" i="21"/>
  <c r="S754" i="21"/>
  <c r="X753" i="21"/>
  <c r="V753" i="21"/>
  <c r="U753" i="21"/>
  <c r="T753" i="21"/>
  <c r="W753" i="21" s="1"/>
  <c r="S753" i="21"/>
  <c r="X752" i="21"/>
  <c r="W752" i="21"/>
  <c r="V752" i="21"/>
  <c r="U752" i="21"/>
  <c r="T752" i="21"/>
  <c r="S752" i="21"/>
  <c r="X751" i="21"/>
  <c r="V751" i="21"/>
  <c r="U751" i="21"/>
  <c r="T751" i="21"/>
  <c r="W751" i="21" s="1"/>
  <c r="S751" i="21"/>
  <c r="X750" i="21"/>
  <c r="V750" i="21"/>
  <c r="U750" i="21"/>
  <c r="T750" i="21"/>
  <c r="W750" i="21" s="1"/>
  <c r="S750" i="21"/>
  <c r="X749" i="21"/>
  <c r="V749" i="21"/>
  <c r="U749" i="21"/>
  <c r="T749" i="21"/>
  <c r="W749" i="21" s="1"/>
  <c r="S749" i="21"/>
  <c r="X748" i="21"/>
  <c r="V748" i="21"/>
  <c r="U748" i="21"/>
  <c r="T748" i="21"/>
  <c r="W748" i="21" s="1"/>
  <c r="S748" i="21"/>
  <c r="X747" i="21"/>
  <c r="V747" i="21"/>
  <c r="U747" i="21"/>
  <c r="T747" i="21"/>
  <c r="W747" i="21" s="1"/>
  <c r="S747" i="21"/>
  <c r="X746" i="21"/>
  <c r="W746" i="21"/>
  <c r="V746" i="21"/>
  <c r="U746" i="21"/>
  <c r="T746" i="21"/>
  <c r="S746" i="21"/>
  <c r="X745" i="21"/>
  <c r="V745" i="21"/>
  <c r="U745" i="21"/>
  <c r="T745" i="21"/>
  <c r="W745" i="21" s="1"/>
  <c r="S745" i="21"/>
  <c r="X744" i="21"/>
  <c r="W744" i="21"/>
  <c r="V744" i="21"/>
  <c r="U744" i="21"/>
  <c r="T744" i="21"/>
  <c r="S744" i="21"/>
  <c r="X743" i="21"/>
  <c r="V743" i="21"/>
  <c r="U743" i="21"/>
  <c r="T743" i="21"/>
  <c r="W743" i="21" s="1"/>
  <c r="S743" i="21"/>
  <c r="X742" i="21"/>
  <c r="V742" i="21"/>
  <c r="U742" i="21"/>
  <c r="T742" i="21"/>
  <c r="W742" i="21" s="1"/>
  <c r="S742" i="21"/>
  <c r="X741" i="21"/>
  <c r="V741" i="21"/>
  <c r="U741" i="21"/>
  <c r="T741" i="21"/>
  <c r="W741" i="21" s="1"/>
  <c r="S741" i="21"/>
  <c r="X740" i="21"/>
  <c r="V740" i="21"/>
  <c r="U740" i="21"/>
  <c r="T740" i="21"/>
  <c r="W740" i="21" s="1"/>
  <c r="S740" i="21"/>
  <c r="X739" i="21"/>
  <c r="V739" i="21"/>
  <c r="U739" i="21"/>
  <c r="T739" i="21"/>
  <c r="W739" i="21" s="1"/>
  <c r="S739" i="21"/>
  <c r="X738" i="21"/>
  <c r="W738" i="21"/>
  <c r="V738" i="21"/>
  <c r="U738" i="21"/>
  <c r="T738" i="21"/>
  <c r="S738" i="21"/>
  <c r="X737" i="21"/>
  <c r="V737" i="21"/>
  <c r="U737" i="21"/>
  <c r="T737" i="21"/>
  <c r="W737" i="21" s="1"/>
  <c r="S737" i="21"/>
  <c r="X736" i="21"/>
  <c r="W736" i="21"/>
  <c r="V736" i="21"/>
  <c r="U736" i="21"/>
  <c r="T736" i="21"/>
  <c r="S736" i="21"/>
  <c r="X735" i="21"/>
  <c r="V735" i="21"/>
  <c r="U735" i="21"/>
  <c r="T735" i="21"/>
  <c r="W735" i="21" s="1"/>
  <c r="S735" i="21"/>
  <c r="X734" i="21"/>
  <c r="V734" i="21"/>
  <c r="U734" i="21"/>
  <c r="T734" i="21"/>
  <c r="W734" i="21" s="1"/>
  <c r="S734" i="21"/>
  <c r="X733" i="21"/>
  <c r="V733" i="21"/>
  <c r="U733" i="21"/>
  <c r="T733" i="21"/>
  <c r="W733" i="21" s="1"/>
  <c r="S733" i="21"/>
  <c r="X732" i="21"/>
  <c r="V732" i="21"/>
  <c r="U732" i="21"/>
  <c r="T732" i="21"/>
  <c r="W732" i="21" s="1"/>
  <c r="S732" i="21"/>
  <c r="X731" i="21"/>
  <c r="V731" i="21"/>
  <c r="U731" i="21"/>
  <c r="T731" i="21"/>
  <c r="W731" i="21" s="1"/>
  <c r="S731" i="21"/>
  <c r="X730" i="21"/>
  <c r="W730" i="21"/>
  <c r="V730" i="21"/>
  <c r="U730" i="21"/>
  <c r="T730" i="21"/>
  <c r="S730" i="21"/>
  <c r="X729" i="21"/>
  <c r="V729" i="21"/>
  <c r="U729" i="21"/>
  <c r="T729" i="21"/>
  <c r="W729" i="21" s="1"/>
  <c r="S729" i="21"/>
  <c r="X728" i="21"/>
  <c r="W728" i="21"/>
  <c r="V728" i="21"/>
  <c r="U728" i="21"/>
  <c r="T728" i="21"/>
  <c r="S728" i="21"/>
  <c r="X727" i="21"/>
  <c r="V727" i="21"/>
  <c r="U727" i="21"/>
  <c r="T727" i="21"/>
  <c r="W727" i="21" s="1"/>
  <c r="S727" i="21"/>
  <c r="X726" i="21"/>
  <c r="V726" i="21"/>
  <c r="U726" i="21"/>
  <c r="T726" i="21"/>
  <c r="W726" i="21" s="1"/>
  <c r="S726" i="21"/>
  <c r="X725" i="21"/>
  <c r="V725" i="21"/>
  <c r="U725" i="21"/>
  <c r="T725" i="21"/>
  <c r="W725" i="21" s="1"/>
  <c r="S725" i="21"/>
  <c r="X724" i="21"/>
  <c r="V724" i="21"/>
  <c r="U724" i="21"/>
  <c r="T724" i="21"/>
  <c r="W724" i="21" s="1"/>
  <c r="S724" i="21"/>
  <c r="X723" i="21"/>
  <c r="V723" i="21"/>
  <c r="U723" i="21"/>
  <c r="T723" i="21"/>
  <c r="W723" i="21" s="1"/>
  <c r="S723" i="21"/>
  <c r="X722" i="21"/>
  <c r="W722" i="21"/>
  <c r="V722" i="21"/>
  <c r="U722" i="21"/>
  <c r="T722" i="21"/>
  <c r="S722" i="21"/>
  <c r="X721" i="21"/>
  <c r="V721" i="21"/>
  <c r="U721" i="21"/>
  <c r="T721" i="21"/>
  <c r="W721" i="21" s="1"/>
  <c r="S721" i="21"/>
  <c r="X720" i="21"/>
  <c r="W720" i="21"/>
  <c r="V720" i="21"/>
  <c r="U720" i="21"/>
  <c r="T720" i="21"/>
  <c r="S720" i="21"/>
  <c r="X719" i="21"/>
  <c r="V719" i="21"/>
  <c r="U719" i="21"/>
  <c r="T719" i="21"/>
  <c r="W719" i="21" s="1"/>
  <c r="S719" i="21"/>
  <c r="X718" i="21"/>
  <c r="V718" i="21"/>
  <c r="U718" i="21"/>
  <c r="T718" i="21"/>
  <c r="W718" i="21" s="1"/>
  <c r="S718" i="21"/>
  <c r="X717" i="21"/>
  <c r="V717" i="21"/>
  <c r="U717" i="21"/>
  <c r="T717" i="21"/>
  <c r="W717" i="21" s="1"/>
  <c r="S717" i="21"/>
  <c r="X716" i="21"/>
  <c r="V716" i="21"/>
  <c r="U716" i="21"/>
  <c r="T716" i="21"/>
  <c r="W716" i="21" s="1"/>
  <c r="S716" i="21"/>
  <c r="X715" i="21"/>
  <c r="W715" i="21"/>
  <c r="V715" i="21"/>
  <c r="U715" i="21"/>
  <c r="T715" i="21"/>
  <c r="S715" i="21"/>
  <c r="X714" i="21"/>
  <c r="V714" i="21"/>
  <c r="U714" i="21"/>
  <c r="T714" i="21"/>
  <c r="W714" i="21" s="1"/>
  <c r="S714" i="21"/>
  <c r="X713" i="21"/>
  <c r="W713" i="21"/>
  <c r="V713" i="21"/>
  <c r="U713" i="21"/>
  <c r="T713" i="21"/>
  <c r="S713" i="21"/>
  <c r="X712" i="21"/>
  <c r="V712" i="21"/>
  <c r="U712" i="21"/>
  <c r="T712" i="21"/>
  <c r="W712" i="21" s="1"/>
  <c r="S712" i="21"/>
  <c r="X711" i="21"/>
  <c r="W711" i="21"/>
  <c r="V711" i="21"/>
  <c r="U711" i="21"/>
  <c r="T711" i="21"/>
  <c r="S711" i="21"/>
  <c r="X710" i="21"/>
  <c r="V710" i="21"/>
  <c r="U710" i="21"/>
  <c r="T710" i="21"/>
  <c r="W710" i="21" s="1"/>
  <c r="S710" i="21"/>
  <c r="X709" i="21"/>
  <c r="V709" i="21"/>
  <c r="U709" i="21"/>
  <c r="T709" i="21"/>
  <c r="W709" i="21" s="1"/>
  <c r="S709" i="21"/>
  <c r="X708" i="21"/>
  <c r="V708" i="21"/>
  <c r="U708" i="21"/>
  <c r="T708" i="21"/>
  <c r="W708" i="21" s="1"/>
  <c r="S708" i="21"/>
  <c r="X707" i="21"/>
  <c r="V707" i="21"/>
  <c r="U707" i="21"/>
  <c r="T707" i="21"/>
  <c r="W707" i="21" s="1"/>
  <c r="S707" i="21"/>
  <c r="X706" i="21"/>
  <c r="V706" i="21"/>
  <c r="U706" i="21"/>
  <c r="T706" i="21"/>
  <c r="W706" i="21" s="1"/>
  <c r="S706" i="21"/>
  <c r="X705" i="21"/>
  <c r="V705" i="21"/>
  <c r="U705" i="21"/>
  <c r="T705" i="21"/>
  <c r="W705" i="21" s="1"/>
  <c r="S705" i="21"/>
  <c r="X704" i="21"/>
  <c r="V704" i="21"/>
  <c r="U704" i="21"/>
  <c r="T704" i="21"/>
  <c r="W704" i="21" s="1"/>
  <c r="S704" i="21"/>
  <c r="X703" i="21"/>
  <c r="V703" i="21"/>
  <c r="U703" i="21"/>
  <c r="T703" i="21"/>
  <c r="W703" i="21" s="1"/>
  <c r="S703" i="21"/>
  <c r="X702" i="21"/>
  <c r="V702" i="21"/>
  <c r="U702" i="21"/>
  <c r="T702" i="21"/>
  <c r="W702" i="21" s="1"/>
  <c r="S702" i="21"/>
  <c r="X701" i="21"/>
  <c r="V701" i="21"/>
  <c r="U701" i="21"/>
  <c r="T701" i="21"/>
  <c r="W701" i="21" s="1"/>
  <c r="S701" i="21"/>
  <c r="X700" i="21"/>
  <c r="V700" i="21"/>
  <c r="U700" i="21"/>
  <c r="T700" i="21"/>
  <c r="W700" i="21" s="1"/>
  <c r="S700" i="21"/>
  <c r="X699" i="21"/>
  <c r="V699" i="21"/>
  <c r="U699" i="21"/>
  <c r="T699" i="21"/>
  <c r="W699" i="21" s="1"/>
  <c r="S699" i="21"/>
  <c r="X698" i="21"/>
  <c r="V698" i="21"/>
  <c r="U698" i="21"/>
  <c r="T698" i="21"/>
  <c r="W698" i="21" s="1"/>
  <c r="S698" i="21"/>
  <c r="X697" i="21"/>
  <c r="V697" i="21"/>
  <c r="U697" i="21"/>
  <c r="T697" i="21"/>
  <c r="W697" i="21" s="1"/>
  <c r="S697" i="21"/>
  <c r="X696" i="21"/>
  <c r="V696" i="21"/>
  <c r="U696" i="21"/>
  <c r="T696" i="21"/>
  <c r="W696" i="21" s="1"/>
  <c r="S696" i="21"/>
  <c r="X695" i="21"/>
  <c r="V695" i="21"/>
  <c r="U695" i="21"/>
  <c r="T695" i="21"/>
  <c r="W695" i="21" s="1"/>
  <c r="S695" i="21"/>
  <c r="X694" i="21"/>
  <c r="V694" i="21"/>
  <c r="U694" i="21"/>
  <c r="T694" i="21"/>
  <c r="W694" i="21" s="1"/>
  <c r="S694" i="21"/>
  <c r="X693" i="21"/>
  <c r="V693" i="21"/>
  <c r="U693" i="21"/>
  <c r="T693" i="21"/>
  <c r="W693" i="21" s="1"/>
  <c r="S693" i="21"/>
  <c r="X692" i="21"/>
  <c r="V692" i="21"/>
  <c r="U692" i="21"/>
  <c r="T692" i="21"/>
  <c r="W692" i="21" s="1"/>
  <c r="S692" i="21"/>
  <c r="X691" i="21"/>
  <c r="V691" i="21"/>
  <c r="U691" i="21"/>
  <c r="T691" i="21"/>
  <c r="W691" i="21" s="1"/>
  <c r="S691" i="21"/>
  <c r="X690" i="21"/>
  <c r="V690" i="21"/>
  <c r="U690" i="21"/>
  <c r="T690" i="21"/>
  <c r="W690" i="21" s="1"/>
  <c r="S690" i="21"/>
  <c r="X689" i="21"/>
  <c r="V689" i="21"/>
  <c r="U689" i="21"/>
  <c r="T689" i="21"/>
  <c r="W689" i="21" s="1"/>
  <c r="S689" i="21"/>
  <c r="X688" i="21"/>
  <c r="V688" i="21"/>
  <c r="U688" i="21"/>
  <c r="T688" i="21"/>
  <c r="W688" i="21" s="1"/>
  <c r="S688" i="21"/>
  <c r="X687" i="21"/>
  <c r="V687" i="21"/>
  <c r="U687" i="21"/>
  <c r="T687" i="21"/>
  <c r="W687" i="21" s="1"/>
  <c r="S687" i="21"/>
  <c r="X686" i="21"/>
  <c r="V686" i="21"/>
  <c r="U686" i="21"/>
  <c r="T686" i="21"/>
  <c r="W686" i="21" s="1"/>
  <c r="S686" i="21"/>
  <c r="X685" i="21"/>
  <c r="V685" i="21"/>
  <c r="U685" i="21"/>
  <c r="T685" i="21"/>
  <c r="W685" i="21" s="1"/>
  <c r="S685" i="21"/>
  <c r="X684" i="21"/>
  <c r="V684" i="21"/>
  <c r="U684" i="21"/>
  <c r="T684" i="21"/>
  <c r="W684" i="21" s="1"/>
  <c r="S684" i="21"/>
  <c r="X683" i="21"/>
  <c r="V683" i="21"/>
  <c r="U683" i="21"/>
  <c r="T683" i="21"/>
  <c r="W683" i="21" s="1"/>
  <c r="S683" i="21"/>
  <c r="X682" i="21"/>
  <c r="V682" i="21"/>
  <c r="U682" i="21"/>
  <c r="T682" i="21"/>
  <c r="W682" i="21" s="1"/>
  <c r="S682" i="21"/>
  <c r="X681" i="21"/>
  <c r="V681" i="21"/>
  <c r="U681" i="21"/>
  <c r="T681" i="21"/>
  <c r="W681" i="21" s="1"/>
  <c r="S681" i="21"/>
  <c r="X680" i="21"/>
  <c r="V680" i="21"/>
  <c r="U680" i="21"/>
  <c r="T680" i="21"/>
  <c r="W680" i="21" s="1"/>
  <c r="S680" i="21"/>
  <c r="X679" i="21"/>
  <c r="V679" i="21"/>
  <c r="U679" i="21"/>
  <c r="T679" i="21"/>
  <c r="W679" i="21" s="1"/>
  <c r="S679" i="21"/>
  <c r="X678" i="21"/>
  <c r="V678" i="21"/>
  <c r="U678" i="21"/>
  <c r="T678" i="21"/>
  <c r="W678" i="21" s="1"/>
  <c r="S678" i="21"/>
  <c r="X677" i="21"/>
  <c r="V677" i="21"/>
  <c r="U677" i="21"/>
  <c r="T677" i="21"/>
  <c r="W677" i="21" s="1"/>
  <c r="S677" i="21"/>
  <c r="X676" i="21"/>
  <c r="V676" i="21"/>
  <c r="U676" i="21"/>
  <c r="T676" i="21"/>
  <c r="W676" i="21" s="1"/>
  <c r="S676" i="21"/>
  <c r="X675" i="21"/>
  <c r="V675" i="21"/>
  <c r="U675" i="21"/>
  <c r="T675" i="21"/>
  <c r="W675" i="21" s="1"/>
  <c r="S675" i="21"/>
  <c r="X674" i="21"/>
  <c r="V674" i="21"/>
  <c r="U674" i="21"/>
  <c r="T674" i="21"/>
  <c r="W674" i="21" s="1"/>
  <c r="S674" i="21"/>
  <c r="X673" i="21"/>
  <c r="V673" i="21"/>
  <c r="U673" i="21"/>
  <c r="T673" i="21"/>
  <c r="W673" i="21" s="1"/>
  <c r="S673" i="21"/>
  <c r="X672" i="21"/>
  <c r="V672" i="21"/>
  <c r="U672" i="21"/>
  <c r="T672" i="21"/>
  <c r="W672" i="21" s="1"/>
  <c r="S672" i="21"/>
  <c r="X671" i="21"/>
  <c r="V671" i="21"/>
  <c r="U671" i="21"/>
  <c r="T671" i="21"/>
  <c r="W671" i="21" s="1"/>
  <c r="S671" i="21"/>
  <c r="X670" i="21"/>
  <c r="V670" i="21"/>
  <c r="U670" i="21"/>
  <c r="T670" i="21"/>
  <c r="W670" i="21" s="1"/>
  <c r="S670" i="21"/>
  <c r="X669" i="21"/>
  <c r="V669" i="21"/>
  <c r="U669" i="21"/>
  <c r="T669" i="21"/>
  <c r="W669" i="21" s="1"/>
  <c r="S669" i="21"/>
  <c r="X668" i="21"/>
  <c r="V668" i="21"/>
  <c r="U668" i="21"/>
  <c r="T668" i="21"/>
  <c r="W668" i="21" s="1"/>
  <c r="S668" i="21"/>
  <c r="X667" i="21"/>
  <c r="V667" i="21"/>
  <c r="U667" i="21"/>
  <c r="T667" i="21"/>
  <c r="W667" i="21" s="1"/>
  <c r="S667" i="21"/>
  <c r="X666" i="21"/>
  <c r="V666" i="21"/>
  <c r="U666" i="21"/>
  <c r="T666" i="21"/>
  <c r="W666" i="21" s="1"/>
  <c r="S666" i="21"/>
  <c r="X665" i="21"/>
  <c r="V665" i="21"/>
  <c r="U665" i="21"/>
  <c r="T665" i="21"/>
  <c r="W665" i="21" s="1"/>
  <c r="S665" i="21"/>
  <c r="X664" i="21"/>
  <c r="V664" i="21"/>
  <c r="U664" i="21"/>
  <c r="T664" i="21"/>
  <c r="W664" i="21" s="1"/>
  <c r="S664" i="21"/>
  <c r="X663" i="21"/>
  <c r="V663" i="21"/>
  <c r="U663" i="21"/>
  <c r="T663" i="21"/>
  <c r="W663" i="21" s="1"/>
  <c r="S663" i="21"/>
  <c r="X662" i="21"/>
  <c r="V662" i="21"/>
  <c r="U662" i="21"/>
  <c r="T662" i="21"/>
  <c r="W662" i="21" s="1"/>
  <c r="S662" i="21"/>
  <c r="X661" i="21"/>
  <c r="V661" i="21"/>
  <c r="U661" i="21"/>
  <c r="T661" i="21"/>
  <c r="W661" i="21" s="1"/>
  <c r="S661" i="21"/>
  <c r="X660" i="21"/>
  <c r="V660" i="21"/>
  <c r="U660" i="21"/>
  <c r="T660" i="21"/>
  <c r="W660" i="21" s="1"/>
  <c r="S660" i="21"/>
  <c r="X659" i="21"/>
  <c r="V659" i="21"/>
  <c r="U659" i="21"/>
  <c r="T659" i="21"/>
  <c r="W659" i="21" s="1"/>
  <c r="S659" i="21"/>
  <c r="X658" i="21"/>
  <c r="V658" i="21"/>
  <c r="U658" i="21"/>
  <c r="T658" i="21"/>
  <c r="W658" i="21" s="1"/>
  <c r="S658" i="21"/>
  <c r="X657" i="21"/>
  <c r="V657" i="21"/>
  <c r="U657" i="21"/>
  <c r="T657" i="21"/>
  <c r="W657" i="21" s="1"/>
  <c r="S657" i="21"/>
  <c r="X656" i="21"/>
  <c r="V656" i="21"/>
  <c r="U656" i="21"/>
  <c r="T656" i="21"/>
  <c r="W656" i="21" s="1"/>
  <c r="S656" i="21"/>
  <c r="X655" i="21"/>
  <c r="V655" i="21"/>
  <c r="U655" i="21"/>
  <c r="T655" i="21"/>
  <c r="W655" i="21" s="1"/>
  <c r="S655" i="21"/>
  <c r="X654" i="21"/>
  <c r="V654" i="21"/>
  <c r="U654" i="21"/>
  <c r="T654" i="21"/>
  <c r="W654" i="21" s="1"/>
  <c r="S654" i="21"/>
  <c r="X653" i="21"/>
  <c r="V653" i="21"/>
  <c r="U653" i="21"/>
  <c r="T653" i="21"/>
  <c r="W653" i="21" s="1"/>
  <c r="S653" i="21"/>
  <c r="X652" i="21"/>
  <c r="V652" i="21"/>
  <c r="U652" i="21"/>
  <c r="T652" i="21"/>
  <c r="W652" i="21" s="1"/>
  <c r="S652" i="21"/>
  <c r="X651" i="21"/>
  <c r="V651" i="21"/>
  <c r="U651" i="21"/>
  <c r="T651" i="21"/>
  <c r="W651" i="21" s="1"/>
  <c r="S651" i="21"/>
  <c r="X650" i="21"/>
  <c r="V650" i="21"/>
  <c r="U650" i="21"/>
  <c r="T650" i="21"/>
  <c r="W650" i="21" s="1"/>
  <c r="S650" i="21"/>
  <c r="X649" i="21"/>
  <c r="V649" i="21"/>
  <c r="U649" i="21"/>
  <c r="T649" i="21"/>
  <c r="W649" i="21" s="1"/>
  <c r="S649" i="21"/>
  <c r="X648" i="21"/>
  <c r="V648" i="21"/>
  <c r="U648" i="21"/>
  <c r="T648" i="21"/>
  <c r="W648" i="21" s="1"/>
  <c r="S648" i="21"/>
  <c r="X647" i="21"/>
  <c r="V647" i="21"/>
  <c r="U647" i="21"/>
  <c r="T647" i="21"/>
  <c r="W647" i="21" s="1"/>
  <c r="S647" i="21"/>
  <c r="X646" i="21"/>
  <c r="V646" i="21"/>
  <c r="U646" i="21"/>
  <c r="T646" i="21"/>
  <c r="W646" i="21" s="1"/>
  <c r="S646" i="21"/>
  <c r="X645" i="21"/>
  <c r="V645" i="21"/>
  <c r="U645" i="21"/>
  <c r="T645" i="21"/>
  <c r="W645" i="21" s="1"/>
  <c r="S645" i="21"/>
  <c r="X644" i="21"/>
  <c r="V644" i="21"/>
  <c r="U644" i="21"/>
  <c r="T644" i="21"/>
  <c r="W644" i="21" s="1"/>
  <c r="S644" i="21"/>
  <c r="X643" i="21"/>
  <c r="V643" i="21"/>
  <c r="U643" i="21"/>
  <c r="T643" i="21"/>
  <c r="W643" i="21" s="1"/>
  <c r="S643" i="21"/>
  <c r="X642" i="21"/>
  <c r="V642" i="21"/>
  <c r="U642" i="21"/>
  <c r="T642" i="21"/>
  <c r="W642" i="21" s="1"/>
  <c r="S642" i="21"/>
  <c r="X641" i="21"/>
  <c r="V641" i="21"/>
  <c r="U641" i="21"/>
  <c r="T641" i="21"/>
  <c r="W641" i="21" s="1"/>
  <c r="S641" i="21"/>
  <c r="X640" i="21"/>
  <c r="V640" i="21"/>
  <c r="U640" i="21"/>
  <c r="T640" i="21"/>
  <c r="W640" i="21" s="1"/>
  <c r="S640" i="21"/>
  <c r="X639" i="21"/>
  <c r="V639" i="21"/>
  <c r="U639" i="21"/>
  <c r="T639" i="21"/>
  <c r="W639" i="21" s="1"/>
  <c r="S639" i="21"/>
  <c r="X638" i="21"/>
  <c r="V638" i="21"/>
  <c r="U638" i="21"/>
  <c r="T638" i="21"/>
  <c r="W638" i="21" s="1"/>
  <c r="S638" i="21"/>
  <c r="X637" i="21"/>
  <c r="V637" i="21"/>
  <c r="U637" i="21"/>
  <c r="T637" i="21"/>
  <c r="W637" i="21" s="1"/>
  <c r="S637" i="21"/>
  <c r="X636" i="21"/>
  <c r="V636" i="21"/>
  <c r="U636" i="21"/>
  <c r="T636" i="21"/>
  <c r="W636" i="21" s="1"/>
  <c r="S636" i="21"/>
  <c r="X635" i="21"/>
  <c r="V635" i="21"/>
  <c r="U635" i="21"/>
  <c r="T635" i="21"/>
  <c r="W635" i="21" s="1"/>
  <c r="S635" i="21"/>
  <c r="X634" i="21"/>
  <c r="V634" i="21"/>
  <c r="U634" i="21"/>
  <c r="T634" i="21"/>
  <c r="W634" i="21" s="1"/>
  <c r="S634" i="21"/>
  <c r="X633" i="21"/>
  <c r="V633" i="21"/>
  <c r="U633" i="21"/>
  <c r="T633" i="21"/>
  <c r="W633" i="21" s="1"/>
  <c r="S633" i="21"/>
  <c r="X632" i="21"/>
  <c r="V632" i="21"/>
  <c r="U632" i="21"/>
  <c r="T632" i="21"/>
  <c r="W632" i="21" s="1"/>
  <c r="S632" i="21"/>
  <c r="X631" i="21"/>
  <c r="V631" i="21"/>
  <c r="U631" i="21"/>
  <c r="T631" i="21"/>
  <c r="W631" i="21" s="1"/>
  <c r="S631" i="21"/>
  <c r="X630" i="21"/>
  <c r="V630" i="21"/>
  <c r="U630" i="21"/>
  <c r="T630" i="21"/>
  <c r="W630" i="21" s="1"/>
  <c r="S630" i="21"/>
  <c r="X629" i="21"/>
  <c r="V629" i="21"/>
  <c r="U629" i="21"/>
  <c r="T629" i="21"/>
  <c r="W629" i="21" s="1"/>
  <c r="S629" i="21"/>
  <c r="X628" i="21"/>
  <c r="V628" i="21"/>
  <c r="U628" i="21"/>
  <c r="T628" i="21"/>
  <c r="W628" i="21" s="1"/>
  <c r="S628" i="21"/>
  <c r="X627" i="21"/>
  <c r="V627" i="21"/>
  <c r="U627" i="21"/>
  <c r="T627" i="21"/>
  <c r="W627" i="21" s="1"/>
  <c r="S627" i="21"/>
  <c r="X626" i="21"/>
  <c r="V626" i="21"/>
  <c r="U626" i="21"/>
  <c r="T626" i="21"/>
  <c r="W626" i="21" s="1"/>
  <c r="S626" i="21"/>
  <c r="X625" i="21"/>
  <c r="V625" i="21"/>
  <c r="U625" i="21"/>
  <c r="T625" i="21"/>
  <c r="W625" i="21" s="1"/>
  <c r="S625" i="21"/>
  <c r="X624" i="21"/>
  <c r="V624" i="21"/>
  <c r="U624" i="21"/>
  <c r="T624" i="21"/>
  <c r="W624" i="21" s="1"/>
  <c r="S624" i="21"/>
  <c r="X623" i="21"/>
  <c r="V623" i="21"/>
  <c r="U623" i="21"/>
  <c r="T623" i="21"/>
  <c r="W623" i="21" s="1"/>
  <c r="S623" i="21"/>
  <c r="X622" i="21"/>
  <c r="V622" i="21"/>
  <c r="U622" i="21"/>
  <c r="T622" i="21"/>
  <c r="W622" i="21" s="1"/>
  <c r="S622" i="21"/>
  <c r="X621" i="21"/>
  <c r="V621" i="21"/>
  <c r="U621" i="21"/>
  <c r="T621" i="21"/>
  <c r="W621" i="21" s="1"/>
  <c r="S621" i="21"/>
  <c r="X620" i="21"/>
  <c r="V620" i="21"/>
  <c r="U620" i="21"/>
  <c r="T620" i="21"/>
  <c r="W620" i="21" s="1"/>
  <c r="S620" i="21"/>
  <c r="X619" i="21"/>
  <c r="V619" i="21"/>
  <c r="U619" i="21"/>
  <c r="T619" i="21"/>
  <c r="W619" i="21" s="1"/>
  <c r="S619" i="21"/>
  <c r="X618" i="21"/>
  <c r="V618" i="21"/>
  <c r="U618" i="21"/>
  <c r="T618" i="21"/>
  <c r="W618" i="21" s="1"/>
  <c r="S618" i="21"/>
  <c r="X617" i="21"/>
  <c r="V617" i="21"/>
  <c r="U617" i="21"/>
  <c r="T617" i="21"/>
  <c r="W617" i="21" s="1"/>
  <c r="S617" i="21"/>
  <c r="X616" i="21"/>
  <c r="V616" i="21"/>
  <c r="U616" i="21"/>
  <c r="T616" i="21"/>
  <c r="W616" i="21" s="1"/>
  <c r="S616" i="21"/>
  <c r="X615" i="21"/>
  <c r="V615" i="21"/>
  <c r="U615" i="21"/>
  <c r="T615" i="21"/>
  <c r="W615" i="21" s="1"/>
  <c r="S615" i="21"/>
  <c r="X614" i="21"/>
  <c r="V614" i="21"/>
  <c r="U614" i="21"/>
  <c r="T614" i="21"/>
  <c r="W614" i="21" s="1"/>
  <c r="S614" i="21"/>
  <c r="X613" i="21"/>
  <c r="V613" i="21"/>
  <c r="U613" i="21"/>
  <c r="T613" i="21"/>
  <c r="W613" i="21" s="1"/>
  <c r="S613" i="21"/>
  <c r="X612" i="21"/>
  <c r="V612" i="21"/>
  <c r="U612" i="21"/>
  <c r="T612" i="21"/>
  <c r="W612" i="21" s="1"/>
  <c r="S612" i="21"/>
  <c r="X611" i="21"/>
  <c r="V611" i="21"/>
  <c r="U611" i="21"/>
  <c r="T611" i="21"/>
  <c r="W611" i="21" s="1"/>
  <c r="S611" i="21"/>
  <c r="X610" i="21"/>
  <c r="V610" i="21"/>
  <c r="U610" i="21"/>
  <c r="T610" i="21"/>
  <c r="W610" i="21" s="1"/>
  <c r="S610" i="21"/>
  <c r="X609" i="21"/>
  <c r="V609" i="21"/>
  <c r="U609" i="21"/>
  <c r="T609" i="21"/>
  <c r="W609" i="21" s="1"/>
  <c r="S609" i="21"/>
  <c r="X608" i="21"/>
  <c r="V608" i="21"/>
  <c r="U608" i="21"/>
  <c r="T608" i="21"/>
  <c r="W608" i="21" s="1"/>
  <c r="S608" i="21"/>
  <c r="X607" i="21"/>
  <c r="V607" i="21"/>
  <c r="U607" i="21"/>
  <c r="T607" i="21"/>
  <c r="W607" i="21" s="1"/>
  <c r="S607" i="21"/>
  <c r="X606" i="21"/>
  <c r="V606" i="21"/>
  <c r="U606" i="21"/>
  <c r="T606" i="21"/>
  <c r="W606" i="21" s="1"/>
  <c r="S606" i="21"/>
  <c r="X605" i="21"/>
  <c r="V605" i="21"/>
  <c r="U605" i="21"/>
  <c r="T605" i="21"/>
  <c r="W605" i="21" s="1"/>
  <c r="S605" i="21"/>
  <c r="X604" i="21"/>
  <c r="V604" i="21"/>
  <c r="U604" i="21"/>
  <c r="T604" i="21"/>
  <c r="W604" i="21" s="1"/>
  <c r="S604" i="21"/>
  <c r="X603" i="21"/>
  <c r="V603" i="21"/>
  <c r="U603" i="21"/>
  <c r="T603" i="21"/>
  <c r="W603" i="21" s="1"/>
  <c r="S603" i="21"/>
  <c r="X602" i="21"/>
  <c r="V602" i="21"/>
  <c r="U602" i="21"/>
  <c r="T602" i="21"/>
  <c r="W602" i="21" s="1"/>
  <c r="S602" i="21"/>
  <c r="X601" i="21"/>
  <c r="V601" i="21"/>
  <c r="U601" i="21"/>
  <c r="T601" i="21"/>
  <c r="W601" i="21" s="1"/>
  <c r="S601" i="21"/>
  <c r="X600" i="21"/>
  <c r="V600" i="21"/>
  <c r="U600" i="21"/>
  <c r="T600" i="21"/>
  <c r="W600" i="21" s="1"/>
  <c r="S600" i="21"/>
  <c r="X599" i="21"/>
  <c r="V599" i="21"/>
  <c r="U599" i="21"/>
  <c r="T599" i="21"/>
  <c r="W599" i="21" s="1"/>
  <c r="S599" i="21"/>
  <c r="X598" i="21"/>
  <c r="V598" i="21"/>
  <c r="U598" i="21"/>
  <c r="T598" i="21"/>
  <c r="W598" i="21" s="1"/>
  <c r="S598" i="21"/>
  <c r="X597" i="21"/>
  <c r="V597" i="21"/>
  <c r="U597" i="21"/>
  <c r="T597" i="21"/>
  <c r="W597" i="21" s="1"/>
  <c r="S597" i="21"/>
  <c r="X596" i="21"/>
  <c r="V596" i="21"/>
  <c r="U596" i="21"/>
  <c r="T596" i="21"/>
  <c r="W596" i="21" s="1"/>
  <c r="S596" i="21"/>
  <c r="X595" i="21"/>
  <c r="V595" i="21"/>
  <c r="U595" i="21"/>
  <c r="T595" i="21"/>
  <c r="W595" i="21" s="1"/>
  <c r="S595" i="21"/>
  <c r="X594" i="21"/>
  <c r="V594" i="21"/>
  <c r="U594" i="21"/>
  <c r="T594" i="21"/>
  <c r="W594" i="21" s="1"/>
  <c r="S594" i="21"/>
  <c r="X593" i="21"/>
  <c r="V593" i="21"/>
  <c r="U593" i="21"/>
  <c r="T593" i="21"/>
  <c r="W593" i="21" s="1"/>
  <c r="S593" i="21"/>
  <c r="X592" i="21"/>
  <c r="V592" i="21"/>
  <c r="U592" i="21"/>
  <c r="T592" i="21"/>
  <c r="W592" i="21" s="1"/>
  <c r="S592" i="21"/>
  <c r="X591" i="21"/>
  <c r="V591" i="21"/>
  <c r="U591" i="21"/>
  <c r="T591" i="21"/>
  <c r="W591" i="21" s="1"/>
  <c r="S591" i="21"/>
  <c r="X590" i="21"/>
  <c r="V590" i="21"/>
  <c r="U590" i="21"/>
  <c r="T590" i="21"/>
  <c r="W590" i="21" s="1"/>
  <c r="S590" i="21"/>
  <c r="X589" i="21"/>
  <c r="V589" i="21"/>
  <c r="U589" i="21"/>
  <c r="T589" i="21"/>
  <c r="W589" i="21" s="1"/>
  <c r="S589" i="21"/>
  <c r="X588" i="21"/>
  <c r="V588" i="21"/>
  <c r="U588" i="21"/>
  <c r="T588" i="21"/>
  <c r="W588" i="21" s="1"/>
  <c r="S588" i="21"/>
  <c r="X587" i="21"/>
  <c r="V587" i="21"/>
  <c r="U587" i="21"/>
  <c r="T587" i="21"/>
  <c r="W587" i="21" s="1"/>
  <c r="S587" i="21"/>
  <c r="X586" i="21"/>
  <c r="V586" i="21"/>
  <c r="U586" i="21"/>
  <c r="T586" i="21"/>
  <c r="W586" i="21" s="1"/>
  <c r="S586" i="21"/>
  <c r="X585" i="21"/>
  <c r="V585" i="21"/>
  <c r="U585" i="21"/>
  <c r="T585" i="21"/>
  <c r="W585" i="21" s="1"/>
  <c r="S585" i="21"/>
  <c r="X584" i="21"/>
  <c r="V584" i="21"/>
  <c r="U584" i="21"/>
  <c r="T584" i="21"/>
  <c r="W584" i="21" s="1"/>
  <c r="S584" i="21"/>
  <c r="X583" i="21"/>
  <c r="V583" i="21"/>
  <c r="U583" i="21"/>
  <c r="T583" i="21"/>
  <c r="W583" i="21" s="1"/>
  <c r="S583" i="21"/>
  <c r="X582" i="21"/>
  <c r="V582" i="21"/>
  <c r="U582" i="21"/>
  <c r="T582" i="21"/>
  <c r="W582" i="21" s="1"/>
  <c r="S582" i="21"/>
  <c r="X581" i="21"/>
  <c r="V581" i="21"/>
  <c r="U581" i="21"/>
  <c r="T581" i="21"/>
  <c r="W581" i="21" s="1"/>
  <c r="S581" i="21"/>
  <c r="X580" i="21"/>
  <c r="V580" i="21"/>
  <c r="U580" i="21"/>
  <c r="T580" i="21"/>
  <c r="W580" i="21" s="1"/>
  <c r="S580" i="21"/>
  <c r="X579" i="21"/>
  <c r="V579" i="21"/>
  <c r="U579" i="21"/>
  <c r="T579" i="21"/>
  <c r="W579" i="21" s="1"/>
  <c r="S579" i="21"/>
  <c r="X578" i="21"/>
  <c r="V578" i="21"/>
  <c r="U578" i="21"/>
  <c r="T578" i="21"/>
  <c r="W578" i="21" s="1"/>
  <c r="S578" i="21"/>
  <c r="X577" i="21"/>
  <c r="V577" i="21"/>
  <c r="U577" i="21"/>
  <c r="T577" i="21"/>
  <c r="W577" i="21" s="1"/>
  <c r="S577" i="21"/>
  <c r="X576" i="21"/>
  <c r="V576" i="21"/>
  <c r="U576" i="21"/>
  <c r="T576" i="21"/>
  <c r="W576" i="21" s="1"/>
  <c r="S576" i="21"/>
  <c r="X575" i="21"/>
  <c r="V575" i="21"/>
  <c r="U575" i="21"/>
  <c r="T575" i="21"/>
  <c r="W575" i="21" s="1"/>
  <c r="S575" i="21"/>
  <c r="X574" i="21"/>
  <c r="V574" i="21"/>
  <c r="U574" i="21"/>
  <c r="T574" i="21"/>
  <c r="W574" i="21" s="1"/>
  <c r="S574" i="21"/>
  <c r="X573" i="21"/>
  <c r="V573" i="21"/>
  <c r="U573" i="21"/>
  <c r="T573" i="21"/>
  <c r="W573" i="21" s="1"/>
  <c r="S573" i="21"/>
  <c r="X572" i="21"/>
  <c r="V572" i="21"/>
  <c r="U572" i="21"/>
  <c r="T572" i="21"/>
  <c r="W572" i="21" s="1"/>
  <c r="S572" i="21"/>
  <c r="X571" i="21"/>
  <c r="V571" i="21"/>
  <c r="U571" i="21"/>
  <c r="T571" i="21"/>
  <c r="W571" i="21" s="1"/>
  <c r="S571" i="21"/>
  <c r="X570" i="21"/>
  <c r="V570" i="21"/>
  <c r="U570" i="21"/>
  <c r="T570" i="21"/>
  <c r="W570" i="21" s="1"/>
  <c r="S570" i="21"/>
  <c r="X569" i="21"/>
  <c r="V569" i="21"/>
  <c r="U569" i="21"/>
  <c r="T569" i="21"/>
  <c r="W569" i="21" s="1"/>
  <c r="S569" i="21"/>
  <c r="X568" i="21"/>
  <c r="V568" i="21"/>
  <c r="U568" i="21"/>
  <c r="T568" i="21"/>
  <c r="W568" i="21" s="1"/>
  <c r="S568" i="21"/>
  <c r="X567" i="21"/>
  <c r="V567" i="21"/>
  <c r="U567" i="21"/>
  <c r="T567" i="21"/>
  <c r="W567" i="21" s="1"/>
  <c r="S567" i="21"/>
  <c r="X566" i="21"/>
  <c r="V566" i="21"/>
  <c r="U566" i="21"/>
  <c r="T566" i="21"/>
  <c r="W566" i="21" s="1"/>
  <c r="S566" i="21"/>
  <c r="X565" i="21"/>
  <c r="V565" i="21"/>
  <c r="U565" i="21"/>
  <c r="T565" i="21"/>
  <c r="W565" i="21" s="1"/>
  <c r="S565" i="21"/>
  <c r="X564" i="21"/>
  <c r="V564" i="21"/>
  <c r="U564" i="21"/>
  <c r="T564" i="21"/>
  <c r="W564" i="21" s="1"/>
  <c r="S564" i="21"/>
  <c r="X563" i="21"/>
  <c r="V563" i="21"/>
  <c r="U563" i="21"/>
  <c r="T563" i="21"/>
  <c r="W563" i="21" s="1"/>
  <c r="S563" i="21"/>
  <c r="X562" i="21"/>
  <c r="V562" i="21"/>
  <c r="U562" i="21"/>
  <c r="T562" i="21"/>
  <c r="W562" i="21" s="1"/>
  <c r="S562" i="21"/>
  <c r="X561" i="21"/>
  <c r="V561" i="21"/>
  <c r="U561" i="21"/>
  <c r="T561" i="21"/>
  <c r="W561" i="21" s="1"/>
  <c r="S561" i="21"/>
  <c r="X560" i="21"/>
  <c r="V560" i="21"/>
  <c r="U560" i="21"/>
  <c r="T560" i="21"/>
  <c r="W560" i="21" s="1"/>
  <c r="S560" i="21"/>
  <c r="X559" i="21"/>
  <c r="V559" i="21"/>
  <c r="U559" i="21"/>
  <c r="T559" i="21"/>
  <c r="W559" i="21" s="1"/>
  <c r="S559" i="21"/>
  <c r="X558" i="21"/>
  <c r="V558" i="21"/>
  <c r="U558" i="21"/>
  <c r="T558" i="21"/>
  <c r="W558" i="21" s="1"/>
  <c r="S558" i="21"/>
  <c r="X557" i="21"/>
  <c r="V557" i="21"/>
  <c r="U557" i="21"/>
  <c r="T557" i="21"/>
  <c r="W557" i="21" s="1"/>
  <c r="S557" i="21"/>
  <c r="X556" i="21"/>
  <c r="V556" i="21"/>
  <c r="U556" i="21"/>
  <c r="T556" i="21"/>
  <c r="W556" i="21" s="1"/>
  <c r="S556" i="21"/>
  <c r="X555" i="21"/>
  <c r="V555" i="21"/>
  <c r="U555" i="21"/>
  <c r="T555" i="21"/>
  <c r="W555" i="21" s="1"/>
  <c r="S555" i="21"/>
  <c r="X554" i="21"/>
  <c r="V554" i="21"/>
  <c r="U554" i="21"/>
  <c r="T554" i="21"/>
  <c r="W554" i="21" s="1"/>
  <c r="S554" i="21"/>
  <c r="X553" i="21"/>
  <c r="V553" i="21"/>
  <c r="U553" i="21"/>
  <c r="T553" i="21"/>
  <c r="W553" i="21" s="1"/>
  <c r="S553" i="21"/>
  <c r="X552" i="21"/>
  <c r="W552" i="21"/>
  <c r="V552" i="21"/>
  <c r="U552" i="21"/>
  <c r="T552" i="21"/>
  <c r="S552" i="21"/>
  <c r="X551" i="21"/>
  <c r="V551" i="21"/>
  <c r="U551" i="21"/>
  <c r="T551" i="21"/>
  <c r="W551" i="21" s="1"/>
  <c r="S551" i="21"/>
  <c r="X550" i="21"/>
  <c r="V550" i="21"/>
  <c r="U550" i="21"/>
  <c r="T550" i="21"/>
  <c r="W550" i="21" s="1"/>
  <c r="S550" i="21"/>
  <c r="X549" i="21"/>
  <c r="V549" i="21"/>
  <c r="U549" i="21"/>
  <c r="T549" i="21"/>
  <c r="W549" i="21" s="1"/>
  <c r="S549" i="21"/>
  <c r="X548" i="21"/>
  <c r="W548" i="21"/>
  <c r="V548" i="21"/>
  <c r="U548" i="21"/>
  <c r="T548" i="21"/>
  <c r="S548" i="21"/>
  <c r="X547" i="21"/>
  <c r="V547" i="21"/>
  <c r="U547" i="21"/>
  <c r="T547" i="21"/>
  <c r="W547" i="21" s="1"/>
  <c r="S547" i="21"/>
  <c r="X546" i="21"/>
  <c r="V546" i="21"/>
  <c r="U546" i="21"/>
  <c r="T546" i="21"/>
  <c r="W546" i="21" s="1"/>
  <c r="S546" i="21"/>
  <c r="X545" i="21"/>
  <c r="V545" i="21"/>
  <c r="U545" i="21"/>
  <c r="T545" i="21"/>
  <c r="W545" i="21" s="1"/>
  <c r="S545" i="21"/>
  <c r="X544" i="21"/>
  <c r="W544" i="21"/>
  <c r="V544" i="21"/>
  <c r="U544" i="21"/>
  <c r="T544" i="21"/>
  <c r="S544" i="21"/>
  <c r="X543" i="21"/>
  <c r="V543" i="21"/>
  <c r="U543" i="21"/>
  <c r="T543" i="21"/>
  <c r="W543" i="21" s="1"/>
  <c r="S543" i="21"/>
  <c r="X542" i="21"/>
  <c r="V542" i="21"/>
  <c r="U542" i="21"/>
  <c r="T542" i="21"/>
  <c r="W542" i="21" s="1"/>
  <c r="S542" i="21"/>
  <c r="X541" i="21"/>
  <c r="V541" i="21"/>
  <c r="U541" i="21"/>
  <c r="T541" i="21"/>
  <c r="W541" i="21" s="1"/>
  <c r="S541" i="21"/>
  <c r="X540" i="21"/>
  <c r="W540" i="21"/>
  <c r="V540" i="21"/>
  <c r="U540" i="21"/>
  <c r="T540" i="21"/>
  <c r="S540" i="21"/>
  <c r="X539" i="21"/>
  <c r="W539" i="21"/>
  <c r="V539" i="21"/>
  <c r="U539" i="21"/>
  <c r="T539" i="21"/>
  <c r="S539" i="21"/>
  <c r="X538" i="21"/>
  <c r="W538" i="21"/>
  <c r="V538" i="21"/>
  <c r="U538" i="21"/>
  <c r="T538" i="21"/>
  <c r="S538" i="21"/>
  <c r="X537" i="21"/>
  <c r="W537" i="21"/>
  <c r="V537" i="21"/>
  <c r="U537" i="21"/>
  <c r="T537" i="21"/>
  <c r="S537" i="21"/>
  <c r="X536" i="21"/>
  <c r="W536" i="21"/>
  <c r="V536" i="21"/>
  <c r="U536" i="21"/>
  <c r="T536" i="21"/>
  <c r="S536" i="21"/>
  <c r="X535" i="21"/>
  <c r="W535" i="21"/>
  <c r="V535" i="21"/>
  <c r="U535" i="21"/>
  <c r="T535" i="21"/>
  <c r="S535" i="21"/>
  <c r="X534" i="21"/>
  <c r="W534" i="21"/>
  <c r="V534" i="21"/>
  <c r="U534" i="21"/>
  <c r="T534" i="21"/>
  <c r="S534" i="21"/>
  <c r="X533" i="21"/>
  <c r="W533" i="21"/>
  <c r="V533" i="21"/>
  <c r="U533" i="21"/>
  <c r="T533" i="21"/>
  <c r="S533" i="21"/>
  <c r="X532" i="21"/>
  <c r="W532" i="21"/>
  <c r="V532" i="21"/>
  <c r="U532" i="21"/>
  <c r="T532" i="21"/>
  <c r="S532" i="21"/>
  <c r="X531" i="21"/>
  <c r="W531" i="21"/>
  <c r="V531" i="21"/>
  <c r="U531" i="21"/>
  <c r="T531" i="21"/>
  <c r="S531" i="21"/>
  <c r="X530" i="21"/>
  <c r="W530" i="21"/>
  <c r="V530" i="21"/>
  <c r="U530" i="21"/>
  <c r="T530" i="21"/>
  <c r="S530" i="21"/>
  <c r="X529" i="21"/>
  <c r="W529" i="21"/>
  <c r="V529" i="21"/>
  <c r="U529" i="21"/>
  <c r="T529" i="21"/>
  <c r="S529" i="21"/>
  <c r="X528" i="21"/>
  <c r="W528" i="21"/>
  <c r="V528" i="21"/>
  <c r="U528" i="21"/>
  <c r="T528" i="21"/>
  <c r="S528" i="21"/>
  <c r="X527" i="21"/>
  <c r="W527" i="21"/>
  <c r="V527" i="21"/>
  <c r="U527" i="21"/>
  <c r="T527" i="21"/>
  <c r="S527" i="21"/>
  <c r="X526" i="21"/>
  <c r="W526" i="21"/>
  <c r="V526" i="21"/>
  <c r="U526" i="21"/>
  <c r="T526" i="21"/>
  <c r="S526" i="21"/>
  <c r="X525" i="21"/>
  <c r="W525" i="21"/>
  <c r="V525" i="21"/>
  <c r="U525" i="21"/>
  <c r="T525" i="21"/>
  <c r="S525" i="21"/>
  <c r="X524" i="21"/>
  <c r="W524" i="21"/>
  <c r="V524" i="21"/>
  <c r="U524" i="21"/>
  <c r="T524" i="21"/>
  <c r="S524" i="21"/>
  <c r="X523" i="21"/>
  <c r="W523" i="21"/>
  <c r="V523" i="21"/>
  <c r="U523" i="21"/>
  <c r="T523" i="21"/>
  <c r="S523" i="21"/>
  <c r="X522" i="21"/>
  <c r="W522" i="21"/>
  <c r="V522" i="21"/>
  <c r="U522" i="21"/>
  <c r="T522" i="21"/>
  <c r="S522" i="21"/>
  <c r="X521" i="21"/>
  <c r="W521" i="21"/>
  <c r="V521" i="21"/>
  <c r="U521" i="21"/>
  <c r="T521" i="21"/>
  <c r="S521" i="21"/>
  <c r="X520" i="21"/>
  <c r="W520" i="21"/>
  <c r="V520" i="21"/>
  <c r="U520" i="21"/>
  <c r="T520" i="21"/>
  <c r="S520" i="21"/>
  <c r="X519" i="21"/>
  <c r="W519" i="21"/>
  <c r="V519" i="21"/>
  <c r="U519" i="21"/>
  <c r="T519" i="21"/>
  <c r="S519" i="21"/>
  <c r="X518" i="21"/>
  <c r="W518" i="21"/>
  <c r="V518" i="21"/>
  <c r="U518" i="21"/>
  <c r="T518" i="21"/>
  <c r="S518" i="21"/>
  <c r="X517" i="21"/>
  <c r="W517" i="21"/>
  <c r="V517" i="21"/>
  <c r="U517" i="21"/>
  <c r="T517" i="21"/>
  <c r="S517" i="21"/>
  <c r="X516" i="21"/>
  <c r="W516" i="21"/>
  <c r="V516" i="21"/>
  <c r="U516" i="21"/>
  <c r="T516" i="21"/>
  <c r="S516" i="21"/>
  <c r="X515" i="21"/>
  <c r="W515" i="21"/>
  <c r="V515" i="21"/>
  <c r="U515" i="21"/>
  <c r="T515" i="21"/>
  <c r="S515" i="21"/>
  <c r="X514" i="21"/>
  <c r="W514" i="21"/>
  <c r="V514" i="21"/>
  <c r="U514" i="21"/>
  <c r="T514" i="21"/>
  <c r="S514" i="21"/>
  <c r="X513" i="21"/>
  <c r="W513" i="21"/>
  <c r="V513" i="21"/>
  <c r="U513" i="21"/>
  <c r="T513" i="21"/>
  <c r="S513" i="21"/>
  <c r="X512" i="21"/>
  <c r="W512" i="21"/>
  <c r="V512" i="21"/>
  <c r="U512" i="21"/>
  <c r="T512" i="21"/>
  <c r="S512" i="21"/>
  <c r="X511" i="21"/>
  <c r="W511" i="21"/>
  <c r="V511" i="21"/>
  <c r="U511" i="21"/>
  <c r="T511" i="21"/>
  <c r="S511" i="21"/>
  <c r="X510" i="21"/>
  <c r="W510" i="21"/>
  <c r="V510" i="21"/>
  <c r="U510" i="21"/>
  <c r="T510" i="21"/>
  <c r="S510" i="21"/>
  <c r="X509" i="21"/>
  <c r="W509" i="21"/>
  <c r="V509" i="21"/>
  <c r="U509" i="21"/>
  <c r="T509" i="21"/>
  <c r="S509" i="21"/>
  <c r="X508" i="21"/>
  <c r="W508" i="21"/>
  <c r="V508" i="21"/>
  <c r="U508" i="21"/>
  <c r="T508" i="21"/>
  <c r="S508" i="21"/>
  <c r="X507" i="21"/>
  <c r="W507" i="21"/>
  <c r="V507" i="21"/>
  <c r="U507" i="21"/>
  <c r="T507" i="21"/>
  <c r="S507" i="21"/>
  <c r="X506" i="21"/>
  <c r="W506" i="21"/>
  <c r="V506" i="21"/>
  <c r="U506" i="21"/>
  <c r="T506" i="21"/>
  <c r="S506" i="21"/>
  <c r="X505" i="21"/>
  <c r="W505" i="21"/>
  <c r="V505" i="21"/>
  <c r="U505" i="21"/>
  <c r="T505" i="21"/>
  <c r="S505" i="21"/>
  <c r="X504" i="21"/>
  <c r="W504" i="21"/>
  <c r="V504" i="21"/>
  <c r="U504" i="21"/>
  <c r="T504" i="21"/>
  <c r="S504" i="21"/>
  <c r="X503" i="21"/>
  <c r="W503" i="21"/>
  <c r="V503" i="21"/>
  <c r="U503" i="21"/>
  <c r="T503" i="21"/>
  <c r="S503" i="21"/>
  <c r="X502" i="21"/>
  <c r="W502" i="21"/>
  <c r="V502" i="21"/>
  <c r="U502" i="21"/>
  <c r="T502" i="21"/>
  <c r="S502" i="21"/>
  <c r="X501" i="21"/>
  <c r="W501" i="21"/>
  <c r="V501" i="21"/>
  <c r="U501" i="21"/>
  <c r="T501" i="21"/>
  <c r="S501" i="21"/>
  <c r="X500" i="21"/>
  <c r="W500" i="21"/>
  <c r="V500" i="21"/>
  <c r="U500" i="21"/>
  <c r="T500" i="21"/>
  <c r="S500" i="21"/>
  <c r="X499" i="21"/>
  <c r="W499" i="21"/>
  <c r="V499" i="21"/>
  <c r="U499" i="21"/>
  <c r="T499" i="21"/>
  <c r="S499" i="21"/>
  <c r="X498" i="21"/>
  <c r="W498" i="21"/>
  <c r="V498" i="21"/>
  <c r="U498" i="21"/>
  <c r="T498" i="21"/>
  <c r="S498" i="21"/>
  <c r="X497" i="21"/>
  <c r="W497" i="21"/>
  <c r="V497" i="21"/>
  <c r="U497" i="21"/>
  <c r="T497" i="21"/>
  <c r="S497" i="21"/>
  <c r="X496" i="21"/>
  <c r="W496" i="21"/>
  <c r="V496" i="21"/>
  <c r="U496" i="21"/>
  <c r="T496" i="21"/>
  <c r="S496" i="21"/>
  <c r="X495" i="21"/>
  <c r="W495" i="21"/>
  <c r="V495" i="21"/>
  <c r="U495" i="21"/>
  <c r="T495" i="21"/>
  <c r="S495" i="21"/>
  <c r="X494" i="21"/>
  <c r="W494" i="21"/>
  <c r="V494" i="21"/>
  <c r="U494" i="21"/>
  <c r="T494" i="21"/>
  <c r="S494" i="21"/>
  <c r="X493" i="21"/>
  <c r="W493" i="21"/>
  <c r="V493" i="21"/>
  <c r="U493" i="21"/>
  <c r="T493" i="21"/>
  <c r="S493" i="21"/>
  <c r="X492" i="21"/>
  <c r="W492" i="21"/>
  <c r="V492" i="21"/>
  <c r="U492" i="21"/>
  <c r="T492" i="21"/>
  <c r="S492" i="21"/>
  <c r="X491" i="21"/>
  <c r="W491" i="21"/>
  <c r="V491" i="21"/>
  <c r="U491" i="21"/>
  <c r="T491" i="21"/>
  <c r="S491" i="21"/>
  <c r="X490" i="21"/>
  <c r="W490" i="21"/>
  <c r="V490" i="21"/>
  <c r="U490" i="21"/>
  <c r="T490" i="21"/>
  <c r="S490" i="21"/>
  <c r="X489" i="21"/>
  <c r="W489" i="21"/>
  <c r="V489" i="21"/>
  <c r="U489" i="21"/>
  <c r="T489" i="21"/>
  <c r="S489" i="21"/>
  <c r="X488" i="21"/>
  <c r="W488" i="21"/>
  <c r="V488" i="21"/>
  <c r="U488" i="21"/>
  <c r="T488" i="21"/>
  <c r="S488" i="21"/>
  <c r="X487" i="21"/>
  <c r="W487" i="21"/>
  <c r="V487" i="21"/>
  <c r="U487" i="21"/>
  <c r="T487" i="21"/>
  <c r="S487" i="21"/>
  <c r="X486" i="21"/>
  <c r="W486" i="21"/>
  <c r="V486" i="21"/>
  <c r="U486" i="21"/>
  <c r="T486" i="21"/>
  <c r="S486" i="21"/>
  <c r="X485" i="21"/>
  <c r="W485" i="21"/>
  <c r="V485" i="21"/>
  <c r="U485" i="21"/>
  <c r="T485" i="21"/>
  <c r="S485" i="21"/>
  <c r="X484" i="21"/>
  <c r="W484" i="21"/>
  <c r="V484" i="21"/>
  <c r="U484" i="21"/>
  <c r="T484" i="21"/>
  <c r="S484" i="21"/>
  <c r="X483" i="21"/>
  <c r="W483" i="21"/>
  <c r="V483" i="21"/>
  <c r="U483" i="21"/>
  <c r="T483" i="21"/>
  <c r="S483" i="21"/>
  <c r="X482" i="21"/>
  <c r="W482" i="21"/>
  <c r="V482" i="21"/>
  <c r="U482" i="21"/>
  <c r="T482" i="21"/>
  <c r="S482" i="21"/>
  <c r="X481" i="21"/>
  <c r="W481" i="21"/>
  <c r="V481" i="21"/>
  <c r="U481" i="21"/>
  <c r="T481" i="21"/>
  <c r="S481" i="21"/>
  <c r="X480" i="21"/>
  <c r="W480" i="21"/>
  <c r="V480" i="21"/>
  <c r="U480" i="21"/>
  <c r="T480" i="21"/>
  <c r="S480" i="21"/>
  <c r="X479" i="21"/>
  <c r="W479" i="21"/>
  <c r="V479" i="21"/>
  <c r="U479" i="21"/>
  <c r="T479" i="21"/>
  <c r="S479" i="21"/>
  <c r="X478" i="21"/>
  <c r="W478" i="21"/>
  <c r="V478" i="21"/>
  <c r="U478" i="21"/>
  <c r="T478" i="21"/>
  <c r="S478" i="21"/>
  <c r="X477" i="21"/>
  <c r="W477" i="21"/>
  <c r="V477" i="21"/>
  <c r="U477" i="21"/>
  <c r="T477" i="21"/>
  <c r="S477" i="21"/>
  <c r="X476" i="21"/>
  <c r="W476" i="21"/>
  <c r="V476" i="21"/>
  <c r="U476" i="21"/>
  <c r="T476" i="21"/>
  <c r="S476" i="21"/>
  <c r="X475" i="21"/>
  <c r="W475" i="21"/>
  <c r="V475" i="21"/>
  <c r="U475" i="21"/>
  <c r="T475" i="21"/>
  <c r="S475" i="21"/>
  <c r="X474" i="21"/>
  <c r="W474" i="21"/>
  <c r="V474" i="21"/>
  <c r="U474" i="21"/>
  <c r="T474" i="21"/>
  <c r="S474" i="21"/>
  <c r="X473" i="21"/>
  <c r="W473" i="21"/>
  <c r="V473" i="21"/>
  <c r="U473" i="21"/>
  <c r="T473" i="21"/>
  <c r="S473" i="21"/>
  <c r="X472" i="21"/>
  <c r="W472" i="21"/>
  <c r="V472" i="21"/>
  <c r="U472" i="21"/>
  <c r="T472" i="21"/>
  <c r="S472" i="21"/>
  <c r="X471" i="21"/>
  <c r="W471" i="21"/>
  <c r="V471" i="21"/>
  <c r="U471" i="21"/>
  <c r="T471" i="21"/>
  <c r="S471" i="21"/>
  <c r="X470" i="21"/>
  <c r="W470" i="21"/>
  <c r="V470" i="21"/>
  <c r="U470" i="21"/>
  <c r="T470" i="21"/>
  <c r="S470" i="21"/>
  <c r="X469" i="21"/>
  <c r="W469" i="21"/>
  <c r="V469" i="21"/>
  <c r="U469" i="21"/>
  <c r="T469" i="21"/>
  <c r="S469" i="21"/>
  <c r="X468" i="21"/>
  <c r="W468" i="21"/>
  <c r="V468" i="21"/>
  <c r="U468" i="21"/>
  <c r="T468" i="21"/>
  <c r="S468" i="21"/>
  <c r="X467" i="21"/>
  <c r="W467" i="21"/>
  <c r="V467" i="21"/>
  <c r="U467" i="21"/>
  <c r="T467" i="21"/>
  <c r="S467" i="21"/>
  <c r="X466" i="21"/>
  <c r="W466" i="21"/>
  <c r="V466" i="21"/>
  <c r="U466" i="21"/>
  <c r="T466" i="21"/>
  <c r="S466" i="21"/>
  <c r="X465" i="21"/>
  <c r="W465" i="21"/>
  <c r="V465" i="21"/>
  <c r="U465" i="21"/>
  <c r="T465" i="21"/>
  <c r="S465" i="21"/>
  <c r="X464" i="21"/>
  <c r="W464" i="21"/>
  <c r="V464" i="21"/>
  <c r="U464" i="21"/>
  <c r="T464" i="21"/>
  <c r="S464" i="21"/>
  <c r="X463" i="21"/>
  <c r="W463" i="21"/>
  <c r="V463" i="21"/>
  <c r="U463" i="21"/>
  <c r="T463" i="21"/>
  <c r="S463" i="21"/>
  <c r="X462" i="21"/>
  <c r="W462" i="21"/>
  <c r="V462" i="21"/>
  <c r="U462" i="21"/>
  <c r="T462" i="21"/>
  <c r="S462" i="21"/>
  <c r="X461" i="21"/>
  <c r="W461" i="21"/>
  <c r="V461" i="21"/>
  <c r="U461" i="21"/>
  <c r="T461" i="21"/>
  <c r="S461" i="21"/>
  <c r="X460" i="21"/>
  <c r="W460" i="21"/>
  <c r="V460" i="21"/>
  <c r="U460" i="21"/>
  <c r="T460" i="21"/>
  <c r="S460" i="21"/>
  <c r="X459" i="21"/>
  <c r="W459" i="21"/>
  <c r="V459" i="21"/>
  <c r="U459" i="21"/>
  <c r="T459" i="21"/>
  <c r="S459" i="21"/>
  <c r="X458" i="21"/>
  <c r="W458" i="21"/>
  <c r="V458" i="21"/>
  <c r="U458" i="21"/>
  <c r="T458" i="21"/>
  <c r="S458" i="21"/>
  <c r="X457" i="21"/>
  <c r="V457" i="21"/>
  <c r="U457" i="21"/>
  <c r="T457" i="21"/>
  <c r="W457" i="21" s="1"/>
  <c r="S457" i="21"/>
  <c r="X456" i="21"/>
  <c r="W456" i="21"/>
  <c r="V456" i="21"/>
  <c r="U456" i="21"/>
  <c r="T456" i="21"/>
  <c r="S456" i="21"/>
  <c r="X455" i="21"/>
  <c r="V455" i="21"/>
  <c r="U455" i="21"/>
  <c r="T455" i="21"/>
  <c r="W455" i="21" s="1"/>
  <c r="S455" i="21"/>
  <c r="X454" i="21"/>
  <c r="W454" i="21"/>
  <c r="V454" i="21"/>
  <c r="U454" i="21"/>
  <c r="T454" i="21"/>
  <c r="S454" i="21"/>
  <c r="X453" i="21"/>
  <c r="V453" i="21"/>
  <c r="U453" i="21"/>
  <c r="T453" i="21"/>
  <c r="W453" i="21" s="1"/>
  <c r="S453" i="21"/>
  <c r="X452" i="21"/>
  <c r="W452" i="21"/>
  <c r="V452" i="21"/>
  <c r="U452" i="21"/>
  <c r="T452" i="21"/>
  <c r="S452" i="21"/>
  <c r="X451" i="21"/>
  <c r="V451" i="21"/>
  <c r="U451" i="21"/>
  <c r="T451" i="21"/>
  <c r="W451" i="21" s="1"/>
  <c r="S451" i="21"/>
  <c r="X450" i="21"/>
  <c r="W450" i="21"/>
  <c r="V450" i="21"/>
  <c r="U450" i="21"/>
  <c r="T450" i="21"/>
  <c r="S450" i="21"/>
  <c r="X449" i="21"/>
  <c r="V449" i="21"/>
  <c r="U449" i="21"/>
  <c r="T449" i="21"/>
  <c r="W449" i="21" s="1"/>
  <c r="S449" i="21"/>
  <c r="X448" i="21"/>
  <c r="W448" i="21"/>
  <c r="V448" i="21"/>
  <c r="U448" i="21"/>
  <c r="T448" i="21"/>
  <c r="S448" i="21"/>
  <c r="X447" i="21"/>
  <c r="V447" i="21"/>
  <c r="U447" i="21"/>
  <c r="T447" i="21"/>
  <c r="W447" i="21" s="1"/>
  <c r="S447" i="21"/>
  <c r="X446" i="21"/>
  <c r="W446" i="21"/>
  <c r="V446" i="21"/>
  <c r="U446" i="21"/>
  <c r="T446" i="21"/>
  <c r="S446" i="21"/>
  <c r="X445" i="21"/>
  <c r="V445" i="21"/>
  <c r="U445" i="21"/>
  <c r="T445" i="21"/>
  <c r="W445" i="21" s="1"/>
  <c r="S445" i="21"/>
  <c r="X444" i="21"/>
  <c r="W444" i="21"/>
  <c r="V444" i="21"/>
  <c r="U444" i="21"/>
  <c r="T444" i="21"/>
  <c r="S444" i="21"/>
  <c r="X443" i="21"/>
  <c r="V443" i="21"/>
  <c r="U443" i="21"/>
  <c r="T443" i="21"/>
  <c r="W443" i="21" s="1"/>
  <c r="S443" i="21"/>
  <c r="X442" i="21"/>
  <c r="W442" i="21"/>
  <c r="V442" i="21"/>
  <c r="U442" i="21"/>
  <c r="T442" i="21"/>
  <c r="S442" i="21"/>
  <c r="X441" i="21"/>
  <c r="V441" i="21"/>
  <c r="U441" i="21"/>
  <c r="T441" i="21"/>
  <c r="W441" i="21" s="1"/>
  <c r="S441" i="21"/>
  <c r="X440" i="21"/>
  <c r="W440" i="21"/>
  <c r="V440" i="21"/>
  <c r="U440" i="21"/>
  <c r="T440" i="21"/>
  <c r="S440" i="21"/>
  <c r="X439" i="21"/>
  <c r="V439" i="21"/>
  <c r="U439" i="21"/>
  <c r="T439" i="21"/>
  <c r="W439" i="21" s="1"/>
  <c r="S439" i="21"/>
  <c r="X438" i="21"/>
  <c r="W438" i="21"/>
  <c r="V438" i="21"/>
  <c r="U438" i="21"/>
  <c r="T438" i="21"/>
  <c r="S438" i="21"/>
  <c r="X437" i="21"/>
  <c r="V437" i="21"/>
  <c r="U437" i="21"/>
  <c r="T437" i="21"/>
  <c r="W437" i="21" s="1"/>
  <c r="S437" i="21"/>
  <c r="X436" i="21"/>
  <c r="W436" i="21"/>
  <c r="V436" i="21"/>
  <c r="U436" i="21"/>
  <c r="T436" i="21"/>
  <c r="S436" i="21"/>
  <c r="X435" i="21"/>
  <c r="V435" i="21"/>
  <c r="U435" i="21"/>
  <c r="T435" i="21"/>
  <c r="W435" i="21" s="1"/>
  <c r="S435" i="21"/>
  <c r="X434" i="21"/>
  <c r="W434" i="21"/>
  <c r="V434" i="21"/>
  <c r="U434" i="21"/>
  <c r="T434" i="21"/>
  <c r="S434" i="21"/>
  <c r="X433" i="21"/>
  <c r="V433" i="21"/>
  <c r="U433" i="21"/>
  <c r="T433" i="21"/>
  <c r="W433" i="21" s="1"/>
  <c r="S433" i="21"/>
  <c r="X432" i="21"/>
  <c r="W432" i="21"/>
  <c r="V432" i="21"/>
  <c r="U432" i="21"/>
  <c r="T432" i="21"/>
  <c r="S432" i="21"/>
  <c r="X431" i="21"/>
  <c r="V431" i="21"/>
  <c r="U431" i="21"/>
  <c r="T431" i="21"/>
  <c r="W431" i="21" s="1"/>
  <c r="S431" i="21"/>
  <c r="X430" i="21"/>
  <c r="W430" i="21"/>
  <c r="V430" i="21"/>
  <c r="U430" i="21"/>
  <c r="T430" i="21"/>
  <c r="S430" i="21"/>
  <c r="X429" i="21"/>
  <c r="V429" i="21"/>
  <c r="U429" i="21"/>
  <c r="T429" i="21"/>
  <c r="W429" i="21" s="1"/>
  <c r="S429" i="21"/>
  <c r="X428" i="21"/>
  <c r="V428" i="21"/>
  <c r="U428" i="21"/>
  <c r="T428" i="21"/>
  <c r="W428" i="21" s="1"/>
  <c r="S428" i="21"/>
  <c r="X427" i="21"/>
  <c r="V427" i="21"/>
  <c r="U427" i="21"/>
  <c r="T427" i="21"/>
  <c r="W427" i="21" s="1"/>
  <c r="S427" i="21"/>
  <c r="X426" i="21"/>
  <c r="W426" i="21"/>
  <c r="V426" i="21"/>
  <c r="U426" i="21"/>
  <c r="T426" i="21"/>
  <c r="S426" i="21"/>
  <c r="X425" i="21"/>
  <c r="V425" i="21"/>
  <c r="U425" i="21"/>
  <c r="T425" i="21"/>
  <c r="W425" i="21" s="1"/>
  <c r="S425" i="21"/>
  <c r="X424" i="21"/>
  <c r="W424" i="21"/>
  <c r="V424" i="21"/>
  <c r="U424" i="21"/>
  <c r="T424" i="21"/>
  <c r="S424" i="21"/>
  <c r="X423" i="21"/>
  <c r="V423" i="21"/>
  <c r="U423" i="21"/>
  <c r="T423" i="21"/>
  <c r="W423" i="21" s="1"/>
  <c r="S423" i="21"/>
  <c r="X422" i="21"/>
  <c r="V422" i="21"/>
  <c r="U422" i="21"/>
  <c r="T422" i="21"/>
  <c r="W422" i="21" s="1"/>
  <c r="S422" i="21"/>
  <c r="X421" i="21"/>
  <c r="V421" i="21"/>
  <c r="U421" i="21"/>
  <c r="T421" i="21"/>
  <c r="W421" i="21" s="1"/>
  <c r="S421" i="21"/>
  <c r="X420" i="21"/>
  <c r="V420" i="21"/>
  <c r="U420" i="21"/>
  <c r="T420" i="21"/>
  <c r="W420" i="21" s="1"/>
  <c r="S420" i="21"/>
  <c r="X419" i="21"/>
  <c r="V419" i="21"/>
  <c r="U419" i="21"/>
  <c r="T419" i="21"/>
  <c r="W419" i="21" s="1"/>
  <c r="S419" i="21"/>
  <c r="X418" i="21"/>
  <c r="W418" i="21"/>
  <c r="V418" i="21"/>
  <c r="U418" i="21"/>
  <c r="T418" i="21"/>
  <c r="S418" i="21"/>
  <c r="X417" i="21"/>
  <c r="V417" i="21"/>
  <c r="U417" i="21"/>
  <c r="T417" i="21"/>
  <c r="W417" i="21" s="1"/>
  <c r="S417" i="21"/>
  <c r="X416" i="21"/>
  <c r="W416" i="21"/>
  <c r="V416" i="21"/>
  <c r="U416" i="21"/>
  <c r="T416" i="21"/>
  <c r="S416" i="21"/>
  <c r="X415" i="21"/>
  <c r="V415" i="21"/>
  <c r="U415" i="21"/>
  <c r="T415" i="21"/>
  <c r="W415" i="21" s="1"/>
  <c r="S415" i="21"/>
  <c r="X414" i="21"/>
  <c r="V414" i="21"/>
  <c r="U414" i="21"/>
  <c r="T414" i="21"/>
  <c r="W414" i="21" s="1"/>
  <c r="S414" i="21"/>
  <c r="X413" i="21"/>
  <c r="V413" i="21"/>
  <c r="U413" i="21"/>
  <c r="T413" i="21"/>
  <c r="W413" i="21" s="1"/>
  <c r="S413" i="21"/>
  <c r="X412" i="21"/>
  <c r="V412" i="21"/>
  <c r="U412" i="21"/>
  <c r="T412" i="21"/>
  <c r="W412" i="21" s="1"/>
  <c r="S412" i="21"/>
  <c r="X411" i="21"/>
  <c r="V411" i="21"/>
  <c r="U411" i="21"/>
  <c r="T411" i="21"/>
  <c r="W411" i="21" s="1"/>
  <c r="S411" i="21"/>
  <c r="X410" i="21"/>
  <c r="W410" i="21"/>
  <c r="V410" i="21"/>
  <c r="U410" i="21"/>
  <c r="T410" i="21"/>
  <c r="S410" i="21"/>
  <c r="X409" i="21"/>
  <c r="V409" i="21"/>
  <c r="U409" i="21"/>
  <c r="T409" i="21"/>
  <c r="W409" i="21" s="1"/>
  <c r="S409" i="21"/>
  <c r="X408" i="21"/>
  <c r="W408" i="21"/>
  <c r="V408" i="21"/>
  <c r="U408" i="21"/>
  <c r="T408" i="21"/>
  <c r="S408" i="21"/>
  <c r="X407" i="21"/>
  <c r="V407" i="21"/>
  <c r="U407" i="21"/>
  <c r="T407" i="21"/>
  <c r="W407" i="21" s="1"/>
  <c r="S407" i="21"/>
  <c r="X406" i="21"/>
  <c r="V406" i="21"/>
  <c r="U406" i="21"/>
  <c r="T406" i="21"/>
  <c r="W406" i="21" s="1"/>
  <c r="S406" i="21"/>
  <c r="X405" i="21"/>
  <c r="V405" i="21"/>
  <c r="U405" i="21"/>
  <c r="T405" i="21"/>
  <c r="W405" i="21" s="1"/>
  <c r="S405" i="21"/>
  <c r="X404" i="21"/>
  <c r="V404" i="21"/>
  <c r="U404" i="21"/>
  <c r="T404" i="21"/>
  <c r="W404" i="21" s="1"/>
  <c r="S404" i="21"/>
  <c r="X403" i="21"/>
  <c r="V403" i="21"/>
  <c r="U403" i="21"/>
  <c r="T403" i="21"/>
  <c r="W403" i="21" s="1"/>
  <c r="S403" i="21"/>
  <c r="X402" i="21"/>
  <c r="W402" i="21"/>
  <c r="V402" i="21"/>
  <c r="U402" i="21"/>
  <c r="T402" i="21"/>
  <c r="S402" i="21"/>
  <c r="X401" i="21"/>
  <c r="V401" i="21"/>
  <c r="U401" i="21"/>
  <c r="T401" i="21"/>
  <c r="W401" i="21" s="1"/>
  <c r="S401" i="21"/>
  <c r="X400" i="21"/>
  <c r="W400" i="21"/>
  <c r="V400" i="21"/>
  <c r="U400" i="21"/>
  <c r="T400" i="21"/>
  <c r="S400" i="21"/>
  <c r="X399" i="21"/>
  <c r="V399" i="21"/>
  <c r="U399" i="21"/>
  <c r="T399" i="21"/>
  <c r="W399" i="21" s="1"/>
  <c r="S399" i="21"/>
  <c r="X398" i="21"/>
  <c r="V398" i="21"/>
  <c r="U398" i="21"/>
  <c r="T398" i="21"/>
  <c r="W398" i="21" s="1"/>
  <c r="S398" i="21"/>
  <c r="X397" i="21"/>
  <c r="V397" i="21"/>
  <c r="U397" i="21"/>
  <c r="T397" i="21"/>
  <c r="W397" i="21" s="1"/>
  <c r="S397" i="21"/>
  <c r="X396" i="21"/>
  <c r="V396" i="21"/>
  <c r="U396" i="21"/>
  <c r="T396" i="21"/>
  <c r="W396" i="21" s="1"/>
  <c r="S396" i="21"/>
  <c r="X395" i="21"/>
  <c r="V395" i="21"/>
  <c r="U395" i="21"/>
  <c r="T395" i="21"/>
  <c r="W395" i="21" s="1"/>
  <c r="S395" i="21"/>
  <c r="X394" i="21"/>
  <c r="W394" i="21"/>
  <c r="V394" i="21"/>
  <c r="U394" i="21"/>
  <c r="T394" i="21"/>
  <c r="S394" i="21"/>
  <c r="X393" i="21"/>
  <c r="V393" i="21"/>
  <c r="U393" i="21"/>
  <c r="T393" i="21"/>
  <c r="W393" i="21" s="1"/>
  <c r="S393" i="21"/>
  <c r="X392" i="21"/>
  <c r="W392" i="21"/>
  <c r="V392" i="21"/>
  <c r="U392" i="21"/>
  <c r="T392" i="21"/>
  <c r="S392" i="21"/>
  <c r="X391" i="21"/>
  <c r="V391" i="21"/>
  <c r="U391" i="21"/>
  <c r="T391" i="21"/>
  <c r="W391" i="21" s="1"/>
  <c r="S391" i="21"/>
  <c r="X390" i="21"/>
  <c r="V390" i="21"/>
  <c r="U390" i="21"/>
  <c r="T390" i="21"/>
  <c r="W390" i="21" s="1"/>
  <c r="S390" i="21"/>
  <c r="X389" i="21"/>
  <c r="V389" i="21"/>
  <c r="U389" i="21"/>
  <c r="T389" i="21"/>
  <c r="W389" i="21" s="1"/>
  <c r="S389" i="21"/>
  <c r="X388" i="21"/>
  <c r="V388" i="21"/>
  <c r="U388" i="21"/>
  <c r="T388" i="21"/>
  <c r="W388" i="21" s="1"/>
  <c r="S388" i="21"/>
  <c r="X387" i="21"/>
  <c r="V387" i="21"/>
  <c r="U387" i="21"/>
  <c r="T387" i="21"/>
  <c r="W387" i="21" s="1"/>
  <c r="S387" i="21"/>
  <c r="X386" i="21"/>
  <c r="W386" i="21"/>
  <c r="V386" i="21"/>
  <c r="U386" i="21"/>
  <c r="T386" i="21"/>
  <c r="S386" i="21"/>
  <c r="X385" i="21"/>
  <c r="V385" i="21"/>
  <c r="U385" i="21"/>
  <c r="T385" i="21"/>
  <c r="W385" i="21" s="1"/>
  <c r="S385" i="21"/>
  <c r="X384" i="21"/>
  <c r="W384" i="21"/>
  <c r="V384" i="21"/>
  <c r="U384" i="21"/>
  <c r="T384" i="21"/>
  <c r="S384" i="21"/>
  <c r="X383" i="21"/>
  <c r="V383" i="21"/>
  <c r="U383" i="21"/>
  <c r="T383" i="21"/>
  <c r="W383" i="21" s="1"/>
  <c r="S383" i="21"/>
  <c r="X382" i="21"/>
  <c r="V382" i="21"/>
  <c r="U382" i="21"/>
  <c r="T382" i="21"/>
  <c r="W382" i="21" s="1"/>
  <c r="S382" i="21"/>
  <c r="X381" i="21"/>
  <c r="V381" i="21"/>
  <c r="U381" i="21"/>
  <c r="T381" i="21"/>
  <c r="W381" i="21" s="1"/>
  <c r="S381" i="21"/>
  <c r="X380" i="21"/>
  <c r="V380" i="21"/>
  <c r="U380" i="21"/>
  <c r="T380" i="21"/>
  <c r="W380" i="21" s="1"/>
  <c r="S380" i="21"/>
  <c r="X379" i="21"/>
  <c r="V379" i="21"/>
  <c r="U379" i="21"/>
  <c r="T379" i="21"/>
  <c r="W379" i="21" s="1"/>
  <c r="S379" i="21"/>
  <c r="X378" i="21"/>
  <c r="W378" i="21"/>
  <c r="V378" i="21"/>
  <c r="U378" i="21"/>
  <c r="T378" i="21"/>
  <c r="S378" i="21"/>
  <c r="X377" i="21"/>
  <c r="V377" i="21"/>
  <c r="U377" i="21"/>
  <c r="T377" i="21"/>
  <c r="W377" i="21" s="1"/>
  <c r="S377" i="21"/>
  <c r="X376" i="21"/>
  <c r="W376" i="21"/>
  <c r="V376" i="21"/>
  <c r="U376" i="21"/>
  <c r="T376" i="21"/>
  <c r="S376" i="21"/>
  <c r="X375" i="21"/>
  <c r="V375" i="21"/>
  <c r="U375" i="21"/>
  <c r="T375" i="21"/>
  <c r="W375" i="21" s="1"/>
  <c r="S375" i="21"/>
  <c r="X374" i="21"/>
  <c r="V374" i="21"/>
  <c r="U374" i="21"/>
  <c r="T374" i="21"/>
  <c r="W374" i="21" s="1"/>
  <c r="S374" i="21"/>
  <c r="X373" i="21"/>
  <c r="V373" i="21"/>
  <c r="U373" i="21"/>
  <c r="T373" i="21"/>
  <c r="W373" i="21" s="1"/>
  <c r="S373" i="21"/>
  <c r="X372" i="21"/>
  <c r="V372" i="21"/>
  <c r="U372" i="21"/>
  <c r="T372" i="21"/>
  <c r="W372" i="21" s="1"/>
  <c r="S372" i="21"/>
  <c r="X371" i="21"/>
  <c r="V371" i="21"/>
  <c r="U371" i="21"/>
  <c r="T371" i="21"/>
  <c r="W371" i="21" s="1"/>
  <c r="S371" i="21"/>
  <c r="X370" i="21"/>
  <c r="W370" i="21"/>
  <c r="V370" i="21"/>
  <c r="U370" i="21"/>
  <c r="T370" i="21"/>
  <c r="S370" i="21"/>
  <c r="X369" i="21"/>
  <c r="V369" i="21"/>
  <c r="U369" i="21"/>
  <c r="T369" i="21"/>
  <c r="W369" i="21" s="1"/>
  <c r="S369" i="21"/>
  <c r="X368" i="21"/>
  <c r="W368" i="21"/>
  <c r="V368" i="21"/>
  <c r="U368" i="21"/>
  <c r="T368" i="21"/>
  <c r="S368" i="21"/>
  <c r="X367" i="21"/>
  <c r="V367" i="21"/>
  <c r="U367" i="21"/>
  <c r="T367" i="21"/>
  <c r="W367" i="21" s="1"/>
  <c r="S367" i="21"/>
  <c r="X366" i="21"/>
  <c r="V366" i="21"/>
  <c r="U366" i="21"/>
  <c r="T366" i="21"/>
  <c r="W366" i="21" s="1"/>
  <c r="S366" i="21"/>
  <c r="X365" i="21"/>
  <c r="V365" i="21"/>
  <c r="U365" i="21"/>
  <c r="T365" i="21"/>
  <c r="W365" i="21" s="1"/>
  <c r="S365" i="21"/>
  <c r="X364" i="21"/>
  <c r="V364" i="21"/>
  <c r="U364" i="21"/>
  <c r="T364" i="21"/>
  <c r="W364" i="21" s="1"/>
  <c r="S364" i="21"/>
  <c r="X363" i="21"/>
  <c r="V363" i="21"/>
  <c r="U363" i="21"/>
  <c r="T363" i="21"/>
  <c r="W363" i="21" s="1"/>
  <c r="S363" i="21"/>
  <c r="X362" i="21"/>
  <c r="W362" i="21"/>
  <c r="V362" i="21"/>
  <c r="U362" i="21"/>
  <c r="T362" i="21"/>
  <c r="S362" i="21"/>
  <c r="X361" i="21"/>
  <c r="V361" i="21"/>
  <c r="U361" i="21"/>
  <c r="T361" i="21"/>
  <c r="W361" i="21" s="1"/>
  <c r="S361" i="21"/>
  <c r="X360" i="21"/>
  <c r="W360" i="21"/>
  <c r="V360" i="21"/>
  <c r="U360" i="21"/>
  <c r="T360" i="21"/>
  <c r="S360" i="21"/>
  <c r="X359" i="21"/>
  <c r="V359" i="21"/>
  <c r="U359" i="21"/>
  <c r="T359" i="21"/>
  <c r="W359" i="21" s="1"/>
  <c r="S359" i="21"/>
  <c r="X358" i="21"/>
  <c r="V358" i="21"/>
  <c r="U358" i="21"/>
  <c r="T358" i="21"/>
  <c r="W358" i="21" s="1"/>
  <c r="S358" i="21"/>
  <c r="X357" i="21"/>
  <c r="V357" i="21"/>
  <c r="U357" i="21"/>
  <c r="T357" i="21"/>
  <c r="W357" i="21" s="1"/>
  <c r="S357" i="21"/>
  <c r="X356" i="21"/>
  <c r="V356" i="21"/>
  <c r="U356" i="21"/>
  <c r="T356" i="21"/>
  <c r="W356" i="21" s="1"/>
  <c r="S356" i="21"/>
  <c r="X355" i="21"/>
  <c r="V355" i="21"/>
  <c r="U355" i="21"/>
  <c r="T355" i="21"/>
  <c r="W355" i="21" s="1"/>
  <c r="S355" i="21"/>
  <c r="X354" i="21"/>
  <c r="W354" i="21"/>
  <c r="V354" i="21"/>
  <c r="U354" i="21"/>
  <c r="T354" i="21"/>
  <c r="S354" i="21"/>
  <c r="X353" i="21"/>
  <c r="V353" i="21"/>
  <c r="U353" i="21"/>
  <c r="T353" i="21"/>
  <c r="W353" i="21" s="1"/>
  <c r="S353" i="21"/>
  <c r="X352" i="21"/>
  <c r="W352" i="21"/>
  <c r="V352" i="21"/>
  <c r="U352" i="21"/>
  <c r="T352" i="21"/>
  <c r="S352" i="21"/>
  <c r="X351" i="21"/>
  <c r="V351" i="21"/>
  <c r="U351" i="21"/>
  <c r="T351" i="21"/>
  <c r="W351" i="21" s="1"/>
  <c r="S351" i="21"/>
  <c r="X350" i="21"/>
  <c r="V350" i="21"/>
  <c r="U350" i="21"/>
  <c r="T350" i="21"/>
  <c r="W350" i="21" s="1"/>
  <c r="S350" i="21"/>
  <c r="X349" i="21"/>
  <c r="V349" i="21"/>
  <c r="U349" i="21"/>
  <c r="T349" i="21"/>
  <c r="W349" i="21" s="1"/>
  <c r="S349" i="21"/>
  <c r="X348" i="21"/>
  <c r="V348" i="21"/>
  <c r="U348" i="21"/>
  <c r="T348" i="21"/>
  <c r="W348" i="21" s="1"/>
  <c r="S348" i="21"/>
  <c r="X347" i="21"/>
  <c r="V347" i="21"/>
  <c r="U347" i="21"/>
  <c r="T347" i="21"/>
  <c r="W347" i="21" s="1"/>
  <c r="S347" i="21"/>
  <c r="X346" i="21"/>
  <c r="W346" i="21"/>
  <c r="V346" i="21"/>
  <c r="U346" i="21"/>
  <c r="T346" i="21"/>
  <c r="S346" i="21"/>
  <c r="X345" i="21"/>
  <c r="V345" i="21"/>
  <c r="U345" i="21"/>
  <c r="T345" i="21"/>
  <c r="W345" i="21" s="1"/>
  <c r="S345" i="21"/>
  <c r="X344" i="21"/>
  <c r="W344" i="21"/>
  <c r="V344" i="21"/>
  <c r="U344" i="21"/>
  <c r="T344" i="21"/>
  <c r="S344" i="21"/>
  <c r="X343" i="21"/>
  <c r="V343" i="21"/>
  <c r="U343" i="21"/>
  <c r="T343" i="21"/>
  <c r="W343" i="21" s="1"/>
  <c r="S343" i="21"/>
  <c r="X342" i="21"/>
  <c r="V342" i="21"/>
  <c r="U342" i="21"/>
  <c r="T342" i="21"/>
  <c r="W342" i="21" s="1"/>
  <c r="S342" i="21"/>
  <c r="X341" i="21"/>
  <c r="V341" i="21"/>
  <c r="U341" i="21"/>
  <c r="T341" i="21"/>
  <c r="W341" i="21" s="1"/>
  <c r="S341" i="21"/>
  <c r="X340" i="21"/>
  <c r="V340" i="21"/>
  <c r="U340" i="21"/>
  <c r="T340" i="21"/>
  <c r="W340" i="21" s="1"/>
  <c r="S340" i="21"/>
  <c r="X339" i="21"/>
  <c r="V339" i="21"/>
  <c r="U339" i="21"/>
  <c r="T339" i="21"/>
  <c r="W339" i="21" s="1"/>
  <c r="S339" i="21"/>
  <c r="X338" i="21"/>
  <c r="W338" i="21"/>
  <c r="V338" i="21"/>
  <c r="U338" i="21"/>
  <c r="T338" i="21"/>
  <c r="S338" i="21"/>
  <c r="X337" i="21"/>
  <c r="V337" i="21"/>
  <c r="U337" i="21"/>
  <c r="T337" i="21"/>
  <c r="W337" i="21" s="1"/>
  <c r="S337" i="21"/>
  <c r="X336" i="21"/>
  <c r="W336" i="21"/>
  <c r="V336" i="21"/>
  <c r="U336" i="21"/>
  <c r="T336" i="21"/>
  <c r="S336" i="21"/>
  <c r="X335" i="21"/>
  <c r="V335" i="21"/>
  <c r="U335" i="21"/>
  <c r="T335" i="21"/>
  <c r="W335" i="21" s="1"/>
  <c r="S335" i="21"/>
  <c r="X334" i="21"/>
  <c r="V334" i="21"/>
  <c r="U334" i="21"/>
  <c r="T334" i="21"/>
  <c r="W334" i="21" s="1"/>
  <c r="S334" i="21"/>
  <c r="X333" i="21"/>
  <c r="V333" i="21"/>
  <c r="U333" i="21"/>
  <c r="T333" i="21"/>
  <c r="W333" i="21" s="1"/>
  <c r="S333" i="21"/>
  <c r="X332" i="21"/>
  <c r="V332" i="21"/>
  <c r="U332" i="21"/>
  <c r="T332" i="21"/>
  <c r="W332" i="21" s="1"/>
  <c r="S332" i="21"/>
  <c r="X331" i="21"/>
  <c r="V331" i="21"/>
  <c r="U331" i="21"/>
  <c r="T331" i="21"/>
  <c r="W331" i="21" s="1"/>
  <c r="S331" i="21"/>
  <c r="X330" i="21"/>
  <c r="W330" i="21"/>
  <c r="V330" i="21"/>
  <c r="U330" i="21"/>
  <c r="T330" i="21"/>
  <c r="S330" i="21"/>
  <c r="X329" i="21"/>
  <c r="V329" i="21"/>
  <c r="U329" i="21"/>
  <c r="T329" i="21"/>
  <c r="W329" i="21" s="1"/>
  <c r="S329" i="21"/>
  <c r="X328" i="21"/>
  <c r="W328" i="21"/>
  <c r="V328" i="21"/>
  <c r="U328" i="21"/>
  <c r="T328" i="21"/>
  <c r="S328" i="21"/>
  <c r="X327" i="21"/>
  <c r="V327" i="21"/>
  <c r="U327" i="21"/>
  <c r="T327" i="21"/>
  <c r="W327" i="21" s="1"/>
  <c r="S327" i="21"/>
  <c r="X326" i="21"/>
  <c r="V326" i="21"/>
  <c r="U326" i="21"/>
  <c r="T326" i="21"/>
  <c r="W326" i="21" s="1"/>
  <c r="S326" i="21"/>
  <c r="X325" i="21"/>
  <c r="V325" i="21"/>
  <c r="U325" i="21"/>
  <c r="T325" i="21"/>
  <c r="W325" i="21" s="1"/>
  <c r="S325" i="21"/>
  <c r="X324" i="21"/>
  <c r="V324" i="21"/>
  <c r="U324" i="21"/>
  <c r="T324" i="21"/>
  <c r="W324" i="21" s="1"/>
  <c r="S324" i="21"/>
  <c r="X323" i="21"/>
  <c r="V323" i="21"/>
  <c r="U323" i="21"/>
  <c r="T323" i="21"/>
  <c r="W323" i="21" s="1"/>
  <c r="S323" i="21"/>
  <c r="X322" i="21"/>
  <c r="W322" i="21"/>
  <c r="V322" i="21"/>
  <c r="U322" i="21"/>
  <c r="T322" i="21"/>
  <c r="S322" i="21"/>
  <c r="X321" i="21"/>
  <c r="V321" i="21"/>
  <c r="U321" i="21"/>
  <c r="T321" i="21"/>
  <c r="W321" i="21" s="1"/>
  <c r="S321" i="21"/>
  <c r="X320" i="21"/>
  <c r="W320" i="21"/>
  <c r="V320" i="21"/>
  <c r="U320" i="21"/>
  <c r="T320" i="21"/>
  <c r="S320" i="21"/>
  <c r="X319" i="21"/>
  <c r="V319" i="21"/>
  <c r="U319" i="21"/>
  <c r="T319" i="21"/>
  <c r="W319" i="21" s="1"/>
  <c r="S319" i="21"/>
  <c r="X318" i="21"/>
  <c r="V318" i="21"/>
  <c r="U318" i="21"/>
  <c r="T318" i="21"/>
  <c r="W318" i="21" s="1"/>
  <c r="S318" i="21"/>
  <c r="X317" i="21"/>
  <c r="V317" i="21"/>
  <c r="U317" i="21"/>
  <c r="T317" i="21"/>
  <c r="W317" i="21" s="1"/>
  <c r="S317" i="21"/>
  <c r="X316" i="21"/>
  <c r="V316" i="21"/>
  <c r="U316" i="21"/>
  <c r="T316" i="21"/>
  <c r="W316" i="21" s="1"/>
  <c r="S316" i="21"/>
  <c r="X315" i="21"/>
  <c r="V315" i="21"/>
  <c r="U315" i="21"/>
  <c r="T315" i="21"/>
  <c r="W315" i="21" s="1"/>
  <c r="S315" i="21"/>
  <c r="X314" i="21"/>
  <c r="W314" i="21"/>
  <c r="V314" i="21"/>
  <c r="U314" i="21"/>
  <c r="T314" i="21"/>
  <c r="S314" i="21"/>
  <c r="X313" i="21"/>
  <c r="V313" i="21"/>
  <c r="U313" i="21"/>
  <c r="T313" i="21"/>
  <c r="W313" i="21" s="1"/>
  <c r="S313" i="21"/>
  <c r="X312" i="21"/>
  <c r="W312" i="21"/>
  <c r="V312" i="21"/>
  <c r="U312" i="21"/>
  <c r="T312" i="21"/>
  <c r="S312" i="21"/>
  <c r="X311" i="21"/>
  <c r="V311" i="21"/>
  <c r="U311" i="21"/>
  <c r="T311" i="21"/>
  <c r="W311" i="21" s="1"/>
  <c r="S311" i="21"/>
  <c r="X310" i="21"/>
  <c r="V310" i="21"/>
  <c r="U310" i="21"/>
  <c r="T310" i="21"/>
  <c r="W310" i="21" s="1"/>
  <c r="S310" i="21"/>
  <c r="X309" i="21"/>
  <c r="V309" i="21"/>
  <c r="U309" i="21"/>
  <c r="T309" i="21"/>
  <c r="W309" i="21" s="1"/>
  <c r="S309" i="21"/>
  <c r="X308" i="21"/>
  <c r="V308" i="21"/>
  <c r="U308" i="21"/>
  <c r="T308" i="21"/>
  <c r="W308" i="21" s="1"/>
  <c r="S308" i="21"/>
  <c r="X307" i="21"/>
  <c r="V307" i="21"/>
  <c r="U307" i="21"/>
  <c r="T307" i="21"/>
  <c r="W307" i="21" s="1"/>
  <c r="S307" i="21"/>
  <c r="X306" i="21"/>
  <c r="W306" i="21"/>
  <c r="V306" i="21"/>
  <c r="U306" i="21"/>
  <c r="T306" i="21"/>
  <c r="S306" i="21"/>
  <c r="X305" i="21"/>
  <c r="V305" i="21"/>
  <c r="U305" i="21"/>
  <c r="T305" i="21"/>
  <c r="W305" i="21" s="1"/>
  <c r="S305" i="21"/>
  <c r="X304" i="21"/>
  <c r="W304" i="21"/>
  <c r="V304" i="21"/>
  <c r="U304" i="21"/>
  <c r="T304" i="21"/>
  <c r="S304" i="21"/>
  <c r="X303" i="21"/>
  <c r="V303" i="21"/>
  <c r="U303" i="21"/>
  <c r="T303" i="21"/>
  <c r="W303" i="21" s="1"/>
  <c r="S303" i="21"/>
  <c r="X302" i="21"/>
  <c r="V302" i="21"/>
  <c r="U302" i="21"/>
  <c r="T302" i="21"/>
  <c r="W302" i="21" s="1"/>
  <c r="S302" i="21"/>
  <c r="X301" i="21"/>
  <c r="V301" i="21"/>
  <c r="U301" i="21"/>
  <c r="T301" i="21"/>
  <c r="W301" i="21" s="1"/>
  <c r="S301" i="21"/>
  <c r="X300" i="21"/>
  <c r="V300" i="21"/>
  <c r="U300" i="21"/>
  <c r="T300" i="21"/>
  <c r="W300" i="21" s="1"/>
  <c r="S300" i="21"/>
  <c r="X299" i="21"/>
  <c r="V299" i="21"/>
  <c r="U299" i="21"/>
  <c r="T299" i="21"/>
  <c r="W299" i="21" s="1"/>
  <c r="S299" i="21"/>
  <c r="X298" i="21"/>
  <c r="W298" i="21"/>
  <c r="V298" i="21"/>
  <c r="U298" i="21"/>
  <c r="T298" i="21"/>
  <c r="S298" i="21"/>
  <c r="X297" i="21"/>
  <c r="V297" i="21"/>
  <c r="U297" i="21"/>
  <c r="T297" i="21"/>
  <c r="W297" i="21" s="1"/>
  <c r="S297" i="21"/>
  <c r="X296" i="21"/>
  <c r="W296" i="21"/>
  <c r="V296" i="21"/>
  <c r="U296" i="21"/>
  <c r="T296" i="21"/>
  <c r="S296" i="21"/>
  <c r="X295" i="21"/>
  <c r="V295" i="21"/>
  <c r="U295" i="21"/>
  <c r="T295" i="21"/>
  <c r="W295" i="21" s="1"/>
  <c r="S295" i="21"/>
  <c r="X294" i="21"/>
  <c r="V294" i="21"/>
  <c r="U294" i="21"/>
  <c r="T294" i="21"/>
  <c r="W294" i="21" s="1"/>
  <c r="S294" i="21"/>
  <c r="X293" i="21"/>
  <c r="V293" i="21"/>
  <c r="U293" i="21"/>
  <c r="T293" i="21"/>
  <c r="W293" i="21" s="1"/>
  <c r="S293" i="21"/>
  <c r="X292" i="21"/>
  <c r="V292" i="21"/>
  <c r="U292" i="21"/>
  <c r="T292" i="21"/>
  <c r="W292" i="21" s="1"/>
  <c r="S292" i="21"/>
  <c r="X291" i="21"/>
  <c r="V291" i="21"/>
  <c r="U291" i="21"/>
  <c r="T291" i="21"/>
  <c r="W291" i="21" s="1"/>
  <c r="S291" i="21"/>
  <c r="X290" i="21"/>
  <c r="W290" i="21"/>
  <c r="V290" i="21"/>
  <c r="U290" i="21"/>
  <c r="T290" i="21"/>
  <c r="S290" i="21"/>
  <c r="X289" i="21"/>
  <c r="V289" i="21"/>
  <c r="U289" i="21"/>
  <c r="T289" i="21"/>
  <c r="W289" i="21" s="1"/>
  <c r="S289" i="21"/>
  <c r="X288" i="21"/>
  <c r="W288" i="21"/>
  <c r="V288" i="21"/>
  <c r="U288" i="21"/>
  <c r="T288" i="21"/>
  <c r="S288" i="21"/>
  <c r="X287" i="21"/>
  <c r="V287" i="21"/>
  <c r="U287" i="21"/>
  <c r="T287" i="21"/>
  <c r="W287" i="21" s="1"/>
  <c r="S287" i="21"/>
  <c r="X286" i="21"/>
  <c r="V286" i="21"/>
  <c r="U286" i="21"/>
  <c r="T286" i="21"/>
  <c r="W286" i="21" s="1"/>
  <c r="S286" i="21"/>
  <c r="X285" i="21"/>
  <c r="V285" i="21"/>
  <c r="U285" i="21"/>
  <c r="T285" i="21"/>
  <c r="W285" i="21" s="1"/>
  <c r="S285" i="21"/>
  <c r="X284" i="21"/>
  <c r="V284" i="21"/>
  <c r="U284" i="21"/>
  <c r="T284" i="21"/>
  <c r="W284" i="21" s="1"/>
  <c r="S284" i="21"/>
  <c r="X283" i="21"/>
  <c r="V283" i="21"/>
  <c r="U283" i="21"/>
  <c r="T283" i="21"/>
  <c r="W283" i="21" s="1"/>
  <c r="S283" i="21"/>
  <c r="X282" i="21"/>
  <c r="W282" i="21"/>
  <c r="V282" i="21"/>
  <c r="U282" i="21"/>
  <c r="T282" i="21"/>
  <c r="S282" i="21"/>
  <c r="X281" i="21"/>
  <c r="V281" i="21"/>
  <c r="U281" i="21"/>
  <c r="T281" i="21"/>
  <c r="W281" i="21" s="1"/>
  <c r="S281" i="21"/>
  <c r="X280" i="21"/>
  <c r="W280" i="21"/>
  <c r="V280" i="21"/>
  <c r="U280" i="21"/>
  <c r="T280" i="21"/>
  <c r="S280" i="21"/>
  <c r="X279" i="21"/>
  <c r="V279" i="21"/>
  <c r="U279" i="21"/>
  <c r="T279" i="21"/>
  <c r="W279" i="21" s="1"/>
  <c r="S279" i="21"/>
  <c r="X278" i="21"/>
  <c r="V278" i="21"/>
  <c r="U278" i="21"/>
  <c r="T278" i="21"/>
  <c r="W278" i="21" s="1"/>
  <c r="S278" i="21"/>
  <c r="X277" i="21"/>
  <c r="V277" i="21"/>
  <c r="U277" i="21"/>
  <c r="T277" i="21"/>
  <c r="W277" i="21" s="1"/>
  <c r="S277" i="21"/>
  <c r="X276" i="21"/>
  <c r="V276" i="21"/>
  <c r="U276" i="21"/>
  <c r="T276" i="21"/>
  <c r="W276" i="21" s="1"/>
  <c r="S276" i="21"/>
  <c r="X275" i="21"/>
  <c r="V275" i="21"/>
  <c r="U275" i="21"/>
  <c r="T275" i="21"/>
  <c r="W275" i="21" s="1"/>
  <c r="S275" i="21"/>
  <c r="X274" i="21"/>
  <c r="W274" i="21"/>
  <c r="V274" i="21"/>
  <c r="U274" i="21"/>
  <c r="T274" i="21"/>
  <c r="S274" i="21"/>
  <c r="X273" i="21"/>
  <c r="V273" i="21"/>
  <c r="U273" i="21"/>
  <c r="T273" i="21"/>
  <c r="W273" i="21" s="1"/>
  <c r="S273" i="21"/>
  <c r="X272" i="21"/>
  <c r="W272" i="21"/>
  <c r="V272" i="21"/>
  <c r="U272" i="21"/>
  <c r="T272" i="21"/>
  <c r="S272" i="21"/>
  <c r="X271" i="21"/>
  <c r="V271" i="21"/>
  <c r="U271" i="21"/>
  <c r="T271" i="21"/>
  <c r="W271" i="21" s="1"/>
  <c r="S271" i="21"/>
  <c r="X270" i="21"/>
  <c r="V270" i="21"/>
  <c r="U270" i="21"/>
  <c r="T270" i="21"/>
  <c r="W270" i="21" s="1"/>
  <c r="S270" i="21"/>
  <c r="X269" i="21"/>
  <c r="V269" i="21"/>
  <c r="U269" i="21"/>
  <c r="T269" i="21"/>
  <c r="W269" i="21" s="1"/>
  <c r="S269" i="21"/>
  <c r="X268" i="21"/>
  <c r="V268" i="21"/>
  <c r="U268" i="21"/>
  <c r="T268" i="21"/>
  <c r="W268" i="21" s="1"/>
  <c r="S268" i="21"/>
  <c r="X267" i="21"/>
  <c r="V267" i="21"/>
  <c r="U267" i="21"/>
  <c r="T267" i="21"/>
  <c r="W267" i="21" s="1"/>
  <c r="S267" i="21"/>
  <c r="X266" i="21"/>
  <c r="W266" i="21"/>
  <c r="V266" i="21"/>
  <c r="U266" i="21"/>
  <c r="T266" i="21"/>
  <c r="S266" i="21"/>
  <c r="X265" i="21"/>
  <c r="V265" i="21"/>
  <c r="U265" i="21"/>
  <c r="T265" i="21"/>
  <c r="W265" i="21" s="1"/>
  <c r="S265" i="21"/>
  <c r="X264" i="21"/>
  <c r="W264" i="21"/>
  <c r="V264" i="21"/>
  <c r="U264" i="21"/>
  <c r="T264" i="21"/>
  <c r="S264" i="21"/>
  <c r="X263" i="21"/>
  <c r="V263" i="21"/>
  <c r="U263" i="21"/>
  <c r="T263" i="21"/>
  <c r="W263" i="21" s="1"/>
  <c r="S263" i="21"/>
  <c r="X262" i="21"/>
  <c r="V262" i="21"/>
  <c r="U262" i="21"/>
  <c r="T262" i="21"/>
  <c r="W262" i="21" s="1"/>
  <c r="S262" i="21"/>
  <c r="X261" i="21"/>
  <c r="V261" i="21"/>
  <c r="U261" i="21"/>
  <c r="T261" i="21"/>
  <c r="W261" i="21" s="1"/>
  <c r="S261" i="21"/>
  <c r="X260" i="21"/>
  <c r="V260" i="21"/>
  <c r="U260" i="21"/>
  <c r="T260" i="21"/>
  <c r="W260" i="21" s="1"/>
  <c r="S260" i="21"/>
  <c r="X259" i="21"/>
  <c r="V259" i="21"/>
  <c r="U259" i="21"/>
  <c r="T259" i="21"/>
  <c r="W259" i="21" s="1"/>
  <c r="S259" i="21"/>
  <c r="X258" i="21"/>
  <c r="W258" i="21"/>
  <c r="V258" i="21"/>
  <c r="U258" i="21"/>
  <c r="T258" i="21"/>
  <c r="S258" i="21"/>
  <c r="X257" i="21"/>
  <c r="V257" i="21"/>
  <c r="U257" i="21"/>
  <c r="T257" i="21"/>
  <c r="W257" i="21" s="1"/>
  <c r="S257" i="21"/>
  <c r="X256" i="21"/>
  <c r="W256" i="21"/>
  <c r="V256" i="21"/>
  <c r="U256" i="21"/>
  <c r="T256" i="21"/>
  <c r="S256" i="21"/>
  <c r="X255" i="21"/>
  <c r="V255" i="21"/>
  <c r="U255" i="21"/>
  <c r="T255" i="21"/>
  <c r="W255" i="21" s="1"/>
  <c r="S255" i="21"/>
  <c r="X254" i="21"/>
  <c r="V254" i="21"/>
  <c r="U254" i="21"/>
  <c r="T254" i="21"/>
  <c r="W254" i="21" s="1"/>
  <c r="S254" i="21"/>
  <c r="X253" i="21"/>
  <c r="V253" i="21"/>
  <c r="U253" i="21"/>
  <c r="T253" i="21"/>
  <c r="W253" i="21" s="1"/>
  <c r="S253" i="21"/>
  <c r="X252" i="21"/>
  <c r="V252" i="21"/>
  <c r="U252" i="21"/>
  <c r="T252" i="21"/>
  <c r="W252" i="21" s="1"/>
  <c r="S252" i="21"/>
  <c r="X251" i="21"/>
  <c r="V251" i="21"/>
  <c r="U251" i="21"/>
  <c r="T251" i="21"/>
  <c r="W251" i="21" s="1"/>
  <c r="S251" i="21"/>
  <c r="X250" i="21"/>
  <c r="W250" i="21"/>
  <c r="V250" i="21"/>
  <c r="U250" i="21"/>
  <c r="T250" i="21"/>
  <c r="S250" i="21"/>
  <c r="X249" i="21"/>
  <c r="V249" i="21"/>
  <c r="U249" i="21"/>
  <c r="T249" i="21"/>
  <c r="W249" i="21" s="1"/>
  <c r="S249" i="21"/>
  <c r="X248" i="21"/>
  <c r="W248" i="21"/>
  <c r="V248" i="21"/>
  <c r="U248" i="21"/>
  <c r="T248" i="21"/>
  <c r="S248" i="21"/>
  <c r="X247" i="21"/>
  <c r="V247" i="21"/>
  <c r="U247" i="21"/>
  <c r="T247" i="21"/>
  <c r="W247" i="21" s="1"/>
  <c r="S247" i="21"/>
  <c r="X246" i="21"/>
  <c r="V246" i="21"/>
  <c r="U246" i="21"/>
  <c r="T246" i="21"/>
  <c r="W246" i="21" s="1"/>
  <c r="S246" i="21"/>
  <c r="X245" i="21"/>
  <c r="V245" i="21"/>
  <c r="U245" i="21"/>
  <c r="T245" i="21"/>
  <c r="W245" i="21" s="1"/>
  <c r="S245" i="21"/>
  <c r="X244" i="21"/>
  <c r="V244" i="21"/>
  <c r="U244" i="21"/>
  <c r="T244" i="21"/>
  <c r="W244" i="21" s="1"/>
  <c r="S244" i="21"/>
  <c r="X243" i="21"/>
  <c r="V243" i="21"/>
  <c r="U243" i="21"/>
  <c r="T243" i="21"/>
  <c r="W243" i="21" s="1"/>
  <c r="S243" i="21"/>
  <c r="X242" i="21"/>
  <c r="W242" i="21"/>
  <c r="V242" i="21"/>
  <c r="U242" i="21"/>
  <c r="T242" i="21"/>
  <c r="S242" i="21"/>
  <c r="X241" i="21"/>
  <c r="V241" i="21"/>
  <c r="U241" i="21"/>
  <c r="T241" i="21"/>
  <c r="W241" i="21" s="1"/>
  <c r="S241" i="21"/>
  <c r="X240" i="21"/>
  <c r="W240" i="21"/>
  <c r="V240" i="21"/>
  <c r="U240" i="21"/>
  <c r="T240" i="21"/>
  <c r="S240" i="21"/>
  <c r="X239" i="21"/>
  <c r="V239" i="21"/>
  <c r="U239" i="21"/>
  <c r="T239" i="21"/>
  <c r="W239" i="21" s="1"/>
  <c r="S239" i="21"/>
  <c r="X238" i="21"/>
  <c r="V238" i="21"/>
  <c r="U238" i="21"/>
  <c r="T238" i="21"/>
  <c r="W238" i="21" s="1"/>
  <c r="S238" i="21"/>
  <c r="X237" i="21"/>
  <c r="V237" i="21"/>
  <c r="U237" i="21"/>
  <c r="T237" i="21"/>
  <c r="W237" i="21" s="1"/>
  <c r="S237" i="21"/>
  <c r="X236" i="21"/>
  <c r="V236" i="21"/>
  <c r="U236" i="21"/>
  <c r="T236" i="21"/>
  <c r="W236" i="21" s="1"/>
  <c r="S236" i="21"/>
  <c r="X235" i="21"/>
  <c r="V235" i="21"/>
  <c r="U235" i="21"/>
  <c r="T235" i="21"/>
  <c r="W235" i="21" s="1"/>
  <c r="S235" i="21"/>
  <c r="X234" i="21"/>
  <c r="W234" i="21"/>
  <c r="V234" i="21"/>
  <c r="U234" i="21"/>
  <c r="T234" i="21"/>
  <c r="S234" i="21"/>
  <c r="X233" i="21"/>
  <c r="V233" i="21"/>
  <c r="U233" i="21"/>
  <c r="T233" i="21"/>
  <c r="W233" i="21" s="1"/>
  <c r="S233" i="21"/>
  <c r="X232" i="21"/>
  <c r="W232" i="21"/>
  <c r="V232" i="21"/>
  <c r="U232" i="21"/>
  <c r="T232" i="21"/>
  <c r="S232" i="21"/>
  <c r="X231" i="21"/>
  <c r="V231" i="21"/>
  <c r="U231" i="21"/>
  <c r="T231" i="21"/>
  <c r="W231" i="21" s="1"/>
  <c r="S231" i="21"/>
  <c r="X230" i="21"/>
  <c r="V230" i="21"/>
  <c r="U230" i="21"/>
  <c r="T230" i="21"/>
  <c r="W230" i="21" s="1"/>
  <c r="S230" i="21"/>
  <c r="X229" i="21"/>
  <c r="V229" i="21"/>
  <c r="U229" i="21"/>
  <c r="T229" i="21"/>
  <c r="W229" i="21" s="1"/>
  <c r="S229" i="21"/>
  <c r="X228" i="21"/>
  <c r="V228" i="21"/>
  <c r="U228" i="21"/>
  <c r="T228" i="21"/>
  <c r="W228" i="21" s="1"/>
  <c r="S228" i="21"/>
  <c r="X227" i="21"/>
  <c r="V227" i="21"/>
  <c r="U227" i="21"/>
  <c r="T227" i="21"/>
  <c r="W227" i="21" s="1"/>
  <c r="S227" i="21"/>
  <c r="X226" i="21"/>
  <c r="W226" i="21"/>
  <c r="V226" i="21"/>
  <c r="U226" i="21"/>
  <c r="T226" i="21"/>
  <c r="S226" i="21"/>
  <c r="X225" i="21"/>
  <c r="V225" i="21"/>
  <c r="U225" i="21"/>
  <c r="T225" i="21"/>
  <c r="W225" i="21" s="1"/>
  <c r="S225" i="21"/>
  <c r="X224" i="21"/>
  <c r="W224" i="21"/>
  <c r="V224" i="21"/>
  <c r="U224" i="21"/>
  <c r="T224" i="21"/>
  <c r="S224" i="21"/>
  <c r="X223" i="21"/>
  <c r="V223" i="21"/>
  <c r="U223" i="21"/>
  <c r="T223" i="21"/>
  <c r="W223" i="21" s="1"/>
  <c r="S223" i="21"/>
  <c r="X222" i="21"/>
  <c r="V222" i="21"/>
  <c r="U222" i="21"/>
  <c r="T222" i="21"/>
  <c r="W222" i="21" s="1"/>
  <c r="S222" i="21"/>
  <c r="X221" i="21"/>
  <c r="V221" i="21"/>
  <c r="U221" i="21"/>
  <c r="T221" i="21"/>
  <c r="W221" i="21" s="1"/>
  <c r="S221" i="21"/>
  <c r="X220" i="21"/>
  <c r="V220" i="21"/>
  <c r="U220" i="21"/>
  <c r="T220" i="21"/>
  <c r="W220" i="21" s="1"/>
  <c r="S220" i="21"/>
  <c r="X219" i="21"/>
  <c r="V219" i="21"/>
  <c r="U219" i="21"/>
  <c r="T219" i="21"/>
  <c r="W219" i="21" s="1"/>
  <c r="S219" i="21"/>
  <c r="X218" i="21"/>
  <c r="W218" i="21"/>
  <c r="V218" i="21"/>
  <c r="U218" i="21"/>
  <c r="T218" i="21"/>
  <c r="S218" i="21"/>
  <c r="X217" i="21"/>
  <c r="V217" i="21"/>
  <c r="U217" i="21"/>
  <c r="T217" i="21"/>
  <c r="W217" i="21" s="1"/>
  <c r="S217" i="21"/>
  <c r="X216" i="21"/>
  <c r="W216" i="21"/>
  <c r="V216" i="21"/>
  <c r="U216" i="21"/>
  <c r="T216" i="21"/>
  <c r="S216" i="21"/>
  <c r="X215" i="21"/>
  <c r="V215" i="21"/>
  <c r="U215" i="21"/>
  <c r="T215" i="21"/>
  <c r="W215" i="21" s="1"/>
  <c r="S215" i="21"/>
  <c r="X214" i="21"/>
  <c r="V214" i="21"/>
  <c r="U214" i="21"/>
  <c r="T214" i="21"/>
  <c r="W214" i="21" s="1"/>
  <c r="S214" i="21"/>
  <c r="X213" i="21"/>
  <c r="V213" i="21"/>
  <c r="U213" i="21"/>
  <c r="T213" i="21"/>
  <c r="W213" i="21" s="1"/>
  <c r="S213" i="21"/>
  <c r="X212" i="21"/>
  <c r="V212" i="21"/>
  <c r="U212" i="21"/>
  <c r="T212" i="21"/>
  <c r="W212" i="21" s="1"/>
  <c r="S212" i="21"/>
  <c r="X211" i="21"/>
  <c r="V211" i="21"/>
  <c r="U211" i="21"/>
  <c r="T211" i="21"/>
  <c r="W211" i="21" s="1"/>
  <c r="S211" i="21"/>
  <c r="X210" i="21"/>
  <c r="W210" i="21"/>
  <c r="V210" i="21"/>
  <c r="U210" i="21"/>
  <c r="T210" i="21"/>
  <c r="S210" i="21"/>
  <c r="X209" i="21"/>
  <c r="V209" i="21"/>
  <c r="U209" i="21"/>
  <c r="T209" i="21"/>
  <c r="W209" i="21" s="1"/>
  <c r="S209" i="21"/>
  <c r="X208" i="21"/>
  <c r="W208" i="21"/>
  <c r="V208" i="21"/>
  <c r="U208" i="21"/>
  <c r="T208" i="21"/>
  <c r="S208" i="21"/>
  <c r="X207" i="21"/>
  <c r="V207" i="21"/>
  <c r="U207" i="21"/>
  <c r="T207" i="21"/>
  <c r="W207" i="21" s="1"/>
  <c r="S207" i="21"/>
  <c r="X206" i="21"/>
  <c r="V206" i="21"/>
  <c r="U206" i="21"/>
  <c r="T206" i="21"/>
  <c r="W206" i="21" s="1"/>
  <c r="S206" i="21"/>
  <c r="X205" i="21"/>
  <c r="V205" i="21"/>
  <c r="U205" i="21"/>
  <c r="T205" i="21"/>
  <c r="W205" i="21" s="1"/>
  <c r="S205" i="21"/>
  <c r="X204" i="21"/>
  <c r="V204" i="21"/>
  <c r="U204" i="21"/>
  <c r="T204" i="21"/>
  <c r="W204" i="21" s="1"/>
  <c r="S204" i="21"/>
  <c r="X203" i="21"/>
  <c r="V203" i="21"/>
  <c r="U203" i="21"/>
  <c r="T203" i="21"/>
  <c r="W203" i="21" s="1"/>
  <c r="S203" i="21"/>
  <c r="X202" i="21"/>
  <c r="W202" i="21"/>
  <c r="V202" i="21"/>
  <c r="U202" i="21"/>
  <c r="T202" i="21"/>
  <c r="S202" i="21"/>
  <c r="X201" i="21"/>
  <c r="V201" i="21"/>
  <c r="U201" i="21"/>
  <c r="T201" i="21"/>
  <c r="W201" i="21" s="1"/>
  <c r="S201" i="21"/>
  <c r="X200" i="21"/>
  <c r="W200" i="21"/>
  <c r="V200" i="21"/>
  <c r="U200" i="21"/>
  <c r="T200" i="21"/>
  <c r="S200" i="21"/>
  <c r="X199" i="21"/>
  <c r="V199" i="21"/>
  <c r="U199" i="21"/>
  <c r="T199" i="21"/>
  <c r="W199" i="21" s="1"/>
  <c r="S199" i="21"/>
  <c r="X198" i="21"/>
  <c r="V198" i="21"/>
  <c r="U198" i="21"/>
  <c r="T198" i="21"/>
  <c r="W198" i="21" s="1"/>
  <c r="S198" i="21"/>
  <c r="X197" i="21"/>
  <c r="V197" i="21"/>
  <c r="U197" i="21"/>
  <c r="T197" i="21"/>
  <c r="W197" i="21" s="1"/>
  <c r="S197" i="21"/>
  <c r="X196" i="21"/>
  <c r="V196" i="21"/>
  <c r="U196" i="21"/>
  <c r="T196" i="21"/>
  <c r="W196" i="21" s="1"/>
  <c r="S196" i="21"/>
  <c r="X195" i="21"/>
  <c r="V195" i="21"/>
  <c r="U195" i="21"/>
  <c r="T195" i="21"/>
  <c r="W195" i="21" s="1"/>
  <c r="S195" i="21"/>
  <c r="X194" i="21"/>
  <c r="W194" i="21"/>
  <c r="V194" i="21"/>
  <c r="U194" i="21"/>
  <c r="T194" i="21"/>
  <c r="S194" i="21"/>
  <c r="X193" i="21"/>
  <c r="V193" i="21"/>
  <c r="U193" i="21"/>
  <c r="T193" i="21"/>
  <c r="W193" i="21" s="1"/>
  <c r="S193" i="21"/>
  <c r="X192" i="21"/>
  <c r="W192" i="21"/>
  <c r="V192" i="21"/>
  <c r="U192" i="21"/>
  <c r="T192" i="21"/>
  <c r="S192" i="21"/>
  <c r="X191" i="21"/>
  <c r="V191" i="21"/>
  <c r="U191" i="21"/>
  <c r="T191" i="21"/>
  <c r="W191" i="21" s="1"/>
  <c r="S191" i="21"/>
  <c r="X190" i="21"/>
  <c r="V190" i="21"/>
  <c r="U190" i="21"/>
  <c r="T190" i="21"/>
  <c r="W190" i="21" s="1"/>
  <c r="S190" i="21"/>
  <c r="X189" i="21"/>
  <c r="V189" i="21"/>
  <c r="U189" i="21"/>
  <c r="T189" i="21"/>
  <c r="W189" i="21" s="1"/>
  <c r="S189" i="21"/>
  <c r="X188" i="21"/>
  <c r="V188" i="21"/>
  <c r="U188" i="21"/>
  <c r="T188" i="21"/>
  <c r="W188" i="21" s="1"/>
  <c r="S188" i="21"/>
  <c r="X187" i="21"/>
  <c r="V187" i="21"/>
  <c r="U187" i="21"/>
  <c r="T187" i="21"/>
  <c r="W187" i="21" s="1"/>
  <c r="S187" i="21"/>
  <c r="X186" i="21"/>
  <c r="W186" i="21"/>
  <c r="V186" i="21"/>
  <c r="U186" i="21"/>
  <c r="T186" i="21"/>
  <c r="S186" i="21"/>
  <c r="X185" i="21"/>
  <c r="V185" i="21"/>
  <c r="U185" i="21"/>
  <c r="T185" i="21"/>
  <c r="W185" i="21" s="1"/>
  <c r="S185" i="21"/>
  <c r="X184" i="21"/>
  <c r="W184" i="21"/>
  <c r="V184" i="21"/>
  <c r="U184" i="21"/>
  <c r="T184" i="21"/>
  <c r="S184" i="21"/>
  <c r="X183" i="21"/>
  <c r="V183" i="21"/>
  <c r="U183" i="21"/>
  <c r="T183" i="21"/>
  <c r="W183" i="21" s="1"/>
  <c r="S183" i="21"/>
  <c r="X182" i="21"/>
  <c r="V182" i="21"/>
  <c r="U182" i="21"/>
  <c r="T182" i="21"/>
  <c r="W182" i="21" s="1"/>
  <c r="S182" i="21"/>
  <c r="X181" i="21"/>
  <c r="V181" i="21"/>
  <c r="U181" i="21"/>
  <c r="T181" i="21"/>
  <c r="W181" i="21" s="1"/>
  <c r="S181" i="21"/>
  <c r="X180" i="21"/>
  <c r="V180" i="21"/>
  <c r="U180" i="21"/>
  <c r="T180" i="21"/>
  <c r="W180" i="21" s="1"/>
  <c r="S180" i="21"/>
  <c r="X179" i="21"/>
  <c r="V179" i="21"/>
  <c r="U179" i="21"/>
  <c r="T179" i="21"/>
  <c r="W179" i="21" s="1"/>
  <c r="S179" i="21"/>
  <c r="X178" i="21"/>
  <c r="W178" i="21"/>
  <c r="V178" i="21"/>
  <c r="U178" i="21"/>
  <c r="T178" i="21"/>
  <c r="S178" i="21"/>
  <c r="X177" i="21"/>
  <c r="V177" i="21"/>
  <c r="U177" i="21"/>
  <c r="T177" i="21"/>
  <c r="W177" i="21" s="1"/>
  <c r="S177" i="21"/>
  <c r="X176" i="21"/>
  <c r="W176" i="21"/>
  <c r="V176" i="21"/>
  <c r="U176" i="21"/>
  <c r="T176" i="21"/>
  <c r="S176" i="21"/>
  <c r="X175" i="21"/>
  <c r="V175" i="21"/>
  <c r="U175" i="21"/>
  <c r="T175" i="21"/>
  <c r="W175" i="21" s="1"/>
  <c r="S175" i="21"/>
  <c r="X174" i="21"/>
  <c r="W174" i="21"/>
  <c r="V174" i="21"/>
  <c r="U174" i="21"/>
  <c r="T174" i="21"/>
  <c r="S174" i="21"/>
  <c r="X173" i="21"/>
  <c r="V173" i="21"/>
  <c r="U173" i="21"/>
  <c r="T173" i="21"/>
  <c r="W173" i="21" s="1"/>
  <c r="S173" i="21"/>
  <c r="X172" i="21"/>
  <c r="V172" i="21"/>
  <c r="U172" i="21"/>
  <c r="T172" i="21"/>
  <c r="W172" i="21" s="1"/>
  <c r="S172" i="21"/>
  <c r="X171" i="21"/>
  <c r="V171" i="21"/>
  <c r="U171" i="21"/>
  <c r="T171" i="21"/>
  <c r="W171" i="21" s="1"/>
  <c r="S171" i="21"/>
  <c r="X170" i="21"/>
  <c r="W170" i="21"/>
  <c r="V170" i="21"/>
  <c r="U170" i="21"/>
  <c r="T170" i="21"/>
  <c r="S170" i="21"/>
  <c r="X169" i="21"/>
  <c r="V169" i="21"/>
  <c r="U169" i="21"/>
  <c r="T169" i="21"/>
  <c r="W169" i="21" s="1"/>
  <c r="S169" i="21"/>
  <c r="X168" i="21"/>
  <c r="W168" i="21"/>
  <c r="V168" i="21"/>
  <c r="U168" i="21"/>
  <c r="T168" i="21"/>
  <c r="S168" i="21"/>
  <c r="X167" i="21"/>
  <c r="V167" i="21"/>
  <c r="U167" i="21"/>
  <c r="T167" i="21"/>
  <c r="W167" i="21" s="1"/>
  <c r="S167" i="21"/>
  <c r="X166" i="21"/>
  <c r="W166" i="21"/>
  <c r="V166" i="21"/>
  <c r="U166" i="21"/>
  <c r="T166" i="21"/>
  <c r="S166" i="21"/>
  <c r="X165" i="21"/>
  <c r="V165" i="21"/>
  <c r="U165" i="21"/>
  <c r="T165" i="21"/>
  <c r="W165" i="21" s="1"/>
  <c r="S165" i="21"/>
  <c r="X164" i="21"/>
  <c r="V164" i="21"/>
  <c r="U164" i="21"/>
  <c r="T164" i="21"/>
  <c r="W164" i="21" s="1"/>
  <c r="S164" i="21"/>
  <c r="X163" i="21"/>
  <c r="V163" i="21"/>
  <c r="U163" i="21"/>
  <c r="T163" i="21"/>
  <c r="W163" i="21" s="1"/>
  <c r="S163" i="21"/>
  <c r="X162" i="21"/>
  <c r="W162" i="21"/>
  <c r="V162" i="21"/>
  <c r="U162" i="21"/>
  <c r="T162" i="21"/>
  <c r="S162" i="21"/>
  <c r="X161" i="21"/>
  <c r="V161" i="21"/>
  <c r="U161" i="21"/>
  <c r="T161" i="21"/>
  <c r="W161" i="21" s="1"/>
  <c r="S161" i="21"/>
  <c r="X160" i="21"/>
  <c r="W160" i="21"/>
  <c r="V160" i="21"/>
  <c r="U160" i="21"/>
  <c r="T160" i="21"/>
  <c r="S160" i="21"/>
  <c r="X159" i="21"/>
  <c r="V159" i="21"/>
  <c r="U159" i="21"/>
  <c r="T159" i="21"/>
  <c r="W159" i="21" s="1"/>
  <c r="S159" i="21"/>
  <c r="X158" i="21"/>
  <c r="W158" i="21"/>
  <c r="V158" i="21"/>
  <c r="U158" i="21"/>
  <c r="T158" i="21"/>
  <c r="S158" i="21"/>
  <c r="X157" i="21"/>
  <c r="V157" i="21"/>
  <c r="U157" i="21"/>
  <c r="T157" i="21"/>
  <c r="W157" i="21" s="1"/>
  <c r="S157" i="21"/>
  <c r="X156" i="21"/>
  <c r="V156" i="21"/>
  <c r="U156" i="21"/>
  <c r="T156" i="21"/>
  <c r="W156" i="21" s="1"/>
  <c r="S156" i="21"/>
  <c r="X155" i="21"/>
  <c r="V155" i="21"/>
  <c r="U155" i="21"/>
  <c r="T155" i="21"/>
  <c r="W155" i="21" s="1"/>
  <c r="S155" i="21"/>
  <c r="X154" i="21"/>
  <c r="W154" i="21"/>
  <c r="V154" i="21"/>
  <c r="U154" i="21"/>
  <c r="T154" i="21"/>
  <c r="S154" i="21"/>
  <c r="X153" i="21"/>
  <c r="V153" i="21"/>
  <c r="U153" i="21"/>
  <c r="T153" i="21"/>
  <c r="W153" i="21" s="1"/>
  <c r="S153" i="21"/>
  <c r="X152" i="21"/>
  <c r="W152" i="21"/>
  <c r="V152" i="21"/>
  <c r="U152" i="21"/>
  <c r="T152" i="21"/>
  <c r="S152" i="21"/>
  <c r="X151" i="21"/>
  <c r="V151" i="21"/>
  <c r="U151" i="21"/>
  <c r="T151" i="21"/>
  <c r="W151" i="21" s="1"/>
  <c r="S151" i="21"/>
  <c r="X150" i="21"/>
  <c r="W150" i="21"/>
  <c r="V150" i="21"/>
  <c r="U150" i="21"/>
  <c r="T150" i="21"/>
  <c r="S150" i="21"/>
  <c r="X149" i="21"/>
  <c r="V149" i="21"/>
  <c r="U149" i="21"/>
  <c r="T149" i="21"/>
  <c r="W149" i="21" s="1"/>
  <c r="S149" i="21"/>
  <c r="X148" i="21"/>
  <c r="V148" i="21"/>
  <c r="U148" i="21"/>
  <c r="T148" i="21"/>
  <c r="W148" i="21" s="1"/>
  <c r="S148" i="21"/>
  <c r="X147" i="21"/>
  <c r="V147" i="21"/>
  <c r="U147" i="21"/>
  <c r="T147" i="21"/>
  <c r="W147" i="21" s="1"/>
  <c r="S147" i="21"/>
  <c r="X146" i="21"/>
  <c r="W146" i="21"/>
  <c r="V146" i="21"/>
  <c r="U146" i="21"/>
  <c r="T146" i="21"/>
  <c r="S146" i="21"/>
  <c r="X145" i="21"/>
  <c r="V145" i="21"/>
  <c r="U145" i="21"/>
  <c r="T145" i="21"/>
  <c r="W145" i="21" s="1"/>
  <c r="S145" i="21"/>
  <c r="X144" i="21"/>
  <c r="W144" i="21"/>
  <c r="V144" i="21"/>
  <c r="U144" i="21"/>
  <c r="T144" i="21"/>
  <c r="S144" i="21"/>
  <c r="X143" i="21"/>
  <c r="V143" i="21"/>
  <c r="U143" i="21"/>
  <c r="T143" i="21"/>
  <c r="W143" i="21" s="1"/>
  <c r="S143" i="21"/>
  <c r="X142" i="21"/>
  <c r="V142" i="21"/>
  <c r="U142" i="21"/>
  <c r="T142" i="21"/>
  <c r="W142" i="21" s="1"/>
  <c r="S142" i="21"/>
  <c r="X141" i="21"/>
  <c r="V141" i="21"/>
  <c r="U141" i="21"/>
  <c r="T141" i="21"/>
  <c r="W141" i="21" s="1"/>
  <c r="S141" i="21"/>
  <c r="X140" i="21"/>
  <c r="V140" i="21"/>
  <c r="U140" i="21"/>
  <c r="T140" i="21"/>
  <c r="W140" i="21" s="1"/>
  <c r="S140" i="21"/>
  <c r="X139" i="21"/>
  <c r="V139" i="21"/>
  <c r="U139" i="21"/>
  <c r="T139" i="21"/>
  <c r="W139" i="21" s="1"/>
  <c r="S139" i="21"/>
  <c r="X138" i="21"/>
  <c r="W138" i="21"/>
  <c r="V138" i="21"/>
  <c r="U138" i="21"/>
  <c r="T138" i="21"/>
  <c r="S138" i="21"/>
  <c r="X137" i="21"/>
  <c r="V137" i="21"/>
  <c r="U137" i="21"/>
  <c r="T137" i="21"/>
  <c r="W137" i="21" s="1"/>
  <c r="S137" i="21"/>
  <c r="X136" i="21"/>
  <c r="W136" i="21"/>
  <c r="V136" i="21"/>
  <c r="U136" i="21"/>
  <c r="T136" i="21"/>
  <c r="S136" i="21"/>
  <c r="X135" i="21"/>
  <c r="V135" i="21"/>
  <c r="U135" i="21"/>
  <c r="T135" i="21"/>
  <c r="W135" i="21" s="1"/>
  <c r="S135" i="21"/>
  <c r="X134" i="21"/>
  <c r="V134" i="21"/>
  <c r="U134" i="21"/>
  <c r="T134" i="21"/>
  <c r="W134" i="21" s="1"/>
  <c r="S134" i="21"/>
  <c r="X133" i="21"/>
  <c r="V133" i="21"/>
  <c r="U133" i="21"/>
  <c r="T133" i="21"/>
  <c r="W133" i="21" s="1"/>
  <c r="S133" i="21"/>
  <c r="X132" i="21"/>
  <c r="V132" i="21"/>
  <c r="U132" i="21"/>
  <c r="T132" i="21"/>
  <c r="W132" i="21" s="1"/>
  <c r="S132" i="21"/>
  <c r="X131" i="21"/>
  <c r="V131" i="21"/>
  <c r="U131" i="21"/>
  <c r="T131" i="21"/>
  <c r="W131" i="21" s="1"/>
  <c r="S131" i="21"/>
  <c r="X130" i="21"/>
  <c r="W130" i="21"/>
  <c r="V130" i="21"/>
  <c r="U130" i="21"/>
  <c r="T130" i="21"/>
  <c r="S130" i="21"/>
  <c r="X129" i="21"/>
  <c r="V129" i="21"/>
  <c r="U129" i="21"/>
  <c r="T129" i="21"/>
  <c r="W129" i="21" s="1"/>
  <c r="S129" i="21"/>
  <c r="X128" i="21"/>
  <c r="W128" i="21"/>
  <c r="V128" i="21"/>
  <c r="U128" i="21"/>
  <c r="T128" i="21"/>
  <c r="S128" i="21"/>
  <c r="X127" i="21"/>
  <c r="V127" i="21"/>
  <c r="U127" i="21"/>
  <c r="T127" i="21"/>
  <c r="W127" i="21" s="1"/>
  <c r="S127" i="21"/>
  <c r="X126" i="21"/>
  <c r="V126" i="21"/>
  <c r="U126" i="21"/>
  <c r="T126" i="21"/>
  <c r="W126" i="21" s="1"/>
  <c r="S126" i="21"/>
  <c r="X125" i="21"/>
  <c r="V125" i="21"/>
  <c r="U125" i="21"/>
  <c r="T125" i="21"/>
  <c r="W125" i="21" s="1"/>
  <c r="S125" i="21"/>
  <c r="X124" i="21"/>
  <c r="V124" i="21"/>
  <c r="U124" i="21"/>
  <c r="T124" i="21"/>
  <c r="W124" i="21" s="1"/>
  <c r="S124" i="21"/>
  <c r="X123" i="21"/>
  <c r="V123" i="21"/>
  <c r="U123" i="21"/>
  <c r="T123" i="21"/>
  <c r="W123" i="21" s="1"/>
  <c r="S123" i="21"/>
  <c r="X122" i="21"/>
  <c r="W122" i="21"/>
  <c r="V122" i="21"/>
  <c r="U122" i="21"/>
  <c r="T122" i="21"/>
  <c r="S122" i="21"/>
  <c r="X121" i="21"/>
  <c r="V121" i="21"/>
  <c r="U121" i="21"/>
  <c r="T121" i="21"/>
  <c r="W121" i="21" s="1"/>
  <c r="S121" i="21"/>
  <c r="X120" i="21"/>
  <c r="W120" i="21"/>
  <c r="V120" i="21"/>
  <c r="U120" i="21"/>
  <c r="T120" i="21"/>
  <c r="S120" i="21"/>
  <c r="X119" i="21"/>
  <c r="V119" i="21"/>
  <c r="U119" i="21"/>
  <c r="T119" i="21"/>
  <c r="W119" i="21" s="1"/>
  <c r="S119" i="21"/>
  <c r="X118" i="21"/>
  <c r="V118" i="21"/>
  <c r="U118" i="21"/>
  <c r="T118" i="21"/>
  <c r="W118" i="21" s="1"/>
  <c r="S118" i="21"/>
  <c r="X117" i="21"/>
  <c r="W117" i="21"/>
  <c r="V117" i="21"/>
  <c r="U117" i="21"/>
  <c r="T117" i="21"/>
  <c r="S117" i="21"/>
  <c r="X116" i="21"/>
  <c r="V116" i="21"/>
  <c r="U116" i="21"/>
  <c r="T116" i="21"/>
  <c r="W116" i="21" s="1"/>
  <c r="S116" i="21"/>
  <c r="X115" i="21"/>
  <c r="W115" i="21"/>
  <c r="V115" i="21"/>
  <c r="U115" i="21"/>
  <c r="T115" i="21"/>
  <c r="S115" i="21"/>
  <c r="X114" i="21"/>
  <c r="V114" i="21"/>
  <c r="U114" i="21"/>
  <c r="T114" i="21"/>
  <c r="W114" i="21" s="1"/>
  <c r="S114" i="21"/>
  <c r="X113" i="21"/>
  <c r="W113" i="21"/>
  <c r="V113" i="21"/>
  <c r="U113" i="21"/>
  <c r="T113" i="21"/>
  <c r="S113" i="21"/>
  <c r="X112" i="21"/>
  <c r="V112" i="21"/>
  <c r="U112" i="21"/>
  <c r="T112" i="21"/>
  <c r="W112" i="21" s="1"/>
  <c r="S112" i="21"/>
  <c r="X111" i="21"/>
  <c r="W111" i="21"/>
  <c r="V111" i="21"/>
  <c r="U111" i="21"/>
  <c r="T111" i="21"/>
  <c r="S111" i="21"/>
  <c r="X110" i="21"/>
  <c r="V110" i="21"/>
  <c r="U110" i="21"/>
  <c r="T110" i="21"/>
  <c r="W110" i="21" s="1"/>
  <c r="S110" i="21"/>
  <c r="X109" i="21"/>
  <c r="W109" i="21"/>
  <c r="V109" i="21"/>
  <c r="U109" i="21"/>
  <c r="T109" i="21"/>
  <c r="S109" i="21"/>
  <c r="X108" i="21"/>
  <c r="V108" i="21"/>
  <c r="U108" i="21"/>
  <c r="T108" i="21"/>
  <c r="W108" i="21" s="1"/>
  <c r="S108" i="21"/>
  <c r="X107" i="21"/>
  <c r="W107" i="21"/>
  <c r="V107" i="21"/>
  <c r="U107" i="21"/>
  <c r="T107" i="21"/>
  <c r="S107" i="21"/>
  <c r="X106" i="21"/>
  <c r="V106" i="21"/>
  <c r="U106" i="21"/>
  <c r="T106" i="21"/>
  <c r="W106" i="21" s="1"/>
  <c r="S106" i="21"/>
  <c r="X105" i="21"/>
  <c r="W105" i="21"/>
  <c r="V105" i="21"/>
  <c r="U105" i="21"/>
  <c r="T105" i="21"/>
  <c r="S105" i="21"/>
  <c r="X104" i="21"/>
  <c r="V104" i="21"/>
  <c r="U104" i="21"/>
  <c r="T104" i="21"/>
  <c r="W104" i="21" s="1"/>
  <c r="S104" i="21"/>
  <c r="X103" i="21"/>
  <c r="W103" i="21"/>
  <c r="V103" i="21"/>
  <c r="U103" i="21"/>
  <c r="T103" i="21"/>
  <c r="S103" i="21"/>
  <c r="X102" i="21"/>
  <c r="V102" i="21"/>
  <c r="U102" i="21"/>
  <c r="T102" i="21"/>
  <c r="W102" i="21" s="1"/>
  <c r="S102" i="21"/>
  <c r="X101" i="21"/>
  <c r="W101" i="21"/>
  <c r="V101" i="21"/>
  <c r="U101" i="21"/>
  <c r="T101" i="21"/>
  <c r="S101" i="21"/>
  <c r="X100" i="21"/>
  <c r="V100" i="21"/>
  <c r="U100" i="21"/>
  <c r="T100" i="21"/>
  <c r="W100" i="21" s="1"/>
  <c r="S100" i="21"/>
  <c r="X99" i="21"/>
  <c r="W99" i="21"/>
  <c r="V99" i="21"/>
  <c r="U99" i="21"/>
  <c r="T99" i="21"/>
  <c r="S99" i="21"/>
  <c r="X98" i="21"/>
  <c r="V98" i="21"/>
  <c r="U98" i="21"/>
  <c r="T98" i="21"/>
  <c r="W98" i="21" s="1"/>
  <c r="S98" i="21"/>
  <c r="X97" i="21"/>
  <c r="W97" i="21"/>
  <c r="V97" i="21"/>
  <c r="U97" i="21"/>
  <c r="T97" i="21"/>
  <c r="S97" i="21"/>
  <c r="X96" i="21"/>
  <c r="V96" i="21"/>
  <c r="U96" i="21"/>
  <c r="T96" i="21"/>
  <c r="W96" i="21" s="1"/>
  <c r="S96" i="21"/>
  <c r="X95" i="21"/>
  <c r="W95" i="21"/>
  <c r="V95" i="21"/>
  <c r="U95" i="21"/>
  <c r="T95" i="21"/>
  <c r="S95" i="21"/>
  <c r="X94" i="21"/>
  <c r="V94" i="21"/>
  <c r="U94" i="21"/>
  <c r="T94" i="21"/>
  <c r="W94" i="21" s="1"/>
  <c r="S94" i="21"/>
  <c r="X93" i="21"/>
  <c r="W93" i="21"/>
  <c r="V93" i="21"/>
  <c r="U93" i="21"/>
  <c r="T93" i="21"/>
  <c r="S93" i="21"/>
  <c r="X92" i="21"/>
  <c r="V92" i="21"/>
  <c r="U92" i="21"/>
  <c r="T92" i="21"/>
  <c r="W92" i="21" s="1"/>
  <c r="S92" i="21"/>
  <c r="X91" i="21"/>
  <c r="W91" i="21"/>
  <c r="V91" i="21"/>
  <c r="U91" i="21"/>
  <c r="T91" i="21"/>
  <c r="S91" i="21"/>
  <c r="X90" i="21"/>
  <c r="V90" i="21"/>
  <c r="U90" i="21"/>
  <c r="T90" i="21"/>
  <c r="W90" i="21" s="1"/>
  <c r="S90" i="21"/>
  <c r="X89" i="21"/>
  <c r="W89" i="21"/>
  <c r="V89" i="21"/>
  <c r="U89" i="21"/>
  <c r="T89" i="21"/>
  <c r="S89" i="21"/>
  <c r="X88" i="21"/>
  <c r="V88" i="21"/>
  <c r="U88" i="21"/>
  <c r="T88" i="21"/>
  <c r="W88" i="21" s="1"/>
  <c r="S88" i="21"/>
  <c r="X87" i="21"/>
  <c r="W87" i="21"/>
  <c r="V87" i="21"/>
  <c r="U87" i="21"/>
  <c r="T87" i="21"/>
  <c r="S87" i="21"/>
  <c r="X86" i="21"/>
  <c r="V86" i="21"/>
  <c r="U86" i="21"/>
  <c r="T86" i="21"/>
  <c r="W86" i="21" s="1"/>
  <c r="S86" i="21"/>
  <c r="X85" i="21"/>
  <c r="W85" i="21"/>
  <c r="V85" i="21"/>
  <c r="U85" i="21"/>
  <c r="T85" i="21"/>
  <c r="S85" i="21"/>
  <c r="X84" i="21"/>
  <c r="V84" i="21"/>
  <c r="U84" i="21"/>
  <c r="T84" i="21"/>
  <c r="W84" i="21" s="1"/>
  <c r="S84" i="21"/>
  <c r="X83" i="21"/>
  <c r="W83" i="21"/>
  <c r="V83" i="21"/>
  <c r="U83" i="21"/>
  <c r="T83" i="21"/>
  <c r="S83" i="21"/>
  <c r="X82" i="21"/>
  <c r="V82" i="21"/>
  <c r="U82" i="21"/>
  <c r="T82" i="21"/>
  <c r="W82" i="21" s="1"/>
  <c r="S82" i="21"/>
  <c r="X81" i="21"/>
  <c r="W81" i="21"/>
  <c r="V81" i="21"/>
  <c r="U81" i="21"/>
  <c r="T81" i="21"/>
  <c r="S81" i="21"/>
  <c r="X80" i="21"/>
  <c r="V80" i="21"/>
  <c r="U80" i="21"/>
  <c r="T80" i="21"/>
  <c r="W80" i="21" s="1"/>
  <c r="S80" i="21"/>
  <c r="X79" i="21"/>
  <c r="W79" i="21"/>
  <c r="V79" i="21"/>
  <c r="U79" i="21"/>
  <c r="T79" i="21"/>
  <c r="S79" i="21"/>
  <c r="X78" i="21"/>
  <c r="V78" i="21"/>
  <c r="U78" i="21"/>
  <c r="T78" i="21"/>
  <c r="W78" i="21" s="1"/>
  <c r="S78" i="21"/>
  <c r="X77" i="21"/>
  <c r="W77" i="21"/>
  <c r="V77" i="21"/>
  <c r="U77" i="21"/>
  <c r="T77" i="21"/>
  <c r="S77" i="21"/>
  <c r="X76" i="21"/>
  <c r="V76" i="21"/>
  <c r="U76" i="21"/>
  <c r="T76" i="21"/>
  <c r="W76" i="21" s="1"/>
  <c r="S76" i="21"/>
  <c r="X75" i="21"/>
  <c r="W75" i="21"/>
  <c r="V75" i="21"/>
  <c r="U75" i="21"/>
  <c r="T75" i="21"/>
  <c r="S75" i="21"/>
  <c r="X74" i="21"/>
  <c r="V74" i="21"/>
  <c r="U74" i="21"/>
  <c r="T74" i="21"/>
  <c r="W74" i="21" s="1"/>
  <c r="S74" i="21"/>
  <c r="X73" i="21"/>
  <c r="W73" i="21"/>
  <c r="V73" i="21"/>
  <c r="U73" i="21"/>
  <c r="T73" i="21"/>
  <c r="S73" i="21"/>
  <c r="X72" i="21"/>
  <c r="V72" i="21"/>
  <c r="U72" i="21"/>
  <c r="T72" i="21"/>
  <c r="W72" i="21" s="1"/>
  <c r="S72" i="21"/>
  <c r="X71" i="21"/>
  <c r="W71" i="21"/>
  <c r="V71" i="21"/>
  <c r="U71" i="21"/>
  <c r="T71" i="21"/>
  <c r="S71" i="21"/>
  <c r="X70" i="21"/>
  <c r="V70" i="21"/>
  <c r="U70" i="21"/>
  <c r="T70" i="21"/>
  <c r="W70" i="21" s="1"/>
  <c r="S70" i="21"/>
  <c r="X69" i="21"/>
  <c r="W69" i="21"/>
  <c r="V69" i="21"/>
  <c r="U69" i="21"/>
  <c r="T69" i="21"/>
  <c r="S69" i="21"/>
  <c r="X68" i="21"/>
  <c r="V68" i="21"/>
  <c r="U68" i="21"/>
  <c r="T68" i="21"/>
  <c r="W68" i="21" s="1"/>
  <c r="S68" i="21"/>
  <c r="X67" i="21"/>
  <c r="W67" i="21"/>
  <c r="V67" i="21"/>
  <c r="U67" i="21"/>
  <c r="T67" i="21"/>
  <c r="S67" i="21"/>
  <c r="X66" i="21"/>
  <c r="V66" i="21"/>
  <c r="U66" i="21"/>
  <c r="T66" i="21"/>
  <c r="W66" i="21" s="1"/>
  <c r="S66" i="21"/>
  <c r="X65" i="21"/>
  <c r="W65" i="21"/>
  <c r="V65" i="21"/>
  <c r="U65" i="21"/>
  <c r="T65" i="21"/>
  <c r="S65" i="21"/>
  <c r="X64" i="21"/>
  <c r="V64" i="21"/>
  <c r="U64" i="21"/>
  <c r="T64" i="21"/>
  <c r="W64" i="21" s="1"/>
  <c r="S64" i="21"/>
  <c r="X63" i="21"/>
  <c r="W63" i="21"/>
  <c r="V63" i="21"/>
  <c r="U63" i="21"/>
  <c r="T63" i="21"/>
  <c r="S63" i="21"/>
  <c r="X62" i="21"/>
  <c r="V62" i="21"/>
  <c r="U62" i="21"/>
  <c r="T62" i="21"/>
  <c r="W62" i="21" s="1"/>
  <c r="S62" i="21"/>
  <c r="X61" i="21"/>
  <c r="W61" i="21"/>
  <c r="V61" i="21"/>
  <c r="U61" i="21"/>
  <c r="T61" i="21"/>
  <c r="S61" i="21"/>
  <c r="X60" i="21"/>
  <c r="V60" i="21"/>
  <c r="U60" i="21"/>
  <c r="T60" i="21"/>
  <c r="W60" i="21" s="1"/>
  <c r="S60" i="21"/>
  <c r="X59" i="21"/>
  <c r="W59" i="21"/>
  <c r="V59" i="21"/>
  <c r="U59" i="21"/>
  <c r="T59" i="21"/>
  <c r="S59" i="21"/>
  <c r="X58" i="21"/>
  <c r="V58" i="21"/>
  <c r="U58" i="21"/>
  <c r="T58" i="21"/>
  <c r="W58" i="21" s="1"/>
  <c r="S58" i="21"/>
  <c r="X57" i="21"/>
  <c r="W57" i="21"/>
  <c r="V57" i="21"/>
  <c r="U57" i="21"/>
  <c r="T57" i="21"/>
  <c r="S57" i="21"/>
  <c r="X56" i="21"/>
  <c r="V56" i="21"/>
  <c r="U56" i="21"/>
  <c r="T56" i="21"/>
  <c r="W56" i="21" s="1"/>
  <c r="S56" i="21"/>
  <c r="X55" i="21"/>
  <c r="W55" i="21"/>
  <c r="V55" i="21"/>
  <c r="U55" i="21"/>
  <c r="T55" i="21"/>
  <c r="S55" i="21"/>
  <c r="X54" i="21"/>
  <c r="V54" i="21"/>
  <c r="U54" i="21"/>
  <c r="T54" i="21"/>
  <c r="W54" i="21" s="1"/>
  <c r="S54" i="21"/>
  <c r="X53" i="21"/>
  <c r="W53" i="21"/>
  <c r="V53" i="21"/>
  <c r="U53" i="21"/>
  <c r="T53" i="21"/>
  <c r="S53" i="21"/>
  <c r="X52" i="21"/>
  <c r="V52" i="21"/>
  <c r="U52" i="21"/>
  <c r="T52" i="21"/>
  <c r="W52" i="21" s="1"/>
  <c r="S52" i="21"/>
  <c r="X51" i="21"/>
  <c r="W51" i="21"/>
  <c r="V51" i="21"/>
  <c r="U51" i="21"/>
  <c r="T51" i="21"/>
  <c r="S51" i="21"/>
  <c r="X50" i="21"/>
  <c r="V50" i="21"/>
  <c r="U50" i="21"/>
  <c r="T50" i="21"/>
  <c r="W50" i="21" s="1"/>
  <c r="S50" i="21"/>
  <c r="X49" i="21"/>
  <c r="W49" i="21"/>
  <c r="V49" i="21"/>
  <c r="U49" i="21"/>
  <c r="T49" i="21"/>
  <c r="S49" i="21"/>
  <c r="X48" i="21"/>
  <c r="V48" i="21"/>
  <c r="U48" i="21"/>
  <c r="T48" i="21"/>
  <c r="W48" i="21" s="1"/>
  <c r="S48" i="21"/>
  <c r="X47" i="21"/>
  <c r="W47" i="21"/>
  <c r="V47" i="21"/>
  <c r="U47" i="21"/>
  <c r="T47" i="21"/>
  <c r="S47" i="21"/>
  <c r="X46" i="21"/>
  <c r="V46" i="21"/>
  <c r="U46" i="21"/>
  <c r="T46" i="21"/>
  <c r="W46" i="21" s="1"/>
  <c r="S46" i="21"/>
  <c r="X45" i="21"/>
  <c r="W45" i="21"/>
  <c r="V45" i="21"/>
  <c r="U45" i="21"/>
  <c r="T45" i="21"/>
  <c r="S45" i="21"/>
  <c r="X44" i="21"/>
  <c r="V44" i="21"/>
  <c r="U44" i="21"/>
  <c r="T44" i="21"/>
  <c r="W44" i="21" s="1"/>
  <c r="S44" i="21"/>
  <c r="X43" i="21"/>
  <c r="W43" i="21"/>
  <c r="V43" i="21"/>
  <c r="U43" i="21"/>
  <c r="T43" i="21"/>
  <c r="S43" i="21"/>
  <c r="X42" i="21"/>
  <c r="V42" i="21"/>
  <c r="U42" i="21"/>
  <c r="T42" i="21"/>
  <c r="W42" i="21" s="1"/>
  <c r="S42" i="21"/>
  <c r="X41" i="21"/>
  <c r="W41" i="21"/>
  <c r="V41" i="21"/>
  <c r="U41" i="21"/>
  <c r="T41" i="21"/>
  <c r="S41" i="21"/>
  <c r="X40" i="21"/>
  <c r="V40" i="21"/>
  <c r="U40" i="21"/>
  <c r="T40" i="21"/>
  <c r="W40" i="21" s="1"/>
  <c r="S40" i="21"/>
  <c r="X39" i="21"/>
  <c r="W39" i="21"/>
  <c r="V39" i="21"/>
  <c r="U39" i="21"/>
  <c r="T39" i="21"/>
  <c r="S39" i="21"/>
  <c r="X38" i="21"/>
  <c r="V38" i="21"/>
  <c r="U38" i="21"/>
  <c r="T38" i="21"/>
  <c r="W38" i="21" s="1"/>
  <c r="S38" i="21"/>
  <c r="X37" i="21"/>
  <c r="W37" i="21"/>
  <c r="V37" i="21"/>
  <c r="U37" i="21"/>
  <c r="T37" i="21"/>
  <c r="S37" i="21"/>
  <c r="X36" i="21"/>
  <c r="V36" i="21"/>
  <c r="U36" i="21"/>
  <c r="T36" i="21"/>
  <c r="W36" i="21" s="1"/>
  <c r="S36" i="21"/>
  <c r="X35" i="21"/>
  <c r="W35" i="21"/>
  <c r="V35" i="21"/>
  <c r="U35" i="21"/>
  <c r="T35" i="21"/>
  <c r="S35" i="21"/>
  <c r="X34" i="21"/>
  <c r="V34" i="21"/>
  <c r="U34" i="21"/>
  <c r="T34" i="21"/>
  <c r="W34" i="21" s="1"/>
  <c r="S34" i="21"/>
  <c r="X33" i="21"/>
  <c r="W33" i="21"/>
  <c r="V33" i="21"/>
  <c r="U33" i="21"/>
  <c r="T33" i="21"/>
  <c r="S33" i="21"/>
  <c r="X32" i="21"/>
  <c r="V32" i="21"/>
  <c r="U32" i="21"/>
  <c r="T32" i="21"/>
  <c r="W32" i="21" s="1"/>
  <c r="S32" i="21"/>
  <c r="X31" i="21"/>
  <c r="W31" i="21"/>
  <c r="V31" i="21"/>
  <c r="U31" i="21"/>
  <c r="T31" i="21"/>
  <c r="S31" i="21"/>
  <c r="X30" i="21"/>
  <c r="V30" i="21"/>
  <c r="U30" i="21"/>
  <c r="T30" i="21"/>
  <c r="W30" i="21" s="1"/>
  <c r="S30" i="21"/>
  <c r="X29" i="21"/>
  <c r="W29" i="21"/>
  <c r="V29" i="21"/>
  <c r="U29" i="21"/>
  <c r="T29" i="21"/>
  <c r="S29" i="21"/>
  <c r="X28" i="21"/>
  <c r="V28" i="21"/>
  <c r="U28" i="21"/>
  <c r="T28" i="21"/>
  <c r="W28" i="21" s="1"/>
  <c r="S28" i="21"/>
  <c r="X27" i="21"/>
  <c r="W27" i="21"/>
  <c r="V27" i="21"/>
  <c r="U27" i="21"/>
  <c r="T27" i="21"/>
  <c r="S27" i="21"/>
  <c r="X26" i="21"/>
  <c r="V26" i="21"/>
  <c r="U26" i="21"/>
  <c r="T26" i="21"/>
  <c r="W26" i="21" s="1"/>
  <c r="S26" i="21"/>
  <c r="X25" i="21"/>
  <c r="W25" i="21"/>
  <c r="V25" i="21"/>
  <c r="U25" i="21"/>
  <c r="T25" i="21"/>
  <c r="S25" i="21"/>
  <c r="X24" i="21"/>
  <c r="V24" i="21"/>
  <c r="U24" i="21"/>
  <c r="T24" i="21"/>
  <c r="W24" i="21" s="1"/>
  <c r="S24" i="21"/>
  <c r="X23" i="21"/>
  <c r="W23" i="21"/>
  <c r="V23" i="21"/>
  <c r="U23" i="21"/>
  <c r="T23" i="21"/>
  <c r="S23" i="21"/>
  <c r="X22" i="21"/>
  <c r="V22" i="21"/>
  <c r="U22" i="21"/>
  <c r="T22" i="21"/>
  <c r="W22" i="21" s="1"/>
  <c r="S22" i="21"/>
  <c r="X21" i="21"/>
  <c r="W21" i="21"/>
  <c r="V21" i="21"/>
  <c r="U21" i="21"/>
  <c r="T21" i="21"/>
  <c r="S21" i="21"/>
  <c r="X20" i="21"/>
  <c r="V20" i="21"/>
  <c r="U20" i="21"/>
  <c r="T20" i="21"/>
  <c r="W20" i="21" s="1"/>
  <c r="S20" i="21"/>
  <c r="X19" i="21"/>
  <c r="W19" i="21"/>
  <c r="V19" i="21"/>
  <c r="U19" i="21"/>
  <c r="T19" i="21"/>
  <c r="S19" i="21"/>
  <c r="X18" i="21"/>
  <c r="V18" i="21"/>
  <c r="U18" i="21"/>
  <c r="T18" i="21"/>
  <c r="W18" i="21" s="1"/>
  <c r="S18" i="21"/>
  <c r="X17" i="21"/>
  <c r="W17" i="21"/>
  <c r="V17" i="21"/>
  <c r="U17" i="21"/>
  <c r="T17" i="21"/>
  <c r="S17" i="21"/>
  <c r="X16" i="21"/>
  <c r="V16" i="21"/>
  <c r="U16" i="21"/>
  <c r="T16" i="21"/>
  <c r="W16" i="21" s="1"/>
  <c r="S16" i="21"/>
  <c r="X15" i="21"/>
  <c r="W15" i="21"/>
  <c r="V15" i="21"/>
  <c r="U15" i="21"/>
  <c r="T15" i="21"/>
  <c r="S15" i="21"/>
  <c r="X14" i="21"/>
  <c r="V14" i="21"/>
  <c r="U14" i="21"/>
  <c r="T14" i="21"/>
  <c r="W14" i="21" s="1"/>
  <c r="S14" i="21"/>
  <c r="X13" i="21"/>
  <c r="W13" i="21"/>
  <c r="V13" i="21"/>
  <c r="U13" i="21"/>
  <c r="T13" i="21"/>
  <c r="S13" i="21"/>
  <c r="X12" i="21"/>
  <c r="V12" i="21"/>
  <c r="U12" i="21"/>
  <c r="T12" i="21"/>
  <c r="W12" i="21" s="1"/>
  <c r="S12" i="21"/>
  <c r="X11" i="21"/>
  <c r="W11" i="21"/>
  <c r="V11" i="21"/>
  <c r="U11" i="21"/>
  <c r="T11" i="21"/>
  <c r="S11" i="21"/>
  <c r="X10" i="21"/>
  <c r="V10" i="21"/>
  <c r="U10" i="21"/>
  <c r="T10" i="21"/>
  <c r="W10" i="21" s="1"/>
  <c r="S10" i="21"/>
  <c r="X9" i="21"/>
  <c r="W9" i="21"/>
  <c r="V9" i="21"/>
  <c r="U9" i="21"/>
  <c r="T9" i="21"/>
  <c r="S9" i="21"/>
  <c r="X8" i="21"/>
  <c r="V8" i="21"/>
  <c r="U8" i="21"/>
  <c r="T8" i="21"/>
  <c r="W8" i="21" s="1"/>
  <c r="S8" i="21"/>
  <c r="X7" i="21"/>
  <c r="W7" i="21"/>
  <c r="V7" i="21"/>
  <c r="U7" i="21"/>
  <c r="T7" i="21"/>
  <c r="S7" i="21"/>
  <c r="X6" i="21"/>
  <c r="V6" i="21"/>
  <c r="U6" i="21"/>
  <c r="T6" i="21"/>
  <c r="W6" i="21" s="1"/>
  <c r="S6" i="21"/>
  <c r="X5" i="21"/>
  <c r="V5" i="21"/>
  <c r="U5" i="21"/>
  <c r="T5" i="21"/>
  <c r="W5" i="21" s="1"/>
  <c r="S5" i="21"/>
  <c r="AA4" i="21"/>
  <c r="AA5" i="21" s="1"/>
  <c r="X4" i="21"/>
  <c r="W4" i="21"/>
  <c r="V4" i="21"/>
  <c r="U4" i="21"/>
  <c r="T4" i="21"/>
  <c r="S4" i="21"/>
  <c r="X3" i="21"/>
  <c r="W3" i="21"/>
  <c r="V3" i="21"/>
  <c r="U3" i="21"/>
  <c r="T3" i="21"/>
  <c r="S3" i="21"/>
  <c r="AA2" i="21"/>
  <c r="X2" i="21"/>
  <c r="V2" i="21"/>
  <c r="U2" i="21"/>
  <c r="T2" i="21"/>
  <c r="W2" i="21" s="1"/>
  <c r="S2" i="21"/>
  <c r="AA1" i="21" l="1"/>
</calcChain>
</file>

<file path=xl/sharedStrings.xml><?xml version="1.0" encoding="utf-8"?>
<sst xmlns="http://schemas.openxmlformats.org/spreadsheetml/2006/main" count="33265" uniqueCount="1421">
  <si>
    <t>ID</t>
  </si>
  <si>
    <t>Rating_of_Online_Class_experience</t>
  </si>
  <si>
    <t>Medium_for_online_class</t>
  </si>
  <si>
    <t>Time_spent_on_self_study</t>
  </si>
  <si>
    <t>Time_spent_on_fitness</t>
  </si>
  <si>
    <t>Time_spent_on_sleep</t>
  </si>
  <si>
    <t>Time_spent_on_social_media</t>
  </si>
  <si>
    <t>Prefered_social_media_platform</t>
  </si>
  <si>
    <t>Time_spent_on_TV</t>
  </si>
  <si>
    <t>Number_of_meals_per_day</t>
  </si>
  <si>
    <t>Change_in_your_weight</t>
  </si>
  <si>
    <t>Health_issue_during_lockdown</t>
  </si>
  <si>
    <t>Stress_busters</t>
  </si>
  <si>
    <t>Time_utilized</t>
  </si>
  <si>
    <t>Do_you_find_yourself_more_connected_with_your_family,_close_friends_,_relatives__?</t>
  </si>
  <si>
    <t>What_you_miss_the_most</t>
  </si>
  <si>
    <t>R1</t>
  </si>
  <si>
    <t>Good</t>
  </si>
  <si>
    <t>Laptop/Desktop</t>
  </si>
  <si>
    <t>Linkedin</t>
  </si>
  <si>
    <t>NO</t>
  </si>
  <si>
    <t>Cooking</t>
  </si>
  <si>
    <t>YES</t>
  </si>
  <si>
    <t>School/college</t>
  </si>
  <si>
    <t>R2</t>
  </si>
  <si>
    <t>Excellent</t>
  </si>
  <si>
    <t>Smartphone</t>
  </si>
  <si>
    <t>Youtube</t>
  </si>
  <si>
    <t>Scrolling through social media</t>
  </si>
  <si>
    <t>Roaming around freely</t>
  </si>
  <si>
    <t>R3</t>
  </si>
  <si>
    <t>Very poor</t>
  </si>
  <si>
    <t>Listening to music</t>
  </si>
  <si>
    <t>Travelling</t>
  </si>
  <si>
    <t>R4</t>
  </si>
  <si>
    <t>Instagram</t>
  </si>
  <si>
    <t>Watching web series</t>
  </si>
  <si>
    <t>Friends , relatives</t>
  </si>
  <si>
    <t>R5</t>
  </si>
  <si>
    <t>Social Media</t>
  </si>
  <si>
    <t>R6</t>
  </si>
  <si>
    <t>Coding and studying for exams</t>
  </si>
  <si>
    <t>R7</t>
  </si>
  <si>
    <t>R8</t>
  </si>
  <si>
    <t>Tablet</t>
  </si>
  <si>
    <t>Eating outside</t>
  </si>
  <si>
    <t>R9</t>
  </si>
  <si>
    <t>Whatsapp</t>
  </si>
  <si>
    <t>Online surfing</t>
  </si>
  <si>
    <t>R10</t>
  </si>
  <si>
    <t>live stream watching</t>
  </si>
  <si>
    <t>R11</t>
  </si>
  <si>
    <t>Colleagues</t>
  </si>
  <si>
    <t>R12</t>
  </si>
  <si>
    <t>R13</t>
  </si>
  <si>
    <t>Average</t>
  </si>
  <si>
    <t>R14</t>
  </si>
  <si>
    <t>None</t>
  </si>
  <si>
    <t>Reading</t>
  </si>
  <si>
    <t>R15</t>
  </si>
  <si>
    <t>R16</t>
  </si>
  <si>
    <t>Online gaming</t>
  </si>
  <si>
    <t>R17</t>
  </si>
  <si>
    <t>Reddit</t>
  </si>
  <si>
    <t>R18</t>
  </si>
  <si>
    <t>R19</t>
  </si>
  <si>
    <t>Reading books</t>
  </si>
  <si>
    <t>R20</t>
  </si>
  <si>
    <t>Dancing</t>
  </si>
  <si>
    <t>R21</t>
  </si>
  <si>
    <t>R22</t>
  </si>
  <si>
    <t>Talking with friends</t>
  </si>
  <si>
    <t>R23</t>
  </si>
  <si>
    <t>R24</t>
  </si>
  <si>
    <t>R25</t>
  </si>
  <si>
    <t>R26</t>
  </si>
  <si>
    <t>Talking to your relatives</t>
  </si>
  <si>
    <t>R27</t>
  </si>
  <si>
    <t>R28</t>
  </si>
  <si>
    <t>R29</t>
  </si>
  <si>
    <t>Job</t>
  </si>
  <si>
    <t>R30</t>
  </si>
  <si>
    <t>sketching,reading books,meditation,songs</t>
  </si>
  <si>
    <t>R31</t>
  </si>
  <si>
    <t>R32</t>
  </si>
  <si>
    <t>Snapchat</t>
  </si>
  <si>
    <t>R33</t>
  </si>
  <si>
    <t>NA</t>
  </si>
  <si>
    <t>Omegle</t>
  </si>
  <si>
    <t>Watching orgasm releasing videos</t>
  </si>
  <si>
    <t>Nothing this is my usual life</t>
  </si>
  <si>
    <t>R34</t>
  </si>
  <si>
    <t>R35</t>
  </si>
  <si>
    <t>R36</t>
  </si>
  <si>
    <t>R37</t>
  </si>
  <si>
    <t>R38</t>
  </si>
  <si>
    <t>Sleep</t>
  </si>
  <si>
    <t>R39</t>
  </si>
  <si>
    <t>R40</t>
  </si>
  <si>
    <t>R41</t>
  </si>
  <si>
    <t>R42</t>
  </si>
  <si>
    <t>R43</t>
  </si>
  <si>
    <t>R44</t>
  </si>
  <si>
    <t>R45</t>
  </si>
  <si>
    <t>R46</t>
  </si>
  <si>
    <t>R47</t>
  </si>
  <si>
    <t>R48</t>
  </si>
  <si>
    <t>R49</t>
  </si>
  <si>
    <t>Twitter</t>
  </si>
  <si>
    <t>R50</t>
  </si>
  <si>
    <t>R51</t>
  </si>
  <si>
    <t>R52</t>
  </si>
  <si>
    <t>R53</t>
  </si>
  <si>
    <t>R54</t>
  </si>
  <si>
    <t>R55</t>
  </si>
  <si>
    <t>Gym</t>
  </si>
  <si>
    <t>R56</t>
  </si>
  <si>
    <t>R57</t>
  </si>
  <si>
    <t>R58</t>
  </si>
  <si>
    <t>R59</t>
  </si>
  <si>
    <t>R60</t>
  </si>
  <si>
    <t>R61</t>
  </si>
  <si>
    <t>R62</t>
  </si>
  <si>
    <t>R63</t>
  </si>
  <si>
    <t>Crying</t>
  </si>
  <si>
    <t>R64</t>
  </si>
  <si>
    <t>R65</t>
  </si>
  <si>
    <t>R66</t>
  </si>
  <si>
    <t>R67</t>
  </si>
  <si>
    <t>R68</t>
  </si>
  <si>
    <t>R69</t>
  </si>
  <si>
    <t>R70</t>
  </si>
  <si>
    <t>R71</t>
  </si>
  <si>
    <t>R72</t>
  </si>
  <si>
    <t>R73</t>
  </si>
  <si>
    <t>R74</t>
  </si>
  <si>
    <t>Many of these</t>
  </si>
  <si>
    <t>R75</t>
  </si>
  <si>
    <t>R76</t>
  </si>
  <si>
    <t>Telegram</t>
  </si>
  <si>
    <t>R77</t>
  </si>
  <si>
    <t>R78</t>
  </si>
  <si>
    <t>Facebook</t>
  </si>
  <si>
    <t>R79</t>
  </si>
  <si>
    <t>R80</t>
  </si>
  <si>
    <t>Web Series</t>
  </si>
  <si>
    <t>R81</t>
  </si>
  <si>
    <t>R82</t>
  </si>
  <si>
    <t>R83</t>
  </si>
  <si>
    <t>R84</t>
  </si>
  <si>
    <t>R85</t>
  </si>
  <si>
    <t>Poor</t>
  </si>
  <si>
    <t>R86</t>
  </si>
  <si>
    <t>R87</t>
  </si>
  <si>
    <t>drawing</t>
  </si>
  <si>
    <t>R88</t>
  </si>
  <si>
    <t>Meditation</t>
  </si>
  <si>
    <t>All of them</t>
  </si>
  <si>
    <t>R89</t>
  </si>
  <si>
    <t>R90</t>
  </si>
  <si>
    <t>R91</t>
  </si>
  <si>
    <t>Cricket</t>
  </si>
  <si>
    <t>R92</t>
  </si>
  <si>
    <t>R93</t>
  </si>
  <si>
    <t>Anime Manga</t>
  </si>
  <si>
    <t>R94</t>
  </si>
  <si>
    <t>Sleeping</t>
  </si>
  <si>
    <t>R95</t>
  </si>
  <si>
    <t>R96</t>
  </si>
  <si>
    <t>R97</t>
  </si>
  <si>
    <t>R98</t>
  </si>
  <si>
    <t>R99</t>
  </si>
  <si>
    <t>R100</t>
  </si>
  <si>
    <t>R101</t>
  </si>
  <si>
    <t>R102</t>
  </si>
  <si>
    <t>R103</t>
  </si>
  <si>
    <t>R104</t>
  </si>
  <si>
    <t>Friends and School</t>
  </si>
  <si>
    <t>R105</t>
  </si>
  <si>
    <t>R106</t>
  </si>
  <si>
    <t>R107</t>
  </si>
  <si>
    <t>R108</t>
  </si>
  <si>
    <t>R109</t>
  </si>
  <si>
    <t>R110</t>
  </si>
  <si>
    <t>R111</t>
  </si>
  <si>
    <t>R112</t>
  </si>
  <si>
    <t>R113</t>
  </si>
  <si>
    <t>R114</t>
  </si>
  <si>
    <t>Friends,Romaing and traveling</t>
  </si>
  <si>
    <t>R115</t>
  </si>
  <si>
    <t>R116</t>
  </si>
  <si>
    <t>R117</t>
  </si>
  <si>
    <t>R118</t>
  </si>
  <si>
    <t>R119</t>
  </si>
  <si>
    <t>R120</t>
  </si>
  <si>
    <t>R121</t>
  </si>
  <si>
    <t>R122</t>
  </si>
  <si>
    <t>R123</t>
  </si>
  <si>
    <t>R124</t>
  </si>
  <si>
    <t>R125</t>
  </si>
  <si>
    <t>R126</t>
  </si>
  <si>
    <t>R127</t>
  </si>
  <si>
    <t>R128</t>
  </si>
  <si>
    <t>Sketching and writing</t>
  </si>
  <si>
    <t>R129</t>
  </si>
  <si>
    <t>R130</t>
  </si>
  <si>
    <t>R131</t>
  </si>
  <si>
    <t>R132</t>
  </si>
  <si>
    <t>R133</t>
  </si>
  <si>
    <t>R134</t>
  </si>
  <si>
    <t>R135</t>
  </si>
  <si>
    <t>R136</t>
  </si>
  <si>
    <t>Only friends</t>
  </si>
  <si>
    <t>R137</t>
  </si>
  <si>
    <t>R138</t>
  </si>
  <si>
    <t>R139</t>
  </si>
  <si>
    <t>Writing</t>
  </si>
  <si>
    <t>R140</t>
  </si>
  <si>
    <t>R141</t>
  </si>
  <si>
    <t>R142</t>
  </si>
  <si>
    <t>R143</t>
  </si>
  <si>
    <t>R144</t>
  </si>
  <si>
    <t>R145</t>
  </si>
  <si>
    <t>R146</t>
  </si>
  <si>
    <t>R147</t>
  </si>
  <si>
    <t>R148</t>
  </si>
  <si>
    <t>R149</t>
  </si>
  <si>
    <t>R150</t>
  </si>
  <si>
    <t>R151</t>
  </si>
  <si>
    <t>R152</t>
  </si>
  <si>
    <t>R153</t>
  </si>
  <si>
    <t>R154</t>
  </si>
  <si>
    <t>R155</t>
  </si>
  <si>
    <t>R156</t>
  </si>
  <si>
    <t>R157</t>
  </si>
  <si>
    <t>pubg</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</si>
  <si>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</si>
  <si>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</si>
  <si>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</si>
  <si>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</si>
  <si>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</si>
  <si>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</si>
  <si>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</si>
  <si>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</si>
  <si>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</si>
  <si>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</si>
  <si>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</si>
  <si>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</si>
  <si>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</si>
  <si>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</si>
  <si>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</si>
  <si>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</si>
  <si>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</si>
  <si>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</si>
  <si>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</si>
  <si>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</si>
  <si>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</si>
  <si>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</si>
  <si>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</si>
  <si>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</si>
  <si>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</si>
  <si>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</si>
  <si>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</si>
  <si>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</si>
  <si>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</si>
  <si>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</si>
  <si>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</si>
  <si>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</si>
  <si>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</si>
  <si>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</si>
  <si>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</si>
  <si>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</si>
  <si>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</si>
  <si>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</si>
  <si>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R196</t>
  </si>
  <si>
    <t>Taking kids to park</t>
  </si>
  <si>
    <t>R197</t>
  </si>
  <si>
    <t>Talking</t>
  </si>
  <si>
    <t>R198</t>
  </si>
  <si>
    <t>R199</t>
  </si>
  <si>
    <t>R200</t>
  </si>
  <si>
    <t>R201</t>
  </si>
  <si>
    <t>R202</t>
  </si>
  <si>
    <t>R203</t>
  </si>
  <si>
    <t>R204</t>
  </si>
  <si>
    <t>R205</t>
  </si>
  <si>
    <t>R206</t>
  </si>
  <si>
    <t>R207</t>
  </si>
  <si>
    <t>All of the above</t>
  </si>
  <si>
    <t>R208</t>
  </si>
  <si>
    <t>R209</t>
  </si>
  <si>
    <t>R210</t>
  </si>
  <si>
    <t>R211</t>
  </si>
  <si>
    <t>R212</t>
  </si>
  <si>
    <t>R214</t>
  </si>
  <si>
    <t>Workout</t>
  </si>
  <si>
    <t>R215</t>
  </si>
  <si>
    <t>R216</t>
  </si>
  <si>
    <t>R217</t>
  </si>
  <si>
    <t>R218</t>
  </si>
  <si>
    <t>R219</t>
  </si>
  <si>
    <t>R220</t>
  </si>
  <si>
    <t>R221</t>
  </si>
  <si>
    <t>R222</t>
  </si>
  <si>
    <t>R223</t>
  </si>
  <si>
    <t>All the above</t>
  </si>
  <si>
    <t>R224</t>
  </si>
  <si>
    <t>R225</t>
  </si>
  <si>
    <t>R226</t>
  </si>
  <si>
    <t>R227</t>
  </si>
  <si>
    <t>R228</t>
  </si>
  <si>
    <t>R229</t>
  </si>
  <si>
    <t>R230</t>
  </si>
  <si>
    <t>R231</t>
  </si>
  <si>
    <t>R232</t>
  </si>
  <si>
    <t>Internet</t>
  </si>
  <si>
    <t>R233</t>
  </si>
  <si>
    <t>R234</t>
  </si>
  <si>
    <t>Any Gadget</t>
  </si>
  <si>
    <t>R235</t>
  </si>
  <si>
    <t>R236</t>
  </si>
  <si>
    <t>Elyment</t>
  </si>
  <si>
    <t>R237</t>
  </si>
  <si>
    <t>R238</t>
  </si>
  <si>
    <t>R239</t>
  </si>
  <si>
    <t>R240</t>
  </si>
  <si>
    <t>Whatever want</t>
  </si>
  <si>
    <t>R241</t>
  </si>
  <si>
    <t>R242</t>
  </si>
  <si>
    <t>R243</t>
  </si>
  <si>
    <t>R244</t>
  </si>
  <si>
    <t>R245</t>
  </si>
  <si>
    <t>R246</t>
  </si>
  <si>
    <t>R247</t>
  </si>
  <si>
    <t>R249</t>
  </si>
  <si>
    <t>R250</t>
  </si>
  <si>
    <t>Going to the movies</t>
  </si>
  <si>
    <t>R251</t>
  </si>
  <si>
    <t>R252</t>
  </si>
  <si>
    <t>R253</t>
  </si>
  <si>
    <t>R254</t>
  </si>
  <si>
    <t>R255</t>
  </si>
  <si>
    <t>R256</t>
  </si>
  <si>
    <t>R257</t>
  </si>
  <si>
    <t>R258</t>
  </si>
  <si>
    <t>R259</t>
  </si>
  <si>
    <t>R260</t>
  </si>
  <si>
    <t>R261</t>
  </si>
  <si>
    <t>R262</t>
  </si>
  <si>
    <t>R263</t>
  </si>
  <si>
    <t>R264</t>
  </si>
  <si>
    <t>R265</t>
  </si>
  <si>
    <t>R266</t>
  </si>
  <si>
    <t>R267</t>
  </si>
  <si>
    <t>R268</t>
  </si>
  <si>
    <t>R269</t>
  </si>
  <si>
    <t>R270</t>
  </si>
  <si>
    <t>Nothing</t>
  </si>
  <si>
    <t>R271</t>
  </si>
  <si>
    <t>Indoor Games</t>
  </si>
  <si>
    <t>R272</t>
  </si>
  <si>
    <t>R273</t>
  </si>
  <si>
    <t>R274</t>
  </si>
  <si>
    <t>Smartphone or Laptop/Desktop</t>
  </si>
  <si>
    <t>watching movies,reading books,games,listening to music,sleep,dancing</t>
  </si>
  <si>
    <t>school, relatives and friends</t>
  </si>
  <si>
    <t>R275</t>
  </si>
  <si>
    <t>R276</t>
  </si>
  <si>
    <t>R278</t>
  </si>
  <si>
    <t>R279</t>
  </si>
  <si>
    <t>R280</t>
  </si>
  <si>
    <t>R281</t>
  </si>
  <si>
    <t>R282</t>
  </si>
  <si>
    <t>R283</t>
  </si>
  <si>
    <t>R285</t>
  </si>
  <si>
    <t>R286</t>
  </si>
  <si>
    <t>R287</t>
  </si>
  <si>
    <t>R288</t>
  </si>
  <si>
    <t>All</t>
  </si>
  <si>
    <t>R289</t>
  </si>
  <si>
    <t>R290</t>
  </si>
  <si>
    <t>R291</t>
  </si>
  <si>
    <t>R292</t>
  </si>
  <si>
    <t>R293</t>
  </si>
  <si>
    <t>R294</t>
  </si>
  <si>
    <t>R295</t>
  </si>
  <si>
    <t>R296</t>
  </si>
  <si>
    <t>R297</t>
  </si>
  <si>
    <t>R298</t>
  </si>
  <si>
    <t>R299</t>
  </si>
  <si>
    <t>R301</t>
  </si>
  <si>
    <t>R302</t>
  </si>
  <si>
    <t>R303</t>
  </si>
  <si>
    <t>R304</t>
  </si>
  <si>
    <t>R305</t>
  </si>
  <si>
    <t>R306</t>
  </si>
  <si>
    <t>gardening cartoon</t>
  </si>
  <si>
    <t>R307</t>
  </si>
  <si>
    <t>R308</t>
  </si>
  <si>
    <t>R309</t>
  </si>
  <si>
    <t>R310</t>
  </si>
  <si>
    <t>R311</t>
  </si>
  <si>
    <t>R312</t>
  </si>
  <si>
    <t>R313</t>
  </si>
  <si>
    <t>listening to music,reading books and dancing.</t>
  </si>
  <si>
    <t>all of the above</t>
  </si>
  <si>
    <t>R314</t>
  </si>
  <si>
    <t>Dont get distreessed</t>
  </si>
  <si>
    <t>R315</t>
  </si>
  <si>
    <t>R316</t>
  </si>
  <si>
    <t>R317</t>
  </si>
  <si>
    <t>listening music, motion design, graphic design, sleeping.</t>
  </si>
  <si>
    <t>Eating outside and friends.</t>
  </si>
  <si>
    <t>R318</t>
  </si>
  <si>
    <t>R320</t>
  </si>
  <si>
    <t>R321</t>
  </si>
  <si>
    <t>R322</t>
  </si>
  <si>
    <t>R323</t>
  </si>
  <si>
    <t>Business</t>
  </si>
  <si>
    <t>R324</t>
  </si>
  <si>
    <t>R325</t>
  </si>
  <si>
    <t>R326</t>
  </si>
  <si>
    <t>R327</t>
  </si>
  <si>
    <t>R328</t>
  </si>
  <si>
    <t>R329</t>
  </si>
  <si>
    <t>Many among these</t>
  </si>
  <si>
    <t>R330</t>
  </si>
  <si>
    <t>R331</t>
  </si>
  <si>
    <t>R332</t>
  </si>
  <si>
    <t>R333</t>
  </si>
  <si>
    <t>R334</t>
  </si>
  <si>
    <t>All above</t>
  </si>
  <si>
    <t>R335</t>
  </si>
  <si>
    <t>R336</t>
  </si>
  <si>
    <t>R337</t>
  </si>
  <si>
    <t>R338</t>
  </si>
  <si>
    <t>R339</t>
  </si>
  <si>
    <t>Nah, this is my usual lifestyle anyway, just being lazy....</t>
  </si>
  <si>
    <t>R340</t>
  </si>
  <si>
    <t>R341</t>
  </si>
  <si>
    <t>R342</t>
  </si>
  <si>
    <t>Talk with childhood friends.</t>
  </si>
  <si>
    <t>Family</t>
  </si>
  <si>
    <t>R343</t>
  </si>
  <si>
    <t>R344</t>
  </si>
  <si>
    <t>R345</t>
  </si>
  <si>
    <t>R346</t>
  </si>
  <si>
    <t>R347</t>
  </si>
  <si>
    <t>R348</t>
  </si>
  <si>
    <t>R349</t>
  </si>
  <si>
    <t>R350</t>
  </si>
  <si>
    <t>R351</t>
  </si>
  <si>
    <t>R352</t>
  </si>
  <si>
    <t>Playing</t>
  </si>
  <si>
    <t>R353</t>
  </si>
  <si>
    <t>R354</t>
  </si>
  <si>
    <t>R355</t>
  </si>
  <si>
    <t>R356</t>
  </si>
  <si>
    <t>R357</t>
  </si>
  <si>
    <t>R358</t>
  </si>
  <si>
    <t>R359</t>
  </si>
  <si>
    <t>R360</t>
  </si>
  <si>
    <t>R361</t>
  </si>
  <si>
    <t>R362</t>
  </si>
  <si>
    <t>R363</t>
  </si>
  <si>
    <t>R364</t>
  </si>
  <si>
    <t>R365</t>
  </si>
  <si>
    <t>R366</t>
  </si>
  <si>
    <t>R367</t>
  </si>
  <si>
    <t>Football</t>
  </si>
  <si>
    <t>R368</t>
  </si>
  <si>
    <t>Exercise</t>
  </si>
  <si>
    <t>R369</t>
  </si>
  <si>
    <t>R370</t>
  </si>
  <si>
    <t>R371</t>
  </si>
  <si>
    <t>R372</t>
  </si>
  <si>
    <t>R373</t>
  </si>
  <si>
    <t>R374</t>
  </si>
  <si>
    <t>R375</t>
  </si>
  <si>
    <t>R376</t>
  </si>
  <si>
    <t>R377</t>
  </si>
  <si>
    <t>R378</t>
  </si>
  <si>
    <t>R379</t>
  </si>
  <si>
    <t>R380</t>
  </si>
  <si>
    <t>R381</t>
  </si>
  <si>
    <t>R382</t>
  </si>
  <si>
    <t>R383</t>
  </si>
  <si>
    <t>R384</t>
  </si>
  <si>
    <t>R385</t>
  </si>
  <si>
    <t>R386</t>
  </si>
  <si>
    <t>R387</t>
  </si>
  <si>
    <t>R388</t>
  </si>
  <si>
    <t>Talking to friends</t>
  </si>
  <si>
    <t>R389</t>
  </si>
  <si>
    <t>R390</t>
  </si>
  <si>
    <t>Normal life</t>
  </si>
  <si>
    <t>R391</t>
  </si>
  <si>
    <t>R392</t>
  </si>
  <si>
    <t>R393</t>
  </si>
  <si>
    <t>R394</t>
  </si>
  <si>
    <t>R395</t>
  </si>
  <si>
    <t>R396</t>
  </si>
  <si>
    <t>R397</t>
  </si>
  <si>
    <t>R398</t>
  </si>
  <si>
    <t>R399</t>
  </si>
  <si>
    <t>Netflix, Friends and Books</t>
  </si>
  <si>
    <t>R400</t>
  </si>
  <si>
    <t>R401</t>
  </si>
  <si>
    <t>R402</t>
  </si>
  <si>
    <t>R403</t>
  </si>
  <si>
    <t>R404</t>
  </si>
  <si>
    <t>R405</t>
  </si>
  <si>
    <t>R406</t>
  </si>
  <si>
    <t>R407</t>
  </si>
  <si>
    <t>R408</t>
  </si>
  <si>
    <t>R409</t>
  </si>
  <si>
    <t>R410</t>
  </si>
  <si>
    <t>R411</t>
  </si>
  <si>
    <t>R412</t>
  </si>
  <si>
    <t>R413</t>
  </si>
  <si>
    <t>R414</t>
  </si>
  <si>
    <t>R415</t>
  </si>
  <si>
    <t>R416</t>
  </si>
  <si>
    <t>R417</t>
  </si>
  <si>
    <t>R418</t>
  </si>
  <si>
    <t>R419</t>
  </si>
  <si>
    <t>R420</t>
  </si>
  <si>
    <t>R421</t>
  </si>
  <si>
    <t>R422</t>
  </si>
  <si>
    <t>R423</t>
  </si>
  <si>
    <t>R424</t>
  </si>
  <si>
    <t>R425</t>
  </si>
  <si>
    <t>R426</t>
  </si>
  <si>
    <t>R427</t>
  </si>
  <si>
    <t>R428</t>
  </si>
  <si>
    <t>R429</t>
  </si>
  <si>
    <t>R430</t>
  </si>
  <si>
    <t>R431</t>
  </si>
  <si>
    <t>R432</t>
  </si>
  <si>
    <t>R433</t>
  </si>
  <si>
    <t>R434</t>
  </si>
  <si>
    <t>R435</t>
  </si>
  <si>
    <t>R436</t>
  </si>
  <si>
    <t>R437</t>
  </si>
  <si>
    <t>R438</t>
  </si>
  <si>
    <t>R439</t>
  </si>
  <si>
    <t>R440</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</si>
  <si>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</si>
  <si>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</si>
  <si>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</si>
  <si>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</si>
  <si>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</si>
  <si>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</si>
  <si>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</si>
  <si>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</si>
  <si>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</si>
  <si>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</si>
  <si>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</si>
  <si>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</si>
  <si>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</si>
  <si>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</si>
  <si>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</si>
  <si>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</si>
  <si>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</si>
  <si>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</si>
  <si>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</si>
  <si>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</si>
  <si>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</si>
  <si>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</si>
  <si>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</si>
  <si>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</si>
  <si>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</si>
  <si>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</si>
  <si>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</si>
  <si>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R468</t>
  </si>
  <si>
    <t>R469</t>
  </si>
  <si>
    <t>R470</t>
  </si>
  <si>
    <t>R471</t>
  </si>
  <si>
    <t>R472</t>
  </si>
  <si>
    <t>R473</t>
  </si>
  <si>
    <t>R474</t>
  </si>
  <si>
    <t>R475</t>
  </si>
  <si>
    <t>R476</t>
  </si>
  <si>
    <t>R477</t>
  </si>
  <si>
    <t>R478</t>
  </si>
  <si>
    <t>R479</t>
  </si>
  <si>
    <t>R480</t>
  </si>
  <si>
    <t>R481</t>
  </si>
  <si>
    <t>R482</t>
  </si>
  <si>
    <t>R483</t>
  </si>
  <si>
    <t>R484</t>
  </si>
  <si>
    <t>R485</t>
  </si>
  <si>
    <t>R486</t>
  </si>
  <si>
    <t>Driving</t>
  </si>
  <si>
    <t>R487</t>
  </si>
  <si>
    <t>R488</t>
  </si>
  <si>
    <t>R489</t>
  </si>
  <si>
    <t>R490</t>
  </si>
  <si>
    <t>R491</t>
  </si>
  <si>
    <t>R492</t>
  </si>
  <si>
    <t>R493</t>
  </si>
  <si>
    <t>R494</t>
  </si>
  <si>
    <t>R495</t>
  </si>
  <si>
    <t>R496</t>
  </si>
  <si>
    <t>I run</t>
  </si>
  <si>
    <t>R497</t>
  </si>
  <si>
    <t>R498</t>
  </si>
  <si>
    <t>R499</t>
  </si>
  <si>
    <t>R500</t>
  </si>
  <si>
    <t>R501</t>
  </si>
  <si>
    <t>R502</t>
  </si>
  <si>
    <t>R503</t>
  </si>
  <si>
    <t>R504</t>
  </si>
  <si>
    <t>R505</t>
  </si>
  <si>
    <t>R506</t>
  </si>
  <si>
    <t>R507</t>
  </si>
  <si>
    <t>R508</t>
  </si>
  <si>
    <t>R509</t>
  </si>
  <si>
    <t>R510</t>
  </si>
  <si>
    <t>R511</t>
  </si>
  <si>
    <t>R512</t>
  </si>
  <si>
    <t>R513</t>
  </si>
  <si>
    <t>R514</t>
  </si>
  <si>
    <t>R515</t>
  </si>
  <si>
    <t>R516</t>
  </si>
  <si>
    <t>Running</t>
  </si>
  <si>
    <t>R517</t>
  </si>
  <si>
    <t>R518</t>
  </si>
  <si>
    <t>R519</t>
  </si>
  <si>
    <t>R520</t>
  </si>
  <si>
    <t>R521</t>
  </si>
  <si>
    <t>R522</t>
  </si>
  <si>
    <t>R523</t>
  </si>
  <si>
    <t>R524</t>
  </si>
  <si>
    <t>R525</t>
  </si>
  <si>
    <t>R526</t>
  </si>
  <si>
    <t>R527</t>
  </si>
  <si>
    <t>R528</t>
  </si>
  <si>
    <t>R529</t>
  </si>
  <si>
    <t>R530</t>
  </si>
  <si>
    <t>R531</t>
  </si>
  <si>
    <t>R532</t>
  </si>
  <si>
    <t>R533</t>
  </si>
  <si>
    <t>R534</t>
  </si>
  <si>
    <t>R535</t>
  </si>
  <si>
    <t>R536</t>
  </si>
  <si>
    <t>R537</t>
  </si>
  <si>
    <t>R538</t>
  </si>
  <si>
    <t>R539</t>
  </si>
  <si>
    <t>R540</t>
  </si>
  <si>
    <t>R541</t>
  </si>
  <si>
    <t>R542</t>
  </si>
  <si>
    <t>R543</t>
  </si>
  <si>
    <t>The idea of being around fun loving people but this time has certainly made us all to reconnect (and fill the gap if any) with our families and relatives so it is fun but certainly we do miss hanging out with friends</t>
  </si>
  <si>
    <t>R544</t>
  </si>
  <si>
    <t>R545</t>
  </si>
  <si>
    <t>R546</t>
  </si>
  <si>
    <t>R547</t>
  </si>
  <si>
    <t>R548</t>
  </si>
  <si>
    <t>R549</t>
  </si>
  <si>
    <t>R550</t>
  </si>
  <si>
    <t>R551</t>
  </si>
  <si>
    <t>R552</t>
  </si>
  <si>
    <t>R553</t>
  </si>
  <si>
    <t>R554</t>
  </si>
  <si>
    <t>R555</t>
  </si>
  <si>
    <t>My normal routine</t>
  </si>
  <si>
    <t>R556</t>
  </si>
  <si>
    <t>R557</t>
  </si>
  <si>
    <t>R558</t>
  </si>
  <si>
    <t>R559</t>
  </si>
  <si>
    <t>R560</t>
  </si>
  <si>
    <t>R561</t>
  </si>
  <si>
    <t>R562</t>
  </si>
  <si>
    <t>R563</t>
  </si>
  <si>
    <t>R564</t>
  </si>
  <si>
    <t>R565</t>
  </si>
  <si>
    <t>R566</t>
  </si>
  <si>
    <t>R567</t>
  </si>
  <si>
    <t>R568</t>
  </si>
  <si>
    <t>R569</t>
  </si>
  <si>
    <t>R570</t>
  </si>
  <si>
    <t>R571</t>
  </si>
  <si>
    <t>R572</t>
  </si>
  <si>
    <t>R573</t>
  </si>
  <si>
    <t>Exercising</t>
  </si>
  <si>
    <t>ALL</t>
  </si>
  <si>
    <t>R574</t>
  </si>
  <si>
    <t>R575</t>
  </si>
  <si>
    <t>R576</t>
  </si>
  <si>
    <t>R577</t>
  </si>
  <si>
    <t>R578</t>
  </si>
  <si>
    <t>R579</t>
  </si>
  <si>
    <t>R580</t>
  </si>
  <si>
    <t>R581</t>
  </si>
  <si>
    <t>R582</t>
  </si>
  <si>
    <t>R583</t>
  </si>
  <si>
    <t>R584</t>
  </si>
  <si>
    <t>R585</t>
  </si>
  <si>
    <t>R586</t>
  </si>
  <si>
    <t>R587</t>
  </si>
  <si>
    <t>NOTHING</t>
  </si>
  <si>
    <t>R588</t>
  </si>
  <si>
    <t>R589</t>
  </si>
  <si>
    <t>R590</t>
  </si>
  <si>
    <t>R591</t>
  </si>
  <si>
    <t>R592</t>
  </si>
  <si>
    <t>R593</t>
  </si>
  <si>
    <t>R594</t>
  </si>
  <si>
    <t>R595</t>
  </si>
  <si>
    <t>R596</t>
  </si>
  <si>
    <t>R597</t>
  </si>
  <si>
    <t>R598</t>
  </si>
  <si>
    <t>R599</t>
  </si>
  <si>
    <t>R600</t>
  </si>
  <si>
    <t>R601</t>
  </si>
  <si>
    <t>Being social</t>
  </si>
  <si>
    <t>R602</t>
  </si>
  <si>
    <t>R603</t>
  </si>
  <si>
    <t>R604</t>
  </si>
  <si>
    <t>R605</t>
  </si>
  <si>
    <t>R606</t>
  </si>
  <si>
    <t>R608</t>
  </si>
  <si>
    <t>R609</t>
  </si>
  <si>
    <t>R610</t>
  </si>
  <si>
    <t>R611</t>
  </si>
  <si>
    <t>R612</t>
  </si>
  <si>
    <t>R613</t>
  </si>
  <si>
    <t>R614</t>
  </si>
  <si>
    <t>R615</t>
  </si>
  <si>
    <t>R616</t>
  </si>
  <si>
    <t>R617</t>
  </si>
  <si>
    <t>R618</t>
  </si>
  <si>
    <t>R619</t>
  </si>
  <si>
    <t>R620</t>
  </si>
  <si>
    <t>R621</t>
  </si>
  <si>
    <t>R622</t>
  </si>
  <si>
    <t>R623</t>
  </si>
  <si>
    <t>R624</t>
  </si>
  <si>
    <t>R625</t>
  </si>
  <si>
    <t>R626</t>
  </si>
  <si>
    <t>R627</t>
  </si>
  <si>
    <t>R628</t>
  </si>
  <si>
    <t>R629</t>
  </si>
  <si>
    <t>R630</t>
  </si>
  <si>
    <t>R631</t>
  </si>
  <si>
    <t>R632</t>
  </si>
  <si>
    <t>singing</t>
  </si>
  <si>
    <t>R633</t>
  </si>
  <si>
    <t>R634</t>
  </si>
  <si>
    <t>R635</t>
  </si>
  <si>
    <t>R636</t>
  </si>
  <si>
    <t>R637</t>
  </si>
  <si>
    <t>R638</t>
  </si>
  <si>
    <t>R639</t>
  </si>
  <si>
    <t>R640</t>
  </si>
  <si>
    <t>R641</t>
  </si>
  <si>
    <t>Previous mistakes</t>
  </si>
  <si>
    <t>R642</t>
  </si>
  <si>
    <t>R643</t>
  </si>
  <si>
    <t>R644</t>
  </si>
  <si>
    <t>R645</t>
  </si>
  <si>
    <t>R646</t>
  </si>
  <si>
    <t>R647</t>
  </si>
  <si>
    <t>R648</t>
  </si>
  <si>
    <t>R649</t>
  </si>
  <si>
    <t>R650</t>
  </si>
  <si>
    <t>R651</t>
  </si>
  <si>
    <t>R652</t>
  </si>
  <si>
    <t>R653</t>
  </si>
  <si>
    <t>R654</t>
  </si>
  <si>
    <t>R655</t>
  </si>
  <si>
    <t>R656</t>
  </si>
  <si>
    <t>Quora</t>
  </si>
  <si>
    <t>R657</t>
  </si>
  <si>
    <t>R658</t>
  </si>
  <si>
    <t>R659</t>
  </si>
  <si>
    <t>R660</t>
  </si>
  <si>
    <t>R661</t>
  </si>
  <si>
    <t>R662</t>
  </si>
  <si>
    <t>R663</t>
  </si>
  <si>
    <t>R664</t>
  </si>
  <si>
    <t>Cardio</t>
  </si>
  <si>
    <t>R665</t>
  </si>
  <si>
    <t>R666</t>
  </si>
  <si>
    <t>R667</t>
  </si>
  <si>
    <t>R668</t>
  </si>
  <si>
    <t>R669</t>
  </si>
  <si>
    <t>R670</t>
  </si>
  <si>
    <t>R671</t>
  </si>
  <si>
    <t>R672</t>
  </si>
  <si>
    <t>R673</t>
  </si>
  <si>
    <t>R674</t>
  </si>
  <si>
    <t>R675</t>
  </si>
  <si>
    <t>R676</t>
  </si>
  <si>
    <t>R678</t>
  </si>
  <si>
    <t>R679</t>
  </si>
  <si>
    <t>R680</t>
  </si>
  <si>
    <t>R681</t>
  </si>
  <si>
    <t>R682</t>
  </si>
  <si>
    <t>R683</t>
  </si>
  <si>
    <t>R684</t>
  </si>
  <si>
    <t>R685</t>
  </si>
  <si>
    <t>R686</t>
  </si>
  <si>
    <t>R687</t>
  </si>
  <si>
    <t>R688</t>
  </si>
  <si>
    <t>R689</t>
  </si>
  <si>
    <t>R690</t>
  </si>
  <si>
    <t>R691</t>
  </si>
  <si>
    <t>I cant de-stress myslef</t>
  </si>
  <si>
    <t>all</t>
  </si>
  <si>
    <t>R692</t>
  </si>
  <si>
    <t>R693</t>
  </si>
  <si>
    <t>working out and some physical activity</t>
  </si>
  <si>
    <t>R694</t>
  </si>
  <si>
    <t>R695</t>
  </si>
  <si>
    <t>R696</t>
  </si>
  <si>
    <t>nothing</t>
  </si>
  <si>
    <t>R697</t>
  </si>
  <si>
    <t>R698</t>
  </si>
  <si>
    <t>R699</t>
  </si>
  <si>
    <t>R700</t>
  </si>
  <si>
    <t>R701</t>
  </si>
  <si>
    <t>R702</t>
  </si>
  <si>
    <t>R703</t>
  </si>
  <si>
    <t>R704</t>
  </si>
  <si>
    <t>R705</t>
  </si>
  <si>
    <t>R706</t>
  </si>
  <si>
    <t>R707</t>
  </si>
  <si>
    <t>R708</t>
  </si>
  <si>
    <t>R709</t>
  </si>
  <si>
    <t>R710</t>
  </si>
  <si>
    <t>R711</t>
  </si>
  <si>
    <t>R712</t>
  </si>
  <si>
    <t>R713</t>
  </si>
  <si>
    <t>R714</t>
  </si>
  <si>
    <t>R715</t>
  </si>
  <si>
    <t>R716</t>
  </si>
  <si>
    <t>R717</t>
  </si>
  <si>
    <t>R718</t>
  </si>
  <si>
    <t>R719</t>
  </si>
  <si>
    <t>R720</t>
  </si>
  <si>
    <t>R721</t>
  </si>
  <si>
    <t>R722</t>
  </si>
  <si>
    <t>R723</t>
  </si>
  <si>
    <t>R724</t>
  </si>
  <si>
    <t>R725</t>
  </si>
  <si>
    <t>R726</t>
  </si>
  <si>
    <t>R727</t>
  </si>
  <si>
    <t>R728</t>
  </si>
  <si>
    <t>Writing my own Comics &amp; novels</t>
  </si>
  <si>
    <t>R729</t>
  </si>
  <si>
    <t>R730</t>
  </si>
  <si>
    <t>R731</t>
  </si>
  <si>
    <t>R732</t>
  </si>
  <si>
    <t>R733</t>
  </si>
  <si>
    <t>.</t>
  </si>
  <si>
    <t>R734</t>
  </si>
  <si>
    <t>R735</t>
  </si>
  <si>
    <t>R736</t>
  </si>
  <si>
    <t>R737</t>
  </si>
  <si>
    <t>R738</t>
  </si>
  <si>
    <t>R739</t>
  </si>
  <si>
    <t>R740</t>
  </si>
  <si>
    <t>R741</t>
  </si>
  <si>
    <t>R742</t>
  </si>
  <si>
    <t>R743</t>
  </si>
  <si>
    <t>R744</t>
  </si>
  <si>
    <t>R745</t>
  </si>
  <si>
    <t>R746</t>
  </si>
  <si>
    <t>R747</t>
  </si>
  <si>
    <t>R748</t>
  </si>
  <si>
    <t>R749</t>
  </si>
  <si>
    <t>R750</t>
  </si>
  <si>
    <t>R751</t>
  </si>
  <si>
    <t>R752</t>
  </si>
  <si>
    <t>R753</t>
  </si>
  <si>
    <t>R754</t>
  </si>
  <si>
    <t>R755</t>
  </si>
  <si>
    <t>R756</t>
  </si>
  <si>
    <t>R757</t>
  </si>
  <si>
    <t>R758</t>
  </si>
  <si>
    <t>R759</t>
  </si>
  <si>
    <t>R760</t>
  </si>
  <si>
    <t>I have no problem of stress</t>
  </si>
  <si>
    <t>I have missed nothing</t>
  </si>
  <si>
    <t>R761</t>
  </si>
  <si>
    <t>workout</t>
  </si>
  <si>
    <t>R762</t>
  </si>
  <si>
    <t>R763</t>
  </si>
  <si>
    <t>R764</t>
  </si>
  <si>
    <t>R765</t>
  </si>
  <si>
    <t>R766</t>
  </si>
  <si>
    <t>R767</t>
  </si>
  <si>
    <t>R768</t>
  </si>
  <si>
    <t>R769</t>
  </si>
  <si>
    <t>R770</t>
  </si>
  <si>
    <t>R771</t>
  </si>
  <si>
    <t>R772</t>
  </si>
  <si>
    <t>R773</t>
  </si>
  <si>
    <t>R774</t>
  </si>
  <si>
    <t>No able to reduce the stress</t>
  </si>
  <si>
    <t>R775</t>
  </si>
  <si>
    <t>R776</t>
  </si>
  <si>
    <t>R777</t>
  </si>
  <si>
    <t>R778</t>
  </si>
  <si>
    <t>R779</t>
  </si>
  <si>
    <t>R780</t>
  </si>
  <si>
    <t>R781</t>
  </si>
  <si>
    <t>R782</t>
  </si>
  <si>
    <t>Sleeping, Online games</t>
  </si>
  <si>
    <t>R783</t>
  </si>
  <si>
    <t>R784</t>
  </si>
  <si>
    <t>R785</t>
  </si>
  <si>
    <t>R786</t>
  </si>
  <si>
    <t>R787</t>
  </si>
  <si>
    <t>R788</t>
  </si>
  <si>
    <t>R789</t>
  </si>
  <si>
    <t>By engaging in my work.</t>
  </si>
  <si>
    <t>R790</t>
  </si>
  <si>
    <t>R791</t>
  </si>
  <si>
    <t>R792</t>
  </si>
  <si>
    <t>Travelling &amp; Friends</t>
  </si>
  <si>
    <t>R793</t>
  </si>
  <si>
    <t>R794</t>
  </si>
  <si>
    <t>R795</t>
  </si>
  <si>
    <t>R796</t>
  </si>
  <si>
    <t>R797</t>
  </si>
  <si>
    <t>R798</t>
  </si>
  <si>
    <t>R799</t>
  </si>
  <si>
    <t>R800</t>
  </si>
  <si>
    <t>R801</t>
  </si>
  <si>
    <t>R802</t>
  </si>
  <si>
    <t>R803</t>
  </si>
  <si>
    <t>R804</t>
  </si>
  <si>
    <t>R805</t>
  </si>
  <si>
    <t>R806</t>
  </si>
  <si>
    <t>Work</t>
  </si>
  <si>
    <t>R807</t>
  </si>
  <si>
    <t>R808</t>
  </si>
  <si>
    <t>R809</t>
  </si>
  <si>
    <t>R810</t>
  </si>
  <si>
    <t>R811</t>
  </si>
  <si>
    <t>R812</t>
  </si>
  <si>
    <t>Painting,. Sewing</t>
  </si>
  <si>
    <t>R813</t>
  </si>
  <si>
    <t>R814</t>
  </si>
  <si>
    <t>R815</t>
  </si>
  <si>
    <t>Drawing</t>
  </si>
  <si>
    <t>R816</t>
  </si>
  <si>
    <t>R817</t>
  </si>
  <si>
    <t>R818</t>
  </si>
  <si>
    <t>R819</t>
  </si>
  <si>
    <t>To stay alone.</t>
  </si>
  <si>
    <t>R820</t>
  </si>
  <si>
    <t>R821</t>
  </si>
  <si>
    <t>Forming</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</si>
  <si>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</si>
  <si>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</si>
  <si>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</si>
  <si>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</si>
  <si>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</si>
  <si>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</si>
  <si>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</si>
  <si>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</si>
  <si>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</si>
  <si>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</si>
  <si>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</si>
  <si>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</si>
  <si>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</si>
  <si>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</si>
  <si>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</si>
  <si>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</si>
  <si>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</si>
  <si>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</si>
  <si>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</si>
  <si>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</si>
  <si>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</si>
  <si>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</si>
  <si>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</si>
  <si>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</si>
  <si>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</si>
  <si>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</si>
  <si>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R848</t>
  </si>
  <si>
    <t>R849</t>
  </si>
  <si>
    <t>R850</t>
  </si>
  <si>
    <t>R851</t>
  </si>
  <si>
    <t>R852</t>
  </si>
  <si>
    <t>R853</t>
  </si>
  <si>
    <t>R854</t>
  </si>
  <si>
    <t>R855</t>
  </si>
  <si>
    <t>R856</t>
  </si>
  <si>
    <t>R857</t>
  </si>
  <si>
    <t>Talklife</t>
  </si>
  <si>
    <t>R858</t>
  </si>
  <si>
    <t>R859</t>
  </si>
  <si>
    <t>Badminton in court</t>
  </si>
  <si>
    <t>R860</t>
  </si>
  <si>
    <t>R861</t>
  </si>
  <si>
    <t>R862</t>
  </si>
  <si>
    <t>R863</t>
  </si>
  <si>
    <t>R864</t>
  </si>
  <si>
    <t>R865</t>
  </si>
  <si>
    <t>R866</t>
  </si>
  <si>
    <t>R867</t>
  </si>
  <si>
    <t>Workout and listening music</t>
  </si>
  <si>
    <t>R868</t>
  </si>
  <si>
    <t>R869</t>
  </si>
  <si>
    <t>R870</t>
  </si>
  <si>
    <t>Both listining music and scrolling down social media</t>
  </si>
  <si>
    <t>R871</t>
  </si>
  <si>
    <t>R872</t>
  </si>
  <si>
    <t>R873</t>
  </si>
  <si>
    <t>R874</t>
  </si>
  <si>
    <t>R875</t>
  </si>
  <si>
    <t>R876</t>
  </si>
  <si>
    <t>R877</t>
  </si>
  <si>
    <t>R878</t>
  </si>
  <si>
    <t>Friends, relatives &amp; travelling</t>
  </si>
  <si>
    <t>R879</t>
  </si>
  <si>
    <t>R880</t>
  </si>
  <si>
    <t>R881</t>
  </si>
  <si>
    <t>R882</t>
  </si>
  <si>
    <t>R883</t>
  </si>
  <si>
    <t>R884</t>
  </si>
  <si>
    <t>R885</t>
  </si>
  <si>
    <t>R886</t>
  </si>
  <si>
    <t>R887</t>
  </si>
  <si>
    <t>R888</t>
  </si>
  <si>
    <t>R889</t>
  </si>
  <si>
    <t>R890</t>
  </si>
  <si>
    <t>R891</t>
  </si>
  <si>
    <t>R892</t>
  </si>
  <si>
    <t>R893</t>
  </si>
  <si>
    <t>R894</t>
  </si>
  <si>
    <t>R895</t>
  </si>
  <si>
    <t>R896</t>
  </si>
  <si>
    <t>R897</t>
  </si>
  <si>
    <t>R898</t>
  </si>
  <si>
    <t>R899</t>
  </si>
  <si>
    <t>R900</t>
  </si>
  <si>
    <t>R901</t>
  </si>
  <si>
    <t>R902</t>
  </si>
  <si>
    <t>R903</t>
  </si>
  <si>
    <t>R904</t>
  </si>
  <si>
    <t>R905</t>
  </si>
  <si>
    <t>R906</t>
  </si>
  <si>
    <t>R907</t>
  </si>
  <si>
    <t>R908</t>
  </si>
  <si>
    <t>R909</t>
  </si>
  <si>
    <t>R910</t>
  </si>
  <si>
    <t>R911</t>
  </si>
  <si>
    <t>R912</t>
  </si>
  <si>
    <t>R913</t>
  </si>
  <si>
    <t>R914</t>
  </si>
  <si>
    <t>R915</t>
  </si>
  <si>
    <t>R916</t>
  </si>
  <si>
    <t>R917</t>
  </si>
  <si>
    <t>R918</t>
  </si>
  <si>
    <t>R919</t>
  </si>
  <si>
    <t>R920</t>
  </si>
  <si>
    <t>R921</t>
  </si>
  <si>
    <t>everything</t>
  </si>
  <si>
    <t>R922</t>
  </si>
  <si>
    <t>R923</t>
  </si>
  <si>
    <t>R924</t>
  </si>
  <si>
    <t>R925</t>
  </si>
  <si>
    <t>R926</t>
  </si>
  <si>
    <t>R927</t>
  </si>
  <si>
    <t>R928</t>
  </si>
  <si>
    <t>R929</t>
  </si>
  <si>
    <t>R930</t>
  </si>
  <si>
    <t>R931</t>
  </si>
  <si>
    <t>R932</t>
  </si>
  <si>
    <t>Painting</t>
  </si>
  <si>
    <t>R933</t>
  </si>
  <si>
    <t>R934</t>
  </si>
  <si>
    <t>R935</t>
  </si>
  <si>
    <t>R936</t>
  </si>
  <si>
    <t>R937</t>
  </si>
  <si>
    <t>R938</t>
  </si>
  <si>
    <t>R939</t>
  </si>
  <si>
    <t>R940</t>
  </si>
  <si>
    <t>R941</t>
  </si>
  <si>
    <t>R942</t>
  </si>
  <si>
    <t>R943</t>
  </si>
  <si>
    <t>R944</t>
  </si>
  <si>
    <t>R945</t>
  </si>
  <si>
    <t>R946</t>
  </si>
  <si>
    <t>R947</t>
  </si>
  <si>
    <t>R948</t>
  </si>
  <si>
    <t>R949</t>
  </si>
  <si>
    <t>R950</t>
  </si>
  <si>
    <t>R951</t>
  </si>
  <si>
    <t>R952</t>
  </si>
  <si>
    <t>R953</t>
  </si>
  <si>
    <t>R954</t>
  </si>
  <si>
    <t>R955</t>
  </si>
  <si>
    <t>R956</t>
  </si>
  <si>
    <t>R957</t>
  </si>
  <si>
    <t>R958</t>
  </si>
  <si>
    <t>R959</t>
  </si>
  <si>
    <t>R960</t>
  </si>
  <si>
    <t>R961</t>
  </si>
  <si>
    <t>R962</t>
  </si>
  <si>
    <t>R963</t>
  </si>
  <si>
    <t>R964</t>
  </si>
  <si>
    <t>R965</t>
  </si>
  <si>
    <t>R966</t>
  </si>
  <si>
    <t>R967</t>
  </si>
  <si>
    <t>R968</t>
  </si>
  <si>
    <t>R969</t>
  </si>
  <si>
    <t>R970</t>
  </si>
  <si>
    <t>R971</t>
  </si>
  <si>
    <t>R972</t>
  </si>
  <si>
    <t>R973</t>
  </si>
  <si>
    <t>R974</t>
  </si>
  <si>
    <t>R975</t>
  </si>
  <si>
    <t>R976</t>
  </si>
  <si>
    <t>R977</t>
  </si>
  <si>
    <t>R978</t>
  </si>
  <si>
    <t>R979</t>
  </si>
  <si>
    <t>R980</t>
  </si>
  <si>
    <t>R981</t>
  </si>
  <si>
    <t>R982</t>
  </si>
  <si>
    <t>R983</t>
  </si>
  <si>
    <t>R984</t>
  </si>
  <si>
    <t>R985</t>
  </si>
  <si>
    <t>R986</t>
  </si>
  <si>
    <t>R987</t>
  </si>
  <si>
    <t>R988</t>
  </si>
  <si>
    <t>R989</t>
  </si>
  <si>
    <t>R990</t>
  </si>
  <si>
    <t>R991</t>
  </si>
  <si>
    <t>Sketching</t>
  </si>
  <si>
    <t>R992</t>
  </si>
  <si>
    <t>R993</t>
  </si>
  <si>
    <t>R994</t>
  </si>
  <si>
    <t>R995</t>
  </si>
  <si>
    <t>R996</t>
  </si>
  <si>
    <t>R997</t>
  </si>
  <si>
    <t>R998</t>
  </si>
  <si>
    <t>R999</t>
  </si>
  <si>
    <t>R1000</t>
  </si>
  <si>
    <t>R1001</t>
  </si>
  <si>
    <t>R1002</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</si>
  <si>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</si>
  <si>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</si>
  <si>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</si>
  <si>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</si>
  <si>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</si>
  <si>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</si>
  <si>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</si>
  <si>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</si>
  <si>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</si>
  <si>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</si>
  <si>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</si>
  <si>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</si>
  <si>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</si>
  <si>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</si>
  <si>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</si>
  <si>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</si>
  <si>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</si>
  <si>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</si>
  <si>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</si>
  <si>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</si>
  <si>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</si>
  <si>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</si>
  <si>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</si>
  <si>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</si>
  <si>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</si>
  <si>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</si>
  <si>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</si>
  <si>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</si>
  <si>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</si>
  <si>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</si>
  <si>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</si>
  <si>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</si>
  <si>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</si>
  <si>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</si>
  <si>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</si>
  <si>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Sports</t>
  </si>
  <si>
    <t>R1040</t>
  </si>
  <si>
    <t>R1041</t>
  </si>
  <si>
    <t>R1042</t>
  </si>
  <si>
    <t>R1043</t>
  </si>
  <si>
    <t>R1044</t>
  </si>
  <si>
    <t>R1045</t>
  </si>
  <si>
    <t>R1046</t>
  </si>
  <si>
    <t>R1047</t>
  </si>
  <si>
    <t>R1048</t>
  </si>
  <si>
    <t>R1049</t>
  </si>
  <si>
    <t>R1050</t>
  </si>
  <si>
    <t>R1051</t>
  </si>
  <si>
    <t>R1052</t>
  </si>
  <si>
    <t>Drawing and painting and sketching</t>
  </si>
  <si>
    <t>R1053</t>
  </si>
  <si>
    <t>R1054</t>
  </si>
  <si>
    <t>With a friend</t>
  </si>
  <si>
    <t>R1055</t>
  </si>
  <si>
    <t>R1056</t>
  </si>
  <si>
    <t>R1057</t>
  </si>
  <si>
    <t>R1058</t>
  </si>
  <si>
    <t>R1059</t>
  </si>
  <si>
    <t>R1060</t>
  </si>
  <si>
    <t>R1061</t>
  </si>
  <si>
    <t>R1062</t>
  </si>
  <si>
    <t>R1063</t>
  </si>
  <si>
    <t>R1064</t>
  </si>
  <si>
    <t>Reading books, music, exercise</t>
  </si>
  <si>
    <t>Friends and roaming around freely</t>
  </si>
  <si>
    <t>R1065</t>
  </si>
  <si>
    <t>R1066</t>
  </si>
  <si>
    <t>Watching ted talks and music and books</t>
  </si>
  <si>
    <t>R1067</t>
  </si>
  <si>
    <t>R1068</t>
  </si>
  <si>
    <t>R1069</t>
  </si>
  <si>
    <t>R1070</t>
  </si>
  <si>
    <t>R1071</t>
  </si>
  <si>
    <t>R1072</t>
  </si>
  <si>
    <t>R1073</t>
  </si>
  <si>
    <t>R1074</t>
  </si>
  <si>
    <t>Calling friends</t>
  </si>
  <si>
    <t>R1075</t>
  </si>
  <si>
    <t>R1076</t>
  </si>
  <si>
    <t>R1077</t>
  </si>
  <si>
    <t>R1078</t>
  </si>
  <si>
    <t>R1079</t>
  </si>
  <si>
    <t>R1080</t>
  </si>
  <si>
    <t>R1081</t>
  </si>
  <si>
    <t>R1082</t>
  </si>
  <si>
    <t>no stress</t>
  </si>
  <si>
    <t>R1083</t>
  </si>
  <si>
    <t>Drawing, painting</t>
  </si>
  <si>
    <t>R1084</t>
  </si>
  <si>
    <t>R1085</t>
  </si>
  <si>
    <t>R1087</t>
  </si>
  <si>
    <t>R1088</t>
  </si>
  <si>
    <t>R1089</t>
  </si>
  <si>
    <t>R1090</t>
  </si>
  <si>
    <t>R1091</t>
  </si>
  <si>
    <t>R1092</t>
  </si>
  <si>
    <t>All reading books watching web series listening to music and talking to friends</t>
  </si>
  <si>
    <t>R1093</t>
  </si>
  <si>
    <t>Metro</t>
  </si>
  <si>
    <t>R1094</t>
  </si>
  <si>
    <t>R1095</t>
  </si>
  <si>
    <t>R1096</t>
  </si>
  <si>
    <t>R1097</t>
  </si>
  <si>
    <t>R1098</t>
  </si>
  <si>
    <t>R1099</t>
  </si>
  <si>
    <t>R1100</t>
  </si>
  <si>
    <t>R1101</t>
  </si>
  <si>
    <t>R1102</t>
  </si>
  <si>
    <t>R1103</t>
  </si>
  <si>
    <t>R1104</t>
  </si>
  <si>
    <t>R1105</t>
  </si>
  <si>
    <t>R1106</t>
  </si>
  <si>
    <t>R1107</t>
  </si>
  <si>
    <t>R1108</t>
  </si>
  <si>
    <t>R1109</t>
  </si>
  <si>
    <t>R1110</t>
  </si>
  <si>
    <t>Do some home related stuff</t>
  </si>
  <si>
    <t>R1111</t>
  </si>
  <si>
    <t>R1112</t>
  </si>
  <si>
    <t>R1113</t>
  </si>
  <si>
    <t>R1114</t>
  </si>
  <si>
    <t>R1115</t>
  </si>
  <si>
    <t>R1116</t>
  </si>
  <si>
    <t>Taking with parents</t>
  </si>
  <si>
    <t>R1117</t>
  </si>
  <si>
    <t>R1118</t>
  </si>
  <si>
    <t>R1119</t>
  </si>
  <si>
    <t>R1120</t>
  </si>
  <si>
    <t>R1121</t>
  </si>
  <si>
    <t xml:space="preserve">Online gaming , surfing and listening to music </t>
  </si>
  <si>
    <t>R1122</t>
  </si>
  <si>
    <t>R1123</t>
  </si>
  <si>
    <t>R1124</t>
  </si>
  <si>
    <t>R1125</t>
  </si>
  <si>
    <t>R1126</t>
  </si>
  <si>
    <t>R1127</t>
  </si>
  <si>
    <t>R1128</t>
  </si>
  <si>
    <t>R1129</t>
  </si>
  <si>
    <t>R1130</t>
  </si>
  <si>
    <t>R1131</t>
  </si>
  <si>
    <t>R1132</t>
  </si>
  <si>
    <t>R1133</t>
  </si>
  <si>
    <t>R1134</t>
  </si>
  <si>
    <t>R1135</t>
  </si>
  <si>
    <t>R1136</t>
  </si>
  <si>
    <t>R1137</t>
  </si>
  <si>
    <t>R1138</t>
  </si>
  <si>
    <t>R1139</t>
  </si>
  <si>
    <t>R1140</t>
  </si>
  <si>
    <t>I play Rubiks cube</t>
  </si>
  <si>
    <t>R1141</t>
  </si>
  <si>
    <t>R1142</t>
  </si>
  <si>
    <t>R1143</t>
  </si>
  <si>
    <t>R1144</t>
  </si>
  <si>
    <t>R1145</t>
  </si>
  <si>
    <t>R1146</t>
  </si>
  <si>
    <t>R1147</t>
  </si>
  <si>
    <t>R1148</t>
  </si>
  <si>
    <t>R1149</t>
  </si>
  <si>
    <t>R1150</t>
  </si>
  <si>
    <t>R1151</t>
  </si>
  <si>
    <t>R1152</t>
  </si>
  <si>
    <t>R1153</t>
  </si>
  <si>
    <t>R1154</t>
  </si>
  <si>
    <t>R1155</t>
  </si>
  <si>
    <t>School and friends.</t>
  </si>
  <si>
    <t>R1156</t>
  </si>
  <si>
    <t>R1157</t>
  </si>
  <si>
    <t>R1158</t>
  </si>
  <si>
    <t>R1159</t>
  </si>
  <si>
    <t>R1160</t>
  </si>
  <si>
    <t>R1161</t>
  </si>
  <si>
    <t>R1162</t>
  </si>
  <si>
    <t>Listening to music and reading books both .</t>
  </si>
  <si>
    <t>R1164</t>
  </si>
  <si>
    <t>R1165</t>
  </si>
  <si>
    <t>R1166</t>
  </si>
  <si>
    <t>Poetry, writing books and novels , listening to music too</t>
  </si>
  <si>
    <t>R1167</t>
  </si>
  <si>
    <t>R1168</t>
  </si>
  <si>
    <t>R1169</t>
  </si>
  <si>
    <t>R1171</t>
  </si>
  <si>
    <t>School and my school friends</t>
  </si>
  <si>
    <t>R1172</t>
  </si>
  <si>
    <t>R1173</t>
  </si>
  <si>
    <t>WhatsApp</t>
  </si>
  <si>
    <t>R1174</t>
  </si>
  <si>
    <t>R1175</t>
  </si>
  <si>
    <t>R1176</t>
  </si>
  <si>
    <t>R1177</t>
  </si>
  <si>
    <t>R1178</t>
  </si>
  <si>
    <t>R1179</t>
  </si>
  <si>
    <t>R1180</t>
  </si>
  <si>
    <t>R1181</t>
  </si>
  <si>
    <t>R1182</t>
  </si>
  <si>
    <t>R1183</t>
  </si>
  <si>
    <t>R1184</t>
  </si>
  <si>
    <t>R1185</t>
  </si>
  <si>
    <t>R1186</t>
  </si>
  <si>
    <t>R1187</t>
  </si>
  <si>
    <t>R1188</t>
  </si>
  <si>
    <t>R1189</t>
  </si>
  <si>
    <t>R1190</t>
  </si>
  <si>
    <t>Watching YouTube</t>
  </si>
  <si>
    <t>R1191</t>
  </si>
  <si>
    <t>R1192</t>
  </si>
  <si>
    <t>R1193</t>
  </si>
  <si>
    <t>R1194</t>
  </si>
  <si>
    <t>R1195</t>
  </si>
  <si>
    <t>AGE</t>
  </si>
  <si>
    <t>SUM OF TIME SPENT ON ACTIVITIES</t>
  </si>
  <si>
    <t>MIN TIME SPENT ON ANY ACTIVITY</t>
  </si>
  <si>
    <t>MAX TIME SPENT ON ANY ACTIVITY</t>
  </si>
  <si>
    <t>(IF)MAX TIME WAS SPENT ON SM</t>
  </si>
  <si>
    <t>Count of student with max time on SM</t>
  </si>
  <si>
    <t>AGE BRACKET</t>
  </si>
  <si>
    <t>Time_spent_on_Online class</t>
  </si>
  <si>
    <t>AVG TIME SPENT ON ALL ACTIVITIES</t>
  </si>
  <si>
    <t>Time spent on social media</t>
  </si>
  <si>
    <t>Prefered social media platform</t>
  </si>
  <si>
    <t>Stress busters</t>
  </si>
  <si>
    <t>More connected with family?</t>
  </si>
  <si>
    <t>What you miss the most</t>
  </si>
  <si>
    <t>Rating of Online Class experience</t>
  </si>
  <si>
    <t>Medium for online class</t>
  </si>
  <si>
    <t>7-17yrs</t>
  </si>
  <si>
    <t>18-22yrs</t>
  </si>
  <si>
    <t>23-59yrs</t>
  </si>
  <si>
    <t>Category</t>
  </si>
  <si>
    <t>School</t>
  </si>
  <si>
    <t>Time spent on online Class</t>
  </si>
  <si>
    <t>Normal</t>
  </si>
  <si>
    <t>High</t>
  </si>
  <si>
    <t>Okay</t>
  </si>
  <si>
    <t>Excessive</t>
  </si>
  <si>
    <t>Increased</t>
  </si>
  <si>
    <t>Tota count of respondents using Countif</t>
  </si>
  <si>
    <t>Remain Constant</t>
  </si>
  <si>
    <t>Count of students with health issues during lock down</t>
  </si>
  <si>
    <t>% of students with health ssues during covid</t>
  </si>
  <si>
    <t>Decreased</t>
  </si>
  <si>
    <t>N</t>
  </si>
  <si>
    <t>No tv</t>
  </si>
  <si>
    <t>n</t>
  </si>
  <si>
    <t>Sum of Time_spent_on_social_media</t>
  </si>
  <si>
    <t>Grand Total</t>
  </si>
  <si>
    <t>Count of Health_issue_during_lockdown</t>
  </si>
  <si>
    <t>Pivot table analysis of time spent on SM vs SM platforms</t>
  </si>
  <si>
    <t>Social media (SM) platform</t>
  </si>
  <si>
    <t>% Time spent on social media (SM)</t>
  </si>
  <si>
    <t>Preferred social media platform</t>
  </si>
  <si>
    <t>Count of Preferred social media platform</t>
  </si>
  <si>
    <t>Pivot table analysis for Count of preferred SM platforms</t>
  </si>
  <si>
    <t>Age</t>
  </si>
  <si>
    <t>Timespent on Online class</t>
  </si>
  <si>
    <t>IF FUNCTION</t>
  </si>
  <si>
    <t>Using IF to clean the data and assign a single name to "Laptop/Desktop" and "School/college"</t>
  </si>
  <si>
    <t>MEDIUM FOR ONLINE CLASS</t>
  </si>
  <si>
    <t xml:space="preserve">IF </t>
  </si>
  <si>
    <t>VLOOKUP</t>
  </si>
  <si>
    <t>Using VLOOKUP to categorise ages</t>
  </si>
  <si>
    <t xml:space="preserve">VLOOKUP </t>
  </si>
  <si>
    <t xml:space="preserve">Ages 7 to 17 </t>
  </si>
  <si>
    <t>COUNTIF</t>
  </si>
  <si>
    <t>Using COUNTIF to count the number of students that felt more (not)/ connected to family</t>
  </si>
  <si>
    <t>MORE CONNECTED WITH FAMILY?</t>
  </si>
  <si>
    <t xml:space="preserve"> COUNTIF </t>
  </si>
  <si>
    <t>ABSOLUTE CELL REFERENCE</t>
  </si>
  <si>
    <t>Using ABSOLUTE CELL REFERENCE (with $ sign) to ensure my cells remain unchanged no matter where the formula moves</t>
  </si>
  <si>
    <t>MAX and MIN FUNCTION</t>
  </si>
  <si>
    <t>Finding the oldest and youngest age in the data set using MAX and MIN  functions</t>
  </si>
  <si>
    <t>MAX age=</t>
  </si>
  <si>
    <t>MIN age=</t>
  </si>
  <si>
    <t xml:space="preserve">PIVOT TABLE </t>
  </si>
  <si>
    <t>Count of preferred Social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</si>
</sst>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0000"/>
      <name val="Calibri"/>
      <family val="2"/>
      <scheme val="minor"/>
    </font>
    <font>
      <b/>
      <sz val="10"/>
      <color rgb="FF000000"/>
      <name val="Arial"/>
      <family val="2"/>
    </font>
    <font>
      <b/>
      <sz val="10"/>
      <color theme="1"/>
      <name val="Arial"/>
      <family val="2"/>
    </font>
    <font>
      <sz val="10"/>
      <color rgb="FF000000"/>
      <name val="Arial"/>
      <family val="2"/>
    </font>
    <font>
      <sz val="10"/>
      <color theme="1"/>
      <name val="Arial"/>
      <family val="2"/>
    </font>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33">
    <xf numFmtId="0" fontId="0" fillId="0" borderId="0" xfId="0"/>
    <xf numFmtId="0" fontId="1" fillId="0" borderId="0" xfId="0" applyFont="1"/>
    <xf numFmtId="0" fontId="1" fillId="0" borderId="0" xfId="0" applyFont="1" applyAlignment="1">
      <alignment vertical="top" wrapText="1"/>
    </xf>
    <xf numFmtId="0" fontId="0" fillId="0" borderId="0" xfId="0" applyAlignment="1">
      <alignment vertical="top" wrapText="1"/>
    </xf>
    <xf numFmtId="0" fontId="0" fillId="0" borderId="1" xfId="0" applyBorder="1" applyAlignment="1">
      <alignment wrapText="1"/>
    </xf>
    <xf numFmtId="0" fontId="0" fillId="0" borderId="1" xfId="0" applyBorder="1"/>
    <xf numFmtId="0" fontId="2" fillId="0" borderId="0" xfId="0" applyFont="1" applyFill="1" applyAlignment="1">
      <alignment vertical="top" wrapText="1"/>
    </xf>
    <xf numFmtId="0" fontId="3" fillId="0" borderId="0" xfId="0" applyFont="1" applyFill="1" applyAlignment="1">
      <alignment vertical="top" wrapText="1"/>
    </xf>
    <xf numFmtId="0" fontId="4" fillId="0" borderId="0" xfId="0" applyFont="1"/>
    <xf numFmtId="0" fontId="5" fillId="0" borderId="0" xfId="0" applyFont="1"/>
    <xf numFmtId="0" fontId="4" fillId="2" borderId="0" xfId="0" applyFont="1" applyFill="1"/>
    <xf numFmtId="0" fontId="5" fillId="0" borderId="0" xfId="0" applyFont="1" applyAlignment="1">
      <alignment horizontal="left"/>
    </xf>
    <xf numFmtId="0" fontId="4" fillId="0" borderId="0" xfId="0" applyFont="1" applyAlignment="1">
      <alignment horizontal="left"/>
    </xf>
    <xf numFmtId="0" fontId="2" fillId="0" borderId="0" xfId="0" applyFont="1" applyFill="1" applyAlignment="1">
      <alignment horizontal="left" vertical="top" wrapText="1"/>
    </xf>
    <xf numFmtId="2" fontId="0" fillId="0" borderId="0" xfId="0" applyNumberFormat="1"/>
    <xf numFmtId="0" fontId="0" fillId="0" borderId="0" xfId="0" applyAlignment="1">
      <alignment wrapText="1"/>
    </xf>
    <xf numFmtId="9" fontId="0" fillId="0" borderId="0" xfId="1" applyFont="1"/>
    <xf numFmtId="0" fontId="1" fillId="2" borderId="0" xfId="0" applyFont="1" applyFill="1"/>
    <xf numFmtId="0" fontId="0" fillId="0" borderId="0" xfId="0" pivotButton="1"/>
    <xf numFmtId="10" fontId="0" fillId="0" borderId="0" xfId="0" applyNumberFormat="1"/>
    <xf numFmtId="0" fontId="9" fillId="0" borderId="0" xfId="0" applyFont="1" applyAlignment="1">
      <alignment vertical="top"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0" fillId="0" borderId="4" xfId="0" pivotButton="1" applyBorder="1"/>
    <xf numFmtId="0" fontId="0" fillId="0" borderId="4" xfId="0" applyBorder="1"/>
    <xf numFmtId="0" fontId="0" fillId="0" borderId="5" xfId="0" applyNumberFormat="1" applyBorder="1"/>
    <xf numFmtId="0" fontId="0" fillId="0" borderId="6" xfId="0" applyBorder="1"/>
    <xf numFmtId="0" fontId="0" fillId="0" borderId="7" xfId="0" applyNumberFormat="1" applyBorder="1"/>
    <xf numFmtId="0" fontId="0" fillId="0" borderId="1" xfId="0" pivotButton="1" applyBorder="1"/>
    <xf numFmtId="0" fontId="0" fillId="0" borderId="5" xfId="0" applyBorder="1"/>
    <xf numFmtId="10" fontId="0" fillId="0" borderId="5" xfId="0" applyNumberFormat="1" applyBorder="1"/>
    <xf numFmtId="10" fontId="0" fillId="0" borderId="7" xfId="0" applyNumberFormat="1" applyBorder="1"/>
    <xf numFmtId="0" fontId="7" fillId="0" borderId="0" xfId="0" applyFont="1" applyAlignment="1">
      <alignment wrapText="1"/>
    </xf>
  </cellXfs>
  <cellStyles count="2">
    <cellStyle name="Normal" xfId="0" builtinId="0"/>
    <cellStyle name="Percent" xfId="1" builtinId="5"/>
  </cellStyles>
  <dxfs count="21">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IYO%20FINAL%20PROJEC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BI"/>
      <sheetName val="Sheet4"/>
      <sheetName val="Countif"/>
      <sheetName val="Sheet1"/>
      <sheetName val="Sheet2"/>
      <sheetName val="Sheet3"/>
      <sheetName val="PIVOT TABLE 1"/>
      <sheetName val="PIVOT TABLE 2"/>
      <sheetName val="Suggestion1"/>
      <sheetName val="Suggestion2"/>
    </sheetNames>
    <sheetDataSet>
      <sheetData sheetId="0" refreshError="1"/>
      <sheetData sheetId="1" refreshError="1"/>
      <sheetData sheetId="2" refreshError="1"/>
      <sheetData sheetId="3" refreshError="1"/>
      <sheetData sheetId="4" refreshError="1"/>
      <sheetData sheetId="5">
        <row r="1">
          <cell r="A1" t="str">
            <v>AGE</v>
          </cell>
          <cell r="B1" t="str">
            <v>AGE BRACKET</v>
          </cell>
        </row>
        <row r="2">
          <cell r="A2">
            <v>7</v>
          </cell>
          <cell r="B2" t="str">
            <v>7-17 yrs (Children)</v>
          </cell>
        </row>
        <row r="3">
          <cell r="A3">
            <v>8</v>
          </cell>
          <cell r="B3" t="str">
            <v>7-17 yrs (Children)</v>
          </cell>
        </row>
        <row r="4">
          <cell r="A4">
            <v>9</v>
          </cell>
          <cell r="B4" t="str">
            <v>7-17 yrs (Children)</v>
          </cell>
        </row>
        <row r="5">
          <cell r="A5">
            <v>10</v>
          </cell>
          <cell r="B5" t="str">
            <v>7-17 yrs (Children)</v>
          </cell>
        </row>
        <row r="6">
          <cell r="A6">
            <v>11</v>
          </cell>
          <cell r="B6" t="str">
            <v>7-17 yrs (Children)</v>
          </cell>
        </row>
        <row r="7">
          <cell r="A7">
            <v>12</v>
          </cell>
          <cell r="B7" t="str">
            <v>7-17 yrs (Children)</v>
          </cell>
        </row>
        <row r="8">
          <cell r="A8">
            <v>13</v>
          </cell>
          <cell r="B8" t="str">
            <v>7-17 yrs (Children)</v>
          </cell>
        </row>
        <row r="9">
          <cell r="A9">
            <v>14</v>
          </cell>
          <cell r="B9" t="str">
            <v>7-17 yrs (Children)</v>
          </cell>
        </row>
        <row r="10">
          <cell r="A10">
            <v>15</v>
          </cell>
          <cell r="B10" t="str">
            <v>7-17 yrs (Children)</v>
          </cell>
        </row>
        <row r="11">
          <cell r="A11">
            <v>16</v>
          </cell>
          <cell r="B11" t="str">
            <v>7-17 yrs (Children)</v>
          </cell>
        </row>
        <row r="12">
          <cell r="A12">
            <v>17</v>
          </cell>
          <cell r="B12" t="str">
            <v>7-17 yrs (Children)</v>
          </cell>
        </row>
        <row r="13">
          <cell r="A13">
            <v>18</v>
          </cell>
          <cell r="B13" t="str">
            <v>18-22 yrs (Youths)</v>
          </cell>
        </row>
        <row r="14">
          <cell r="A14">
            <v>19</v>
          </cell>
          <cell r="B14" t="str">
            <v>18-22 yrs (Youths)</v>
          </cell>
        </row>
        <row r="15">
          <cell r="A15">
            <v>20</v>
          </cell>
          <cell r="B15" t="str">
            <v>18-22 yrs (Youths)</v>
          </cell>
        </row>
        <row r="16">
          <cell r="A16">
            <v>21</v>
          </cell>
          <cell r="B16" t="str">
            <v>18-22 yrs (Youths)</v>
          </cell>
        </row>
        <row r="17">
          <cell r="A17">
            <v>22</v>
          </cell>
          <cell r="B17" t="str">
            <v>18-22 yrs (Youths)</v>
          </cell>
        </row>
        <row r="18">
          <cell r="A18">
            <v>23</v>
          </cell>
          <cell r="B18" t="str">
            <v>23-59 yrs (Adults)</v>
          </cell>
        </row>
        <row r="19">
          <cell r="A19">
            <v>24</v>
          </cell>
          <cell r="B19" t="str">
            <v>23-59 yrs (Adults)</v>
          </cell>
        </row>
        <row r="20">
          <cell r="A20">
            <v>25</v>
          </cell>
          <cell r="B20" t="str">
            <v>23-59 yrs (Adults)</v>
          </cell>
        </row>
        <row r="21">
          <cell r="A21">
            <v>26</v>
          </cell>
          <cell r="B21" t="str">
            <v>23-59 yrs (Adults)</v>
          </cell>
        </row>
        <row r="22">
          <cell r="A22">
            <v>27</v>
          </cell>
          <cell r="B22" t="str">
            <v>23-59 yrs (Adults)</v>
          </cell>
        </row>
        <row r="23">
          <cell r="A23">
            <v>28</v>
          </cell>
          <cell r="B23" t="str">
            <v>23-59 yrs (Adults)</v>
          </cell>
        </row>
        <row r="24">
          <cell r="A24">
            <v>29</v>
          </cell>
          <cell r="B24" t="str">
            <v>23-59 yrs (Adults)</v>
          </cell>
        </row>
        <row r="25">
          <cell r="A25">
            <v>30</v>
          </cell>
          <cell r="B25" t="str">
            <v>23-59 yrs (Adults)</v>
          </cell>
        </row>
        <row r="26">
          <cell r="A26">
            <v>31</v>
          </cell>
          <cell r="B26" t="str">
            <v>23-59 yrs (Adults)</v>
          </cell>
        </row>
        <row r="27">
          <cell r="A27">
            <v>32</v>
          </cell>
          <cell r="B27" t="str">
            <v>23-59 yrs (Adults)</v>
          </cell>
        </row>
        <row r="28">
          <cell r="A28">
            <v>33</v>
          </cell>
          <cell r="B28" t="str">
            <v>23-59 yrs (Adults)</v>
          </cell>
        </row>
        <row r="29">
          <cell r="A29">
            <v>34</v>
          </cell>
          <cell r="B29" t="str">
            <v>23-59 yrs (Adults)</v>
          </cell>
        </row>
        <row r="30">
          <cell r="A30">
            <v>35</v>
          </cell>
          <cell r="B30" t="str">
            <v>23-59 yrs (Adults)</v>
          </cell>
        </row>
        <row r="31">
          <cell r="A31">
            <v>36</v>
          </cell>
          <cell r="B31" t="str">
            <v>23-59 yrs (Adults)</v>
          </cell>
        </row>
        <row r="32">
          <cell r="A32">
            <v>37</v>
          </cell>
          <cell r="B32" t="str">
            <v>23-59 yrs (Adults)</v>
          </cell>
        </row>
        <row r="33">
          <cell r="A33">
            <v>38</v>
          </cell>
          <cell r="B33" t="str">
            <v>23-59 yrs (Adults)</v>
          </cell>
        </row>
        <row r="34">
          <cell r="A34">
            <v>39</v>
          </cell>
          <cell r="B34" t="str">
            <v>23-59 yrs (Adults)</v>
          </cell>
        </row>
        <row r="35">
          <cell r="A35">
            <v>40</v>
          </cell>
          <cell r="B35" t="str">
            <v>23-59 yrs (Adults)</v>
          </cell>
        </row>
        <row r="36">
          <cell r="A36">
            <v>42</v>
          </cell>
          <cell r="B36" t="str">
            <v>23-59 yrs (Adults)</v>
          </cell>
        </row>
        <row r="37">
          <cell r="A37">
            <v>43</v>
          </cell>
          <cell r="B37" t="str">
            <v>23-59 yrs (Adults)</v>
          </cell>
        </row>
        <row r="38">
          <cell r="A38">
            <v>44</v>
          </cell>
          <cell r="B38" t="str">
            <v>23-59 yrs (Adults)</v>
          </cell>
        </row>
        <row r="39">
          <cell r="A39">
            <v>45</v>
          </cell>
          <cell r="B39" t="str">
            <v>23-59 yrs (Adults)</v>
          </cell>
        </row>
        <row r="40">
          <cell r="A40">
            <v>46</v>
          </cell>
          <cell r="B40" t="str">
            <v>23-59 yrs (Adults)</v>
          </cell>
        </row>
        <row r="41">
          <cell r="A41">
            <v>50</v>
          </cell>
          <cell r="B41" t="str">
            <v>23-59 yrs (Adults)</v>
          </cell>
        </row>
        <row r="42">
          <cell r="A42">
            <v>52</v>
          </cell>
          <cell r="B42" t="str">
            <v>23-59 yrs (Adults)</v>
          </cell>
        </row>
        <row r="43">
          <cell r="A43">
            <v>59</v>
          </cell>
          <cell r="B43" t="str">
            <v>23-59 yrs (Adults)</v>
          </cell>
        </row>
      </sheetData>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NIYO%20FINAL%20PROJECT%20v3.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4.854057060184" createdVersion="8" refreshedVersion="8" minRefreshableVersion="3" recordCount="1182" xr:uid="{E1A1C1D7-8E38-4D60-8FE2-7701ACB0EEC0}">
  <cacheSource type="worksheet">
    <worksheetSource ref="A1:X1183" sheet="Raw data"/>
  </cacheSource>
  <cacheFields count="24">
    <cacheField name="ID" numFmtId="0">
      <sharedItems/>
    </cacheField>
    <cacheField name="AGE" numFmtId="0">
      <sharedItems containsSemiMixedTypes="0" containsString="0" containsNumber="1" containsInteger="1" minValue="7" maxValue="59"/>
    </cacheField>
    <cacheField name="Rating_of_Online_Class_experience" numFmtId="0">
      <sharedItems/>
    </cacheField>
    <cacheField name="Medium_for_online_class" numFmtId="0">
      <sharedItems/>
    </cacheField>
    <cacheField name="Time_spent_on_Online class" numFmtId="0">
      <sharedItems containsSemiMixedTypes="0" containsString="0" containsNumber="1" minValue="0" maxValue="10"/>
    </cacheField>
    <cacheField name="Time_spent_on_self_study" numFmtId="0">
      <sharedItems containsSemiMixedTypes="0" containsString="0" containsNumber="1" minValue="0" maxValue="18"/>
    </cacheField>
    <cacheField name="Time_spent_on_fitness" numFmtId="0">
      <sharedItems containsSemiMixedTypes="0" containsString="0" containsNumber="1" minValue="0" maxValue="5"/>
    </cacheField>
    <cacheField name="Time_spent_on_sleep" numFmtId="0">
      <sharedItems containsSemiMixedTypes="0" containsString="0" containsNumber="1" minValue="4" maxValue="15"/>
    </cacheField>
    <cacheField name="Time_spent_on_social_media" numFmtId="0">
      <sharedItems containsSemiMixedTypes="0" containsString="0" containsNumber="1" minValue="0" maxValue="10"/>
    </cacheField>
    <cacheField name="Time_spent_on_TV" numFmtId="0">
      <sharedItems containsBlank="1" containsMixedTypes="1" containsNumber="1" minValue="0" maxValue="15"/>
    </cacheField>
    <cacheField name="Prefered_social_media_platform" numFmtId="0">
      <sharedItems count="14">
        <s v="Whatsapp"/>
        <s v="Youtube"/>
        <s v="None"/>
        <s v="Instagram"/>
        <s v="Snapchat"/>
        <s v="Facebook"/>
        <s v="Twitter"/>
        <s v="Telegram"/>
        <s v="Reddit"/>
        <s v="Linkedin"/>
        <s v="Quora"/>
        <s v="Talklife"/>
        <s v="Omegle"/>
        <s v="Elyment"/>
      </sharedItems>
    </cacheField>
    <cacheField name="Number_of_meals_per_day" numFmtId="0">
      <sharedItems containsSemiMixedTypes="0" containsString="0" containsNumber="1" containsInteger="1" minValue="1" maxValue="8"/>
    </cacheField>
    <cacheField name="Change_in_your_weight" numFmtId="0">
      <sharedItems/>
    </cacheField>
    <cacheField name="Health_issue_during_lockdown" numFmtId="0">
      <sharedItems count="2">
        <s v="NO"/>
        <s v="YES"/>
      </sharedItems>
    </cacheField>
    <cacheField name="Stress_busters" numFmtId="0">
      <sharedItems/>
    </cacheField>
    <cacheField name="Time_utilized" numFmtId="0">
      <sharedItems/>
    </cacheField>
    <cacheField name="Do_you_find_yourself_more_connected_with_your_family,_close_friends_,_relatives__?" numFmtId="0">
      <sharedItems/>
    </cacheField>
    <cacheField name="What_you_miss_the_most" numFmtId="0">
      <sharedItems/>
    </cacheField>
    <cacheField name="SUM OF TIME SPENT ON ACTIVITIES" numFmtId="0">
      <sharedItems containsSemiMixedTypes="0" containsString="0" containsNumber="1" minValue="8" maxValue="44"/>
    </cacheField>
    <cacheField name="MAX TIME SPENT ON ANY ACTIVITY" numFmtId="0">
      <sharedItems containsSemiMixedTypes="0" containsString="0" containsNumber="1" minValue="4" maxValue="18"/>
    </cacheField>
    <cacheField name="MIN TIME SPENT ON ANY ACTIVITY" numFmtId="0">
      <sharedItems containsSemiMixedTypes="0" containsString="0" containsNumber="1" minValue="0" maxValue="3"/>
    </cacheField>
    <cacheField name="AVG TIME SPENT ON ALL ACTIVITIES" numFmtId="2">
      <sharedItems containsSemiMixedTypes="0" containsString="0" containsNumber="1" minValue="1.3333333333333333" maxValue="7.333333333333333"/>
    </cacheField>
    <cacheField name="(IF)MAX TIME WAS SPENT ON SM" numFmtId="0">
      <sharedItems/>
    </cacheField>
    <cacheField name="AGE BRACKE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4.856162384262" createdVersion="8" refreshedVersion="8" minRefreshableVersion="3" recordCount="1182" xr:uid="{0CCE5AE9-DC4F-4D9F-9695-34C4749B4C80}">
  <cacheSource type="worksheet">
    <worksheetSource ref="N1:N1183" sheet="Raw data"/>
  </cacheSource>
  <cacheFields count="1">
    <cacheField name="Health_issue_during_lockdown"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4.928961458332" createdVersion="8" refreshedVersion="8" minRefreshableVersion="3" recordCount="1182" xr:uid="{AA6DD111-336B-4527-86BC-04E05EA26882}">
  <cacheSource type="worksheet">
    <worksheetSource ref="K1:K1183" sheet="Raw data"/>
  </cacheSource>
  <cacheFields count="1">
    <cacheField name="Preferred social media platform" numFmtId="0">
      <sharedItems count="14">
        <s v="Whatsapp"/>
        <s v="Youtube"/>
        <s v="None"/>
        <s v="Instagram"/>
        <s v="Snapchat"/>
        <s v="Facebook"/>
        <s v="Twitter"/>
        <s v="Telegram"/>
        <s v="Reddit"/>
        <s v="Linkedin"/>
        <s v="Quora"/>
        <s v="Talklife"/>
        <s v="Omegle"/>
        <s v="Elymen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8.036109953704" createdVersion="8" refreshedVersion="8" minRefreshableVersion="3" recordCount="1182" xr:uid="{21D72CC7-978F-40FD-BF7F-2496709EDB65}">
  <cacheSource type="worksheet">
    <worksheetSource ref="O1:AD1183" sheet="Sheet1" r:id="rId2"/>
  </cacheSource>
  <cacheFields count="18">
    <cacheField name="ID" numFmtId="0">
      <sharedItems/>
    </cacheField>
    <cacheField name="AGE" numFmtId="0">
      <sharedItems containsSemiMixedTypes="0" containsString="0" containsNumber="1" containsInteger="1" minValue="7" maxValue="59" count="42">
        <n v="7"/>
        <n v="8"/>
        <n v="9"/>
        <n v="10"/>
        <n v="11"/>
        <n v="12"/>
        <n v="13"/>
        <n v="14"/>
        <n v="15"/>
        <n v="16"/>
        <n v="17"/>
        <n v="18"/>
        <n v="19"/>
        <n v="20"/>
        <n v="21"/>
        <n v="22"/>
        <n v="23"/>
        <n v="24"/>
        <n v="25"/>
        <n v="26"/>
        <n v="27"/>
        <n v="28"/>
        <n v="29"/>
        <n v="30"/>
        <n v="31"/>
        <n v="32"/>
        <n v="33"/>
        <n v="34"/>
        <n v="35"/>
        <n v="36"/>
        <n v="37"/>
        <n v="38"/>
        <n v="39"/>
        <n v="40"/>
        <n v="42"/>
        <n v="43"/>
        <n v="44"/>
        <n v="45"/>
        <n v="46"/>
        <n v="50"/>
        <n v="52"/>
        <n v="59"/>
      </sharedItems>
    </cacheField>
    <cacheField name="TIME SPENT ON ONLINE CLASS" numFmtId="0">
      <sharedItems containsSemiMixedTypes="0" containsString="0" containsNumber="1" minValue="0" maxValue="10"/>
    </cacheField>
    <cacheField name="Rating_of_Online_Class_experience" numFmtId="0">
      <sharedItems/>
    </cacheField>
    <cacheField name="Medium_for_online_class" numFmtId="0">
      <sharedItems/>
    </cacheField>
    <cacheField name="Time_spent_on_self_study" numFmtId="0">
      <sharedItems containsSemiMixedTypes="0" containsString="0" containsNumber="1" minValue="0" maxValue="18"/>
    </cacheField>
    <cacheField name="Time_spent_on_fitness" numFmtId="0">
      <sharedItems containsSemiMixedTypes="0" containsString="0" containsNumber="1" minValue="0" maxValue="5"/>
    </cacheField>
    <cacheField name="Time_spent_on_sleep" numFmtId="0">
      <sharedItems containsSemiMixedTypes="0" containsString="0" containsNumber="1" minValue="4" maxValue="15"/>
    </cacheField>
    <cacheField name="Time_spent_on_social_media" numFmtId="0">
      <sharedItems containsSemiMixedTypes="0" containsString="0" containsNumber="1" minValue="0" maxValue="10"/>
    </cacheField>
    <cacheField name="Prefered_social_media_platform" numFmtId="0">
      <sharedItems count="14">
        <s v="Whatsapp"/>
        <s v="Youtube"/>
        <s v="None"/>
        <s v="Instagram"/>
        <s v="Snapchat"/>
        <s v="Facebook"/>
        <s v="Twitter"/>
        <s v="Telegram"/>
        <s v="Reddit"/>
        <s v="Linkedin"/>
        <s v="Quora"/>
        <s v="Talklife"/>
        <s v="Omegle"/>
        <s v="Elyment"/>
      </sharedItems>
    </cacheField>
    <cacheField name="Time_spent_on_TV" numFmtId="0">
      <sharedItems containsBlank="1" containsMixedTypes="1" containsNumber="1" minValue="0" maxValue="15"/>
    </cacheField>
    <cacheField name="Number_of_meals_per_day" numFmtId="0">
      <sharedItems containsSemiMixedTypes="0" containsString="0" containsNumber="1" containsInteger="1" minValue="1" maxValue="8"/>
    </cacheField>
    <cacheField name="Change_in_your_weight" numFmtId="0">
      <sharedItems/>
    </cacheField>
    <cacheField name="Health_issue_during_lockdown" numFmtId="0">
      <sharedItems/>
    </cacheField>
    <cacheField name="Stress_busters" numFmtId="0">
      <sharedItems/>
    </cacheField>
    <cacheField name="Time_utilized" numFmtId="0">
      <sharedItems/>
    </cacheField>
    <cacheField name="Do_you_find_yourself_more_connected_with_your_family,_close_friends_,_relatives__?" numFmtId="0">
      <sharedItems/>
    </cacheField>
    <cacheField name="What_you_miss_the_mos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s v="R476"/>
    <n v="7"/>
    <s v="Good"/>
    <s v="Smartphone"/>
    <n v="2"/>
    <n v="2"/>
    <n v="1"/>
    <n v="9"/>
    <n v="1"/>
    <n v="2"/>
    <x v="0"/>
    <n v="3"/>
    <s v="Increased"/>
    <x v="0"/>
    <s v="Online gaming"/>
    <s v="NO"/>
    <s v="YES"/>
    <s v="Travelling"/>
    <n v="17"/>
    <n v="9"/>
    <n v="1"/>
    <n v="2.8333333333333335"/>
    <s v="NO"/>
    <s v="7-17 yrs (Children)"/>
  </r>
  <r>
    <s v="R420"/>
    <n v="8"/>
    <s v="Excellent"/>
    <s v="Laptop/Desktop"/>
    <n v="2"/>
    <n v="2"/>
    <n v="1"/>
    <n v="8"/>
    <n v="1"/>
    <n v="2"/>
    <x v="0"/>
    <n v="3"/>
    <s v="Remain Constant"/>
    <x v="0"/>
    <s v="Dancing"/>
    <s v="YES"/>
    <s v="YES"/>
    <s v="Roaming around freely"/>
    <n v="16"/>
    <n v="8"/>
    <n v="1"/>
    <n v="2.6666666666666665"/>
    <s v="NO"/>
    <s v="7-17 yrs (Children)"/>
  </r>
  <r>
    <s v="R583"/>
    <n v="8"/>
    <s v="Excellent"/>
    <s v="Laptop/Desktop"/>
    <n v="2"/>
    <n v="1"/>
    <n v="1"/>
    <n v="5"/>
    <n v="1"/>
    <n v="1"/>
    <x v="1"/>
    <n v="2"/>
    <s v="Remain Constant"/>
    <x v="0"/>
    <s v="Sleeping"/>
    <s v="YES"/>
    <s v="YES"/>
    <s v="School/college"/>
    <n v="11"/>
    <n v="5"/>
    <n v="1"/>
    <n v="1.8333333333333333"/>
    <s v="NO"/>
    <s v="7-17 yrs (Children)"/>
  </r>
  <r>
    <s v="R417"/>
    <n v="9"/>
    <s v="Average"/>
    <s v="Laptop/Desktop"/>
    <n v="1"/>
    <n v="1"/>
    <n v="0"/>
    <n v="8"/>
    <n v="0"/>
    <n v="1"/>
    <x v="1"/>
    <n v="3"/>
    <s v="Increased"/>
    <x v="0"/>
    <s v="Listening to music"/>
    <s v="NO"/>
    <s v="NO"/>
    <s v="Roaming around freely"/>
    <n v="11"/>
    <n v="8"/>
    <n v="0"/>
    <n v="1.8333333333333333"/>
    <s v="NO"/>
    <s v="7-17 yrs (Children)"/>
  </r>
  <r>
    <s v="R923"/>
    <n v="9"/>
    <s v="Excellent"/>
    <s v="Smartphone or Laptop/Desktop"/>
    <n v="5"/>
    <n v="2"/>
    <n v="0.6"/>
    <n v="7"/>
    <n v="1"/>
    <n v="0"/>
    <x v="0"/>
    <n v="4"/>
    <s v="Remain Constant"/>
    <x v="0"/>
    <s v="Online gaming"/>
    <s v="YES"/>
    <s v="YES"/>
    <s v="Eating outside"/>
    <n v="15.6"/>
    <n v="7"/>
    <n v="0"/>
    <n v="2.6"/>
    <s v="NO"/>
    <s v="7-17 yrs (Children)"/>
  </r>
  <r>
    <s v="R110"/>
    <n v="10"/>
    <s v="Good"/>
    <s v="Tablet"/>
    <n v="3"/>
    <n v="3"/>
    <n v="0"/>
    <n v="10"/>
    <n v="1"/>
    <n v="4"/>
    <x v="1"/>
    <n v="3"/>
    <s v="Remain Constant"/>
    <x v="0"/>
    <s v="Online gaming"/>
    <s v="YES"/>
    <s v="NO"/>
    <s v="Colleagues"/>
    <n v="21"/>
    <n v="10"/>
    <n v="0"/>
    <n v="3.5"/>
    <s v="NO"/>
    <s v="7-17 yrs (Children)"/>
  </r>
  <r>
    <s v="R505"/>
    <n v="10"/>
    <s v="Average"/>
    <s v="Smartphone"/>
    <n v="4"/>
    <n v="2"/>
    <n v="1"/>
    <n v="8"/>
    <n v="1"/>
    <n v="2"/>
    <x v="0"/>
    <n v="3"/>
    <s v="Remain Constant"/>
    <x v="0"/>
    <s v="Dancing"/>
    <s v="YES"/>
    <s v="YES"/>
    <s v="School/college"/>
    <n v="18"/>
    <n v="8"/>
    <n v="1"/>
    <n v="3"/>
    <s v="NO"/>
    <s v="7-17 yrs (Children)"/>
  </r>
  <r>
    <s v="R921"/>
    <n v="10"/>
    <s v="Average"/>
    <s v="Laptop/Desktop"/>
    <n v="5"/>
    <n v="2"/>
    <n v="1"/>
    <n v="9"/>
    <n v="1.5"/>
    <n v="1"/>
    <x v="0"/>
    <n v="4"/>
    <s v="Increased"/>
    <x v="0"/>
    <s v="Online gaming"/>
    <s v="YES"/>
    <s v="YES"/>
    <s v="everything"/>
    <n v="19.5"/>
    <n v="9"/>
    <n v="1"/>
    <n v="3.25"/>
    <s v="NO"/>
    <s v="7-17 yrs (Children)"/>
  </r>
  <r>
    <s v="R1147"/>
    <n v="10"/>
    <s v="Good"/>
    <s v="Smartphone"/>
    <n v="4"/>
    <n v="2"/>
    <n v="1"/>
    <n v="7"/>
    <n v="0"/>
    <n v="1"/>
    <x v="2"/>
    <n v="3"/>
    <s v="Remain Constant"/>
    <x v="0"/>
    <s v="Talking"/>
    <s v="YES"/>
    <s v="YES"/>
    <s v="School/college"/>
    <n v="15"/>
    <n v="7"/>
    <n v="0"/>
    <n v="2.5"/>
    <s v="NO"/>
    <s v="7-17 yrs (Children)"/>
  </r>
  <r>
    <s v="R352"/>
    <n v="11"/>
    <s v="Average"/>
    <s v="NA"/>
    <n v="4"/>
    <n v="2"/>
    <n v="2"/>
    <n v="10"/>
    <n v="1"/>
    <n v="3"/>
    <x v="0"/>
    <n v="4"/>
    <s v="Remain Constant"/>
    <x v="0"/>
    <s v="Playing"/>
    <s v="NO"/>
    <s v="YES"/>
    <s v="Roaming around freely"/>
    <n v="22"/>
    <n v="10"/>
    <n v="1"/>
    <n v="3.6666666666666665"/>
    <s v="NO"/>
    <s v="7-17 yrs (Children)"/>
  </r>
  <r>
    <s v="R517"/>
    <n v="11"/>
    <s v="Good"/>
    <s v="Laptop/Desktop"/>
    <n v="1"/>
    <n v="1"/>
    <n v="1"/>
    <n v="15"/>
    <n v="3"/>
    <n v="1"/>
    <x v="1"/>
    <n v="4"/>
    <s v="Increased"/>
    <x v="0"/>
    <s v="Listening to music"/>
    <s v="YES"/>
    <s v="YES"/>
    <s v="School/college"/>
    <n v="22"/>
    <n v="15"/>
    <n v="1"/>
    <n v="3.6666666666666665"/>
    <s v="NO"/>
    <s v="7-17 yrs (Children)"/>
  </r>
  <r>
    <s v="R958"/>
    <n v="11"/>
    <s v="Good"/>
    <s v="Smartphone"/>
    <n v="4"/>
    <n v="2"/>
    <n v="0"/>
    <n v="9"/>
    <n v="1"/>
    <n v="0"/>
    <x v="0"/>
    <n v="3"/>
    <s v="Remain Constant"/>
    <x v="0"/>
    <s v="Sleeping"/>
    <s v="YES"/>
    <s v="YES"/>
    <s v="School/college"/>
    <n v="16"/>
    <n v="9"/>
    <n v="0"/>
    <n v="2.6666666666666665"/>
    <s v="NO"/>
    <s v="7-17 yrs (Children)"/>
  </r>
  <r>
    <s v="R967"/>
    <n v="11"/>
    <s v="Excellent"/>
    <s v="Smartphone"/>
    <n v="2"/>
    <n v="1"/>
    <n v="0"/>
    <n v="10"/>
    <n v="3"/>
    <n v="2"/>
    <x v="1"/>
    <n v="3"/>
    <s v="Increased"/>
    <x v="0"/>
    <s v="Online gaming"/>
    <s v="YES"/>
    <s v="YES"/>
    <s v="Friends , relatives"/>
    <n v="18"/>
    <n v="10"/>
    <n v="0"/>
    <n v="3"/>
    <s v="NO"/>
    <s v="7-17 yrs (Children)"/>
  </r>
  <r>
    <s v="R1142"/>
    <n v="11"/>
    <s v="Excellent"/>
    <s v="Smartphone"/>
    <n v="4"/>
    <n v="2"/>
    <n v="0"/>
    <n v="11"/>
    <n v="1"/>
    <n v="2"/>
    <x v="0"/>
    <n v="2"/>
    <s v="Remain Constant"/>
    <x v="0"/>
    <s v="Meditation"/>
    <s v="YES"/>
    <s v="YES"/>
    <s v="Friends , relatives"/>
    <n v="20"/>
    <n v="11"/>
    <n v="0"/>
    <n v="3.3333333333333335"/>
    <s v="NO"/>
    <s v="7-17 yrs (Children)"/>
  </r>
  <r>
    <s v="R1158"/>
    <n v="11"/>
    <s v="Average"/>
    <s v="Smartphone"/>
    <n v="5"/>
    <n v="2"/>
    <n v="1"/>
    <n v="8"/>
    <n v="1"/>
    <n v="0.5"/>
    <x v="0"/>
    <n v="1"/>
    <s v="Decreased"/>
    <x v="0"/>
    <s v="Watching web series"/>
    <s v="YES"/>
    <s v="NO"/>
    <s v="School/college"/>
    <n v="17.5"/>
    <n v="8"/>
    <n v="0.5"/>
    <n v="2.9166666666666665"/>
    <s v="NO"/>
    <s v="7-17 yrs (Children)"/>
  </r>
  <r>
    <s v="R326"/>
    <n v="12"/>
    <s v="Good"/>
    <s v="Laptop/Desktop"/>
    <n v="1"/>
    <n v="3"/>
    <n v="2"/>
    <n v="8"/>
    <n v="2"/>
    <n v="1"/>
    <x v="1"/>
    <n v="4"/>
    <s v="Increased"/>
    <x v="0"/>
    <s v="Reading"/>
    <s v="YES"/>
    <s v="YES"/>
    <s v="Colleagues"/>
    <n v="17"/>
    <n v="8"/>
    <n v="1"/>
    <n v="2.8333333333333335"/>
    <s v="NO"/>
    <s v="7-17 yrs (Children)"/>
  </r>
  <r>
    <s v="R358"/>
    <n v="12"/>
    <s v="Excellent"/>
    <s v="Smartphone"/>
    <n v="1"/>
    <n v="2"/>
    <n v="1"/>
    <n v="9"/>
    <n v="2"/>
    <n v="1"/>
    <x v="1"/>
    <n v="3"/>
    <s v="Increased"/>
    <x v="0"/>
    <s v="Online gaming"/>
    <s v="YES"/>
    <s v="YES"/>
    <s v="School/college"/>
    <n v="16"/>
    <n v="9"/>
    <n v="1"/>
    <n v="2.6666666666666665"/>
    <s v="NO"/>
    <s v="7-17 yrs (Children)"/>
  </r>
  <r>
    <s v="R377"/>
    <n v="12"/>
    <s v="Excellent"/>
    <s v="Smartphone"/>
    <n v="1"/>
    <n v="1.2"/>
    <n v="0.5"/>
    <n v="10"/>
    <n v="0"/>
    <n v="2"/>
    <x v="0"/>
    <n v="3"/>
    <s v="Increased"/>
    <x v="0"/>
    <s v="Talking to your relatives"/>
    <s v="YES"/>
    <s v="YES"/>
    <s v="Friends , relatives"/>
    <n v="14.7"/>
    <n v="10"/>
    <n v="0"/>
    <n v="2.4499999999999997"/>
    <s v="NO"/>
    <s v="7-17 yrs (Children)"/>
  </r>
  <r>
    <s v="R379"/>
    <n v="12"/>
    <s v="Good"/>
    <s v="Smartphone"/>
    <n v="1"/>
    <n v="2"/>
    <n v="0.5"/>
    <n v="8"/>
    <n v="2"/>
    <n v="2"/>
    <x v="0"/>
    <n v="4"/>
    <s v="Remain Constant"/>
    <x v="0"/>
    <s v="Listening to music"/>
    <s v="NO"/>
    <s v="YES"/>
    <s v="Travelling"/>
    <n v="15.5"/>
    <n v="8"/>
    <n v="0.5"/>
    <n v="2.5833333333333335"/>
    <s v="NO"/>
    <s v="7-17 yrs (Children)"/>
  </r>
  <r>
    <s v="R386"/>
    <n v="12"/>
    <s v="Average"/>
    <s v="NA"/>
    <n v="1"/>
    <n v="1"/>
    <n v="0"/>
    <n v="12"/>
    <n v="1"/>
    <n v="1"/>
    <x v="1"/>
    <n v="1"/>
    <s v="Remain Constant"/>
    <x v="0"/>
    <s v="Reading books"/>
    <s v="NO"/>
    <s v="YES"/>
    <s v="Friends , relatives"/>
    <n v="16"/>
    <n v="12"/>
    <n v="0"/>
    <n v="2.6666666666666665"/>
    <s v="NO"/>
    <s v="7-17 yrs (Children)"/>
  </r>
  <r>
    <s v="R392"/>
    <n v="12"/>
    <s v="Excellent"/>
    <s v="Smartphone"/>
    <n v="2"/>
    <n v="2"/>
    <n v="1"/>
    <n v="10"/>
    <n v="1"/>
    <n v="1"/>
    <x v="1"/>
    <n v="4"/>
    <s v="Remain Constant"/>
    <x v="0"/>
    <s v="Reading books"/>
    <s v="YES"/>
    <s v="YES"/>
    <s v="School/college"/>
    <n v="17"/>
    <n v="10"/>
    <n v="1"/>
    <n v="2.8333333333333335"/>
    <s v="NO"/>
    <s v="7-17 yrs (Children)"/>
  </r>
  <r>
    <s v="R422"/>
    <n v="12"/>
    <s v="Average"/>
    <s v="Laptop/Desktop"/>
    <n v="2"/>
    <n v="1"/>
    <n v="1"/>
    <n v="7"/>
    <n v="2"/>
    <n v="2"/>
    <x v="3"/>
    <n v="2"/>
    <s v="Increased"/>
    <x v="0"/>
    <s v="Sleeping"/>
    <s v="YES"/>
    <s v="YES"/>
    <s v="Friends , relatives"/>
    <n v="15"/>
    <n v="7"/>
    <n v="1"/>
    <n v="2.5"/>
    <s v="NO"/>
    <s v="7-17 yrs (Children)"/>
  </r>
  <r>
    <s v="R428"/>
    <n v="12"/>
    <s v="Excellent"/>
    <s v="Smartphone"/>
    <n v="1"/>
    <n v="3"/>
    <n v="1"/>
    <n v="6"/>
    <n v="1"/>
    <n v="1"/>
    <x v="1"/>
    <n v="1"/>
    <s v="Remain Constant"/>
    <x v="0"/>
    <s v="Cooking"/>
    <s v="NO"/>
    <s v="YES"/>
    <s v="Friends , relatives"/>
    <n v="13"/>
    <n v="6"/>
    <n v="1"/>
    <n v="2.1666666666666665"/>
    <s v="NO"/>
    <s v="7-17 yrs (Children)"/>
  </r>
  <r>
    <s v="R582"/>
    <n v="12"/>
    <s v="Good"/>
    <s v="Tablet"/>
    <n v="6"/>
    <n v="4"/>
    <n v="0"/>
    <n v="7"/>
    <n v="1"/>
    <n v="2"/>
    <x v="1"/>
    <n v="4"/>
    <s v="Increased"/>
    <x v="0"/>
    <s v="Online gaming"/>
    <s v="NO"/>
    <s v="YES"/>
    <s v="School/college"/>
    <n v="20"/>
    <n v="7"/>
    <n v="0"/>
    <n v="3.3333333333333335"/>
    <s v="NO"/>
    <s v="7-17 yrs (Children)"/>
  </r>
  <r>
    <s v="R781"/>
    <n v="12"/>
    <s v="Average"/>
    <s v="Smartphone"/>
    <n v="5"/>
    <n v="2"/>
    <n v="1"/>
    <n v="7"/>
    <n v="0"/>
    <n v="1"/>
    <x v="2"/>
    <n v="4"/>
    <s v="Remain Constant"/>
    <x v="0"/>
    <s v="Cooking"/>
    <s v="YES"/>
    <s v="YES"/>
    <s v="Friends , relatives"/>
    <n v="16"/>
    <n v="7"/>
    <n v="0"/>
    <n v="2.6666666666666665"/>
    <s v="NO"/>
    <s v="7-17 yrs (Children)"/>
  </r>
  <r>
    <s v="R1005"/>
    <n v="12"/>
    <s v="Excellent"/>
    <s v="Smartphone"/>
    <n v="0"/>
    <n v="3"/>
    <n v="1"/>
    <n v="8"/>
    <n v="1"/>
    <n v="2"/>
    <x v="0"/>
    <n v="2"/>
    <s v="Increased"/>
    <x v="0"/>
    <s v="Reading books"/>
    <s v="YES"/>
    <s v="YES"/>
    <s v="School/college"/>
    <n v="15"/>
    <n v="8"/>
    <n v="0"/>
    <n v="2.5"/>
    <s v="NO"/>
    <s v="7-17 yrs (Children)"/>
  </r>
  <r>
    <s v="R1117"/>
    <n v="12"/>
    <s v="Good"/>
    <s v="Tablet"/>
    <n v="5"/>
    <n v="1"/>
    <n v="0"/>
    <n v="7"/>
    <n v="4"/>
    <n v="0"/>
    <x v="1"/>
    <n v="2"/>
    <s v="Increased"/>
    <x v="0"/>
    <s v="Online gaming"/>
    <s v="YES"/>
    <s v="YES"/>
    <s v="School/college"/>
    <n v="17"/>
    <n v="7"/>
    <n v="0"/>
    <n v="2.8333333333333335"/>
    <s v="NO"/>
    <s v="7-17 yrs (Children)"/>
  </r>
  <r>
    <s v="R1120"/>
    <n v="12"/>
    <s v="Good"/>
    <s v="Smartphone"/>
    <n v="5"/>
    <n v="5"/>
    <n v="0"/>
    <n v="6"/>
    <n v="1"/>
    <n v="2"/>
    <x v="1"/>
    <n v="2"/>
    <s v="Remain Constant"/>
    <x v="0"/>
    <s v="Listening to music"/>
    <s v="YES"/>
    <s v="YES"/>
    <s v="Colleagues"/>
    <n v="19"/>
    <n v="6"/>
    <n v="0"/>
    <n v="3.1666666666666665"/>
    <s v="NO"/>
    <s v="7-17 yrs (Children)"/>
  </r>
  <r>
    <s v="R1123"/>
    <n v="12"/>
    <s v="Good"/>
    <s v="Tablet"/>
    <n v="4"/>
    <n v="1"/>
    <n v="1"/>
    <n v="9"/>
    <n v="1"/>
    <n v="3"/>
    <x v="1"/>
    <n v="3"/>
    <s v="Increased"/>
    <x v="0"/>
    <s v="Listening to music"/>
    <s v="NO"/>
    <s v="YES"/>
    <s v="Colleagues"/>
    <n v="19"/>
    <n v="9"/>
    <n v="1"/>
    <n v="3.1666666666666665"/>
    <s v="NO"/>
    <s v="7-17 yrs (Children)"/>
  </r>
  <r>
    <s v="R1126"/>
    <n v="12"/>
    <s v="Excellent"/>
    <s v="Smartphone"/>
    <n v="4"/>
    <n v="2"/>
    <n v="1"/>
    <n v="6"/>
    <n v="0"/>
    <n v="2"/>
    <x v="1"/>
    <n v="2"/>
    <s v="Remain Constant"/>
    <x v="1"/>
    <s v="Listening to music"/>
    <s v="YES"/>
    <s v="YES"/>
    <s v="Friends , relatives"/>
    <n v="15"/>
    <n v="6"/>
    <n v="0"/>
    <n v="2.5"/>
    <s v="NO"/>
    <s v="7-17 yrs (Children)"/>
  </r>
  <r>
    <s v="R1141"/>
    <n v="12"/>
    <s v="Good"/>
    <s v="Smartphone"/>
    <n v="5.5"/>
    <n v="2"/>
    <n v="1"/>
    <n v="7"/>
    <n v="3"/>
    <n v="1"/>
    <x v="1"/>
    <n v="2"/>
    <s v="Remain Constant"/>
    <x v="0"/>
    <s v="Social Media"/>
    <s v="YES"/>
    <s v="YES"/>
    <s v="School/college"/>
    <n v="19.5"/>
    <n v="7"/>
    <n v="1"/>
    <n v="3.25"/>
    <s v="NO"/>
    <s v="7-17 yrs (Children)"/>
  </r>
  <r>
    <s v="R1143"/>
    <n v="12"/>
    <s v="Excellent"/>
    <s v="Tablet"/>
    <n v="6"/>
    <n v="2"/>
    <n v="0.5"/>
    <n v="9"/>
    <n v="1"/>
    <n v="1"/>
    <x v="0"/>
    <n v="3"/>
    <s v="Increased"/>
    <x v="0"/>
    <s v="Youtube"/>
    <s v="YES"/>
    <s v="YES"/>
    <s v="Friends , relatives"/>
    <n v="19.5"/>
    <n v="9"/>
    <n v="0.5"/>
    <n v="3.25"/>
    <s v="NO"/>
    <s v="7-17 yrs (Children)"/>
  </r>
  <r>
    <s v="R1149"/>
    <n v="12"/>
    <s v="Average"/>
    <s v="Smartphone"/>
    <n v="4"/>
    <n v="1"/>
    <n v="1"/>
    <n v="8"/>
    <n v="2"/>
    <n v="0.5"/>
    <x v="1"/>
    <n v="2"/>
    <s v="Remain Constant"/>
    <x v="0"/>
    <s v="Scrolling through social media"/>
    <s v="YES"/>
    <s v="YES"/>
    <s v="Friends , relatives"/>
    <n v="16.5"/>
    <n v="8"/>
    <n v="0.5"/>
    <n v="2.75"/>
    <s v="NO"/>
    <s v="7-17 yrs (Children)"/>
  </r>
  <r>
    <s v="R1161"/>
    <n v="12"/>
    <s v="Good"/>
    <s v="Laptop/Desktop"/>
    <n v="6"/>
    <n v="2"/>
    <n v="2"/>
    <n v="8"/>
    <n v="7"/>
    <n v="2"/>
    <x v="4"/>
    <n v="3"/>
    <s v="Remain Constant"/>
    <x v="0"/>
    <s v="Social Media"/>
    <s v="YES"/>
    <s v="YES"/>
    <s v="Eating outside"/>
    <n v="27"/>
    <n v="8"/>
    <n v="2"/>
    <n v="4.5"/>
    <s v="NO"/>
    <s v="7-17 yrs (Children)"/>
  </r>
  <r>
    <s v="R1164"/>
    <n v="12"/>
    <s v="Good"/>
    <s v="Smartphone"/>
    <n v="4"/>
    <n v="2"/>
    <n v="1"/>
    <n v="8"/>
    <n v="0"/>
    <n v="3"/>
    <x v="0"/>
    <n v="4"/>
    <s v="Remain Constant"/>
    <x v="0"/>
    <s v="Meditation"/>
    <s v="YES"/>
    <s v="YES"/>
    <s v="Colleagues"/>
    <n v="18"/>
    <n v="8"/>
    <n v="0"/>
    <n v="3"/>
    <s v="NO"/>
    <s v="7-17 yrs (Children)"/>
  </r>
  <r>
    <s v="R1165"/>
    <n v="12"/>
    <s v="Excellent"/>
    <s v="Laptop/Desktop"/>
    <n v="5"/>
    <n v="3"/>
    <n v="1"/>
    <n v="7"/>
    <n v="0"/>
    <n v="2"/>
    <x v="2"/>
    <n v="2"/>
    <s v="Remain Constant"/>
    <x v="0"/>
    <s v="Listening to music"/>
    <s v="YES"/>
    <s v="YES"/>
    <s v="Eating outside"/>
    <n v="18"/>
    <n v="7"/>
    <n v="0"/>
    <n v="3"/>
    <s v="NO"/>
    <s v="7-17 yrs (Children)"/>
  </r>
  <r>
    <s v="R1169"/>
    <n v="12"/>
    <s v="Excellent"/>
    <s v="Smartphone"/>
    <n v="6"/>
    <n v="5"/>
    <n v="1"/>
    <n v="8"/>
    <n v="2"/>
    <n v="1"/>
    <x v="1"/>
    <n v="2"/>
    <s v="Remain Constant"/>
    <x v="0"/>
    <s v="Listening to music"/>
    <s v="YES"/>
    <s v="YES"/>
    <s v="School/college"/>
    <n v="23"/>
    <n v="8"/>
    <n v="1"/>
    <n v="3.8333333333333335"/>
    <s v="NO"/>
    <s v="7-17 yrs (Children)"/>
  </r>
  <r>
    <s v="R1173"/>
    <n v="12"/>
    <s v="Excellent"/>
    <s v="Smartphone"/>
    <n v="4"/>
    <n v="3"/>
    <n v="2"/>
    <n v="10"/>
    <n v="1"/>
    <n v="1"/>
    <x v="0"/>
    <n v="4"/>
    <s v="Increased"/>
    <x v="0"/>
    <s v="Sleeping"/>
    <s v="YES"/>
    <s v="YES"/>
    <s v="Friends , relatives"/>
    <n v="21"/>
    <n v="10"/>
    <n v="1"/>
    <n v="3.5"/>
    <s v="NO"/>
    <s v="7-17 yrs (Children)"/>
  </r>
  <r>
    <s v="R1176"/>
    <n v="12"/>
    <s v="Excellent"/>
    <s v="Smartphone"/>
    <n v="5"/>
    <n v="2"/>
    <n v="1"/>
    <n v="12"/>
    <n v="0"/>
    <n v="1"/>
    <x v="1"/>
    <n v="3"/>
    <s v="Remain Constant"/>
    <x v="0"/>
    <s v="Dancing"/>
    <s v="YES"/>
    <s v="YES"/>
    <s v="Friends , relatives"/>
    <n v="21"/>
    <n v="12"/>
    <n v="0"/>
    <n v="3.5"/>
    <s v="NO"/>
    <s v="7-17 yrs (Children)"/>
  </r>
  <r>
    <s v="R1178"/>
    <n v="12"/>
    <s v="Very poor"/>
    <s v="Smartphone"/>
    <n v="4"/>
    <n v="1.5"/>
    <n v="0"/>
    <n v="9"/>
    <n v="5"/>
    <n v="1"/>
    <x v="1"/>
    <n v="4"/>
    <s v="Increased"/>
    <x v="0"/>
    <s v="Painting"/>
    <s v="NO"/>
    <s v="YES"/>
    <s v="Friends , relatives"/>
    <n v="20.5"/>
    <n v="9"/>
    <n v="0"/>
    <n v="3.4166666666666665"/>
    <s v="NO"/>
    <s v="7-17 yrs (Children)"/>
  </r>
  <r>
    <s v="R1180"/>
    <n v="12"/>
    <s v="Average"/>
    <s v="Smartphone"/>
    <n v="6"/>
    <n v="3"/>
    <n v="1"/>
    <n v="9"/>
    <n v="1"/>
    <n v="1"/>
    <x v="0"/>
    <n v="4"/>
    <s v="Remain Constant"/>
    <x v="0"/>
    <s v="Listening to music"/>
    <s v="NO"/>
    <s v="YES"/>
    <s v="Roaming around freely"/>
    <n v="21"/>
    <n v="9"/>
    <n v="1"/>
    <n v="3.5"/>
    <s v="NO"/>
    <s v="7-17 yrs (Children)"/>
  </r>
  <r>
    <s v="R1181"/>
    <n v="12"/>
    <s v="Good"/>
    <s v="Laptop/Desktop"/>
    <n v="5"/>
    <n v="2"/>
    <n v="0"/>
    <n v="8"/>
    <n v="2"/>
    <n v="1"/>
    <x v="1"/>
    <n v="3"/>
    <s v="Remain Constant"/>
    <x v="0"/>
    <s v="Listening to music"/>
    <s v="YES"/>
    <s v="NO"/>
    <s v="Colleagues"/>
    <n v="18"/>
    <n v="8"/>
    <n v="0"/>
    <n v="3"/>
    <s v="NO"/>
    <s v="7-17 yrs (Children)"/>
  </r>
  <r>
    <s v="R1187"/>
    <n v="12"/>
    <s v="Excellent"/>
    <s v="Laptop/Desktop"/>
    <n v="6"/>
    <n v="3"/>
    <n v="1"/>
    <n v="9"/>
    <n v="4"/>
    <n v="3"/>
    <x v="1"/>
    <n v="4"/>
    <s v="Remain Constant"/>
    <x v="0"/>
    <s v="Talking to your relatives"/>
    <s v="YES"/>
    <s v="YES"/>
    <s v="School/college"/>
    <n v="26"/>
    <n v="9"/>
    <n v="1"/>
    <n v="4.333333333333333"/>
    <s v="NO"/>
    <s v="7-17 yrs (Children)"/>
  </r>
  <r>
    <s v="R1191"/>
    <n v="12"/>
    <s v="Good"/>
    <s v="Smartphone"/>
    <n v="3"/>
    <n v="4"/>
    <n v="1"/>
    <n v="8"/>
    <n v="1"/>
    <n v="2"/>
    <x v="3"/>
    <n v="3"/>
    <s v="Decreased"/>
    <x v="0"/>
    <s v="Dancing"/>
    <s v="YES"/>
    <s v="YES"/>
    <s v="Travelling"/>
    <n v="19"/>
    <n v="8"/>
    <n v="1"/>
    <n v="3.1666666666666665"/>
    <s v="NO"/>
    <s v="7-17 yrs (Children)"/>
  </r>
  <r>
    <s v="R258"/>
    <n v="13"/>
    <s v="Very poor"/>
    <s v="Laptop/Desktop"/>
    <n v="5"/>
    <n v="4"/>
    <n v="1"/>
    <n v="8"/>
    <n v="10"/>
    <n v="0"/>
    <x v="0"/>
    <n v="3"/>
    <s v="Decreased"/>
    <x v="0"/>
    <s v="Cooking"/>
    <s v="NO"/>
    <s v="NO"/>
    <s v="School/college"/>
    <n v="28"/>
    <n v="10"/>
    <n v="0"/>
    <n v="4.666666666666667"/>
    <s v="YES"/>
    <s v="7-17 yrs (Children)"/>
  </r>
  <r>
    <s v="R363"/>
    <n v="13"/>
    <s v="Excellent"/>
    <s v="Smartphone"/>
    <n v="2"/>
    <n v="1"/>
    <n v="3"/>
    <n v="11"/>
    <n v="3"/>
    <n v="2"/>
    <x v="1"/>
    <n v="4"/>
    <s v="Increased"/>
    <x v="0"/>
    <s v="Reading books"/>
    <s v="NO"/>
    <s v="YES"/>
    <s v="Eating outside"/>
    <n v="22"/>
    <n v="11"/>
    <n v="1"/>
    <n v="3.6666666666666665"/>
    <s v="NO"/>
    <s v="7-17 yrs (Children)"/>
  </r>
  <r>
    <s v="R368"/>
    <n v="13"/>
    <s v="Excellent"/>
    <s v="Smartphone"/>
    <n v="1"/>
    <n v="5"/>
    <n v="3"/>
    <n v="6"/>
    <n v="2"/>
    <n v="2"/>
    <x v="3"/>
    <n v="7"/>
    <s v="Increased"/>
    <x v="0"/>
    <s v="Exercise"/>
    <s v="YES"/>
    <s v="YES"/>
    <s v="School/college"/>
    <n v="19"/>
    <n v="6"/>
    <n v="1"/>
    <n v="3.1666666666666665"/>
    <s v="NO"/>
    <s v="7-17 yrs (Children)"/>
  </r>
  <r>
    <s v="R372"/>
    <n v="13"/>
    <s v="Excellent"/>
    <s v="Smartphone"/>
    <n v="1"/>
    <n v="2"/>
    <n v="0"/>
    <n v="8"/>
    <n v="0"/>
    <n v="4"/>
    <x v="2"/>
    <n v="3"/>
    <s v="Increased"/>
    <x v="0"/>
    <s v="Watching web series"/>
    <s v="YES"/>
    <s v="NO"/>
    <s v="Friends , relatives"/>
    <n v="15"/>
    <n v="8"/>
    <n v="0"/>
    <n v="2.5"/>
    <s v="NO"/>
    <s v="7-17 yrs (Children)"/>
  </r>
  <r>
    <s v="R374"/>
    <n v="13"/>
    <s v="Average"/>
    <s v="Smartphone"/>
    <n v="0.5"/>
    <n v="2"/>
    <n v="2"/>
    <n v="10"/>
    <n v="2"/>
    <n v="0"/>
    <x v="1"/>
    <n v="3"/>
    <s v="Increased"/>
    <x v="0"/>
    <s v="Online gaming"/>
    <s v="YES"/>
    <s v="NO"/>
    <s v="School/college"/>
    <n v="16.5"/>
    <n v="10"/>
    <n v="0"/>
    <n v="2.75"/>
    <s v="NO"/>
    <s v="7-17 yrs (Children)"/>
  </r>
  <r>
    <s v="R402"/>
    <n v="13"/>
    <s v="Excellent"/>
    <s v="Smartphone"/>
    <n v="3"/>
    <n v="2"/>
    <n v="0"/>
    <n v="8"/>
    <n v="1"/>
    <n v="0"/>
    <x v="1"/>
    <n v="3"/>
    <s v="Remain Constant"/>
    <x v="0"/>
    <s v="Listening to music"/>
    <s v="YES"/>
    <s v="YES"/>
    <s v="Friends , relatives"/>
    <n v="14"/>
    <n v="8"/>
    <n v="0"/>
    <n v="2.3333333333333335"/>
    <s v="NO"/>
    <s v="7-17 yrs (Children)"/>
  </r>
  <r>
    <s v="R408"/>
    <n v="13"/>
    <s v="Excellent"/>
    <s v="Smartphone"/>
    <n v="2"/>
    <n v="1"/>
    <n v="1"/>
    <n v="6"/>
    <n v="2"/>
    <n v="0"/>
    <x v="0"/>
    <n v="1"/>
    <s v="Decreased"/>
    <x v="1"/>
    <s v="Reading books"/>
    <s v="YES"/>
    <s v="YES"/>
    <s v="School/college"/>
    <n v="12"/>
    <n v="6"/>
    <n v="0"/>
    <n v="2"/>
    <s v="NO"/>
    <s v="7-17 yrs (Children)"/>
  </r>
  <r>
    <s v="R409"/>
    <n v="13"/>
    <s v="Good"/>
    <s v="Smartphone"/>
    <n v="1"/>
    <n v="2"/>
    <n v="1"/>
    <n v="8"/>
    <n v="3"/>
    <n v="0.5"/>
    <x v="1"/>
    <n v="3"/>
    <s v="Remain Constant"/>
    <x v="0"/>
    <s v="Online gaming"/>
    <s v="YES"/>
    <s v="YES"/>
    <s v="School/college"/>
    <n v="15.5"/>
    <n v="8"/>
    <n v="0.5"/>
    <n v="2.5833333333333335"/>
    <s v="NO"/>
    <s v="7-17 yrs (Children)"/>
  </r>
  <r>
    <s v="R444"/>
    <n v="13"/>
    <s v="Good"/>
    <s v="Smartphone"/>
    <n v="2"/>
    <n v="1"/>
    <n v="0"/>
    <n v="11"/>
    <n v="2"/>
    <n v="3"/>
    <x v="1"/>
    <n v="2"/>
    <s v="Increased"/>
    <x v="1"/>
    <s v="Social Media"/>
    <s v="NO"/>
    <s v="NO"/>
    <s v="School/college"/>
    <n v="19"/>
    <n v="11"/>
    <n v="0"/>
    <n v="3.1666666666666665"/>
    <s v="NO"/>
    <s v="7-17 yrs (Children)"/>
  </r>
  <r>
    <s v="R450"/>
    <n v="13"/>
    <s v="Excellent"/>
    <s v="Smartphone"/>
    <n v="0.75"/>
    <n v="2"/>
    <n v="0"/>
    <n v="7"/>
    <n v="1"/>
    <n v="0"/>
    <x v="1"/>
    <n v="1"/>
    <s v="Remain Constant"/>
    <x v="0"/>
    <s v="Reading books"/>
    <s v="YES"/>
    <s v="NO"/>
    <s v="School/college"/>
    <n v="10.75"/>
    <n v="7"/>
    <n v="0"/>
    <n v="1.7916666666666667"/>
    <s v="NO"/>
    <s v="7-17 yrs (Children)"/>
  </r>
  <r>
    <s v="R451"/>
    <n v="13"/>
    <s v="Good"/>
    <s v="Smartphone"/>
    <n v="3"/>
    <n v="3"/>
    <n v="1"/>
    <n v="8"/>
    <n v="1"/>
    <n v="0.5"/>
    <x v="0"/>
    <n v="2"/>
    <s v="Increased"/>
    <x v="0"/>
    <s v="Online gaming"/>
    <s v="YES"/>
    <s v="YES"/>
    <s v="School/college"/>
    <n v="16.5"/>
    <n v="8"/>
    <n v="0.5"/>
    <n v="2.75"/>
    <s v="NO"/>
    <s v="7-17 yrs (Children)"/>
  </r>
  <r>
    <s v="R466"/>
    <n v="13"/>
    <s v="Good"/>
    <s v="NA"/>
    <n v="4"/>
    <n v="2"/>
    <n v="2"/>
    <n v="8"/>
    <n v="2"/>
    <n v="2"/>
    <x v="1"/>
    <n v="2"/>
    <s v="Decreased"/>
    <x v="0"/>
    <s v="Cooking"/>
    <s v="YES"/>
    <s v="YES"/>
    <s v="School/college"/>
    <n v="20"/>
    <n v="8"/>
    <n v="2"/>
    <n v="3.3333333333333335"/>
    <s v="NO"/>
    <s v="7-17 yrs (Children)"/>
  </r>
  <r>
    <s v="R504"/>
    <n v="13"/>
    <s v="Average"/>
    <s v="Smartphone"/>
    <n v="3"/>
    <n v="2"/>
    <n v="1"/>
    <n v="7"/>
    <n v="2"/>
    <n v="0"/>
    <x v="0"/>
    <n v="3"/>
    <s v="Decreased"/>
    <x v="0"/>
    <s v="Dancing"/>
    <s v="YES"/>
    <s v="YES"/>
    <s v="Friends , relatives"/>
    <n v="15"/>
    <n v="7"/>
    <n v="0"/>
    <n v="2.5"/>
    <s v="NO"/>
    <s v="7-17 yrs (Children)"/>
  </r>
  <r>
    <s v="R514"/>
    <n v="13"/>
    <s v="Excellent"/>
    <s v="Smartphone"/>
    <n v="2"/>
    <n v="2"/>
    <n v="1"/>
    <n v="6"/>
    <n v="6"/>
    <n v="8"/>
    <x v="3"/>
    <n v="4"/>
    <s v="Increased"/>
    <x v="0"/>
    <s v="Online gaming"/>
    <s v="YES"/>
    <s v="YES"/>
    <s v="Friends , relatives"/>
    <n v="25"/>
    <n v="8"/>
    <n v="1"/>
    <n v="4.166666666666667"/>
    <s v="NO"/>
    <s v="7-17 yrs (Children)"/>
  </r>
  <r>
    <s v="R556"/>
    <n v="13"/>
    <s v="Excellent"/>
    <s v="Smartphone"/>
    <n v="2"/>
    <n v="2"/>
    <n v="1"/>
    <n v="9"/>
    <n v="2"/>
    <n v="1"/>
    <x v="5"/>
    <n v="3"/>
    <s v="Increased"/>
    <x v="0"/>
    <s v="Scrolling through social media"/>
    <s v="YES"/>
    <s v="NO"/>
    <s v="School/college"/>
    <n v="17"/>
    <n v="9"/>
    <n v="1"/>
    <n v="2.8333333333333335"/>
    <s v="NO"/>
    <s v="7-17 yrs (Children)"/>
  </r>
  <r>
    <s v="R561"/>
    <n v="13"/>
    <s v="Good"/>
    <s v="Smartphone"/>
    <n v="1"/>
    <n v="1"/>
    <n v="1"/>
    <n v="8"/>
    <n v="1"/>
    <n v="2"/>
    <x v="1"/>
    <n v="3"/>
    <s v="Remain Constant"/>
    <x v="0"/>
    <s v="Listening to music"/>
    <s v="NO"/>
    <s v="YES"/>
    <s v="School/college"/>
    <n v="14"/>
    <n v="8"/>
    <n v="1"/>
    <n v="2.3333333333333335"/>
    <s v="NO"/>
    <s v="7-17 yrs (Children)"/>
  </r>
  <r>
    <s v="R589"/>
    <n v="13"/>
    <s v="Average"/>
    <s v="Tablet"/>
    <n v="6"/>
    <n v="3"/>
    <n v="1"/>
    <n v="10"/>
    <n v="1"/>
    <n v="6"/>
    <x v="4"/>
    <n v="3"/>
    <s v="Remain Constant"/>
    <x v="0"/>
    <s v="Talking to your relatives"/>
    <s v="YES"/>
    <s v="YES"/>
    <s v="ALL"/>
    <n v="27"/>
    <n v="10"/>
    <n v="1"/>
    <n v="4.5"/>
    <s v="NO"/>
    <s v="7-17 yrs (Children)"/>
  </r>
  <r>
    <s v="R592"/>
    <n v="13"/>
    <s v="Good"/>
    <s v="Any Gadget"/>
    <n v="4"/>
    <n v="3"/>
    <n v="1"/>
    <n v="9"/>
    <n v="3"/>
    <n v="2"/>
    <x v="3"/>
    <n v="2"/>
    <s v="Decreased"/>
    <x v="0"/>
    <s v="Cooking"/>
    <s v="YES"/>
    <s v="YES"/>
    <s v="Colleagues"/>
    <n v="22"/>
    <n v="9"/>
    <n v="1"/>
    <n v="3.6666666666666665"/>
    <s v="NO"/>
    <s v="7-17 yrs (Children)"/>
  </r>
  <r>
    <s v="R625"/>
    <n v="13"/>
    <s v="Good"/>
    <s v="Smartphone"/>
    <n v="3.5"/>
    <n v="2"/>
    <n v="2"/>
    <n v="9"/>
    <n v="1"/>
    <n v="6"/>
    <x v="0"/>
    <n v="1"/>
    <s v="Increased"/>
    <x v="1"/>
    <s v="Listening to music"/>
    <s v="YES"/>
    <s v="YES"/>
    <s v="Colleagues"/>
    <n v="23.5"/>
    <n v="9"/>
    <n v="1"/>
    <n v="3.9166666666666665"/>
    <s v="NO"/>
    <s v="7-17 yrs (Children)"/>
  </r>
  <r>
    <s v="R631"/>
    <n v="13"/>
    <s v="Excellent"/>
    <s v="Smartphone"/>
    <n v="4"/>
    <n v="5"/>
    <n v="1"/>
    <n v="13"/>
    <n v="2"/>
    <n v="3"/>
    <x v="0"/>
    <n v="2"/>
    <s v="Decreased"/>
    <x v="1"/>
    <s v="Reading books"/>
    <s v="YES"/>
    <s v="YES"/>
    <s v="Friends , relatives"/>
    <n v="28"/>
    <n v="13"/>
    <n v="1"/>
    <n v="4.666666666666667"/>
    <s v="NO"/>
    <s v="7-17 yrs (Children)"/>
  </r>
  <r>
    <s v="R925"/>
    <n v="13"/>
    <s v="Good"/>
    <s v="Laptop/Desktop"/>
    <n v="4"/>
    <n v="2"/>
    <n v="0"/>
    <n v="10"/>
    <n v="3"/>
    <n v="0"/>
    <x v="1"/>
    <n v="4"/>
    <s v="Remain Constant"/>
    <x v="0"/>
    <s v="Online gaming"/>
    <s v="NO"/>
    <s v="YES"/>
    <s v="Colleagues"/>
    <n v="19"/>
    <n v="10"/>
    <n v="0"/>
    <n v="3.1666666666666665"/>
    <s v="NO"/>
    <s v="7-17 yrs (Children)"/>
  </r>
  <r>
    <s v="R927"/>
    <n v="13"/>
    <s v="Very poor"/>
    <s v="Smartphone"/>
    <n v="5"/>
    <n v="1"/>
    <n v="0.6"/>
    <n v="7"/>
    <n v="4"/>
    <n v="2"/>
    <x v="1"/>
    <n v="4"/>
    <s v="Decreased"/>
    <x v="0"/>
    <s v="Listening to music"/>
    <s v="NO"/>
    <s v="YES"/>
    <s v="School/college"/>
    <n v="19.600000000000001"/>
    <n v="7"/>
    <n v="0.6"/>
    <n v="3.2666666666666671"/>
    <s v="NO"/>
    <s v="7-17 yrs (Children)"/>
  </r>
  <r>
    <s v="R1119"/>
    <n v="13"/>
    <s v="Excellent"/>
    <s v="Smartphone"/>
    <n v="4"/>
    <n v="3"/>
    <n v="0.25"/>
    <n v="8"/>
    <n v="1"/>
    <n v="0.5"/>
    <x v="1"/>
    <n v="1"/>
    <s v="Increased"/>
    <x v="0"/>
    <s v="Online gaming"/>
    <s v="YES"/>
    <s v="YES"/>
    <s v="Friends , relatives"/>
    <n v="16.75"/>
    <n v="8"/>
    <n v="0.25"/>
    <n v="2.7916666666666665"/>
    <s v="NO"/>
    <s v="7-17 yrs (Children)"/>
  </r>
  <r>
    <s v="R1122"/>
    <n v="13"/>
    <s v="Excellent"/>
    <s v="Tablet"/>
    <n v="5"/>
    <n v="4"/>
    <n v="1"/>
    <n v="8"/>
    <n v="0"/>
    <n v="0.5"/>
    <x v="1"/>
    <n v="4"/>
    <s v="Remain Constant"/>
    <x v="0"/>
    <s v="Listening to music"/>
    <s v="YES"/>
    <s v="NO"/>
    <s v="School/college"/>
    <n v="18.5"/>
    <n v="8"/>
    <n v="0"/>
    <n v="3.0833333333333335"/>
    <s v="NO"/>
    <s v="7-17 yrs (Children)"/>
  </r>
  <r>
    <s v="R1124"/>
    <n v="13"/>
    <s v="Good"/>
    <s v="Smartphone"/>
    <n v="6"/>
    <n v="2"/>
    <n v="2"/>
    <n v="6"/>
    <n v="1"/>
    <n v="1"/>
    <x v="1"/>
    <n v="1"/>
    <s v="Decreased"/>
    <x v="0"/>
    <s v="Listening to music"/>
    <s v="YES"/>
    <s v="YES"/>
    <s v="Colleagues"/>
    <n v="18"/>
    <n v="6"/>
    <n v="1"/>
    <n v="3"/>
    <s v="NO"/>
    <s v="7-17 yrs (Children)"/>
  </r>
  <r>
    <s v="R1128"/>
    <n v="13"/>
    <s v="Good"/>
    <s v="Smartphone"/>
    <n v="8"/>
    <n v="3"/>
    <n v="1"/>
    <n v="13"/>
    <n v="1"/>
    <n v="2"/>
    <x v="0"/>
    <n v="2"/>
    <s v="Increased"/>
    <x v="0"/>
    <s v="Meditation"/>
    <s v="NO"/>
    <s v="YES"/>
    <s v="Colleagues"/>
    <n v="28"/>
    <n v="13"/>
    <n v="1"/>
    <n v="4.666666666666667"/>
    <s v="NO"/>
    <s v="7-17 yrs (Children)"/>
  </r>
  <r>
    <s v="R1129"/>
    <n v="13"/>
    <s v="Average"/>
    <s v="Laptop/Desktop"/>
    <n v="6"/>
    <n v="2"/>
    <n v="0"/>
    <n v="5"/>
    <n v="1"/>
    <n v="0"/>
    <x v="1"/>
    <n v="3"/>
    <s v="Remain Constant"/>
    <x v="0"/>
    <s v="Online gaming"/>
    <s v="NO"/>
    <s v="NO"/>
    <s v="Friends , relatives"/>
    <n v="14"/>
    <n v="6"/>
    <n v="0"/>
    <n v="2.3333333333333335"/>
    <s v="NO"/>
    <s v="7-17 yrs (Children)"/>
  </r>
  <r>
    <s v="R1135"/>
    <n v="13"/>
    <s v="Good"/>
    <s v="Tablet"/>
    <n v="5"/>
    <n v="4"/>
    <n v="1"/>
    <n v="8"/>
    <n v="1"/>
    <n v="0"/>
    <x v="1"/>
    <n v="2"/>
    <s v="Decreased"/>
    <x v="0"/>
    <s v="Listening to music"/>
    <s v="YES"/>
    <s v="NO"/>
    <s v="Colleagues"/>
    <n v="19"/>
    <n v="8"/>
    <n v="0"/>
    <n v="3.1666666666666665"/>
    <s v="NO"/>
    <s v="7-17 yrs (Children)"/>
  </r>
  <r>
    <s v="R1137"/>
    <n v="13"/>
    <s v="Good"/>
    <s v="Tablet"/>
    <n v="3"/>
    <n v="4"/>
    <n v="1"/>
    <n v="7"/>
    <n v="1"/>
    <n v="3"/>
    <x v="1"/>
    <n v="3"/>
    <s v="Increased"/>
    <x v="0"/>
    <s v="Online gaming"/>
    <s v="NO"/>
    <s v="YES"/>
    <s v="School/college"/>
    <n v="19"/>
    <n v="7"/>
    <n v="1"/>
    <n v="3.1666666666666665"/>
    <s v="NO"/>
    <s v="7-17 yrs (Children)"/>
  </r>
  <r>
    <s v="R1139"/>
    <n v="13"/>
    <s v="Very poor"/>
    <s v="Smartphone"/>
    <n v="3"/>
    <n v="1"/>
    <n v="2"/>
    <n v="7"/>
    <n v="3"/>
    <n v="2"/>
    <x v="1"/>
    <n v="3"/>
    <s v="Remain Constant"/>
    <x v="0"/>
    <s v="Online gaming"/>
    <s v="NO"/>
    <s v="YES"/>
    <s v="Nothing"/>
    <n v="18"/>
    <n v="7"/>
    <n v="1"/>
    <n v="3"/>
    <s v="NO"/>
    <s v="7-17 yrs (Children)"/>
  </r>
  <r>
    <s v="R1140"/>
    <n v="13"/>
    <s v="Average"/>
    <s v="Smartphone"/>
    <n v="4"/>
    <n v="2"/>
    <n v="1"/>
    <n v="8"/>
    <n v="2"/>
    <n v="5"/>
    <x v="1"/>
    <n v="3"/>
    <s v="Remain Constant"/>
    <x v="0"/>
    <s v="I play Rubiks cube"/>
    <s v="NO"/>
    <s v="YES"/>
    <s v="ALL"/>
    <n v="22"/>
    <n v="8"/>
    <n v="1"/>
    <n v="3.6666666666666665"/>
    <s v="NO"/>
    <s v="7-17 yrs (Children)"/>
  </r>
  <r>
    <s v="R1144"/>
    <n v="13"/>
    <s v="Good"/>
    <s v="Smartphone"/>
    <n v="2"/>
    <n v="2"/>
    <n v="1"/>
    <n v="6"/>
    <n v="1"/>
    <n v="0"/>
    <x v="0"/>
    <n v="2"/>
    <s v="Decreased"/>
    <x v="0"/>
    <s v="Listening to music"/>
    <s v="NO"/>
    <s v="YES"/>
    <s v="Eating outside"/>
    <n v="12"/>
    <n v="6"/>
    <n v="0"/>
    <n v="2"/>
    <s v="NO"/>
    <s v="7-17 yrs (Children)"/>
  </r>
  <r>
    <s v="R1148"/>
    <n v="13"/>
    <s v="Excellent"/>
    <s v="Smartphone"/>
    <n v="5"/>
    <n v="3"/>
    <n v="1"/>
    <n v="8"/>
    <n v="2"/>
    <n v="1"/>
    <x v="1"/>
    <n v="2"/>
    <s v="Increased"/>
    <x v="0"/>
    <s v="Reading books"/>
    <s v="YES"/>
    <s v="YES"/>
    <s v="School/college"/>
    <n v="20"/>
    <n v="8"/>
    <n v="1"/>
    <n v="3.3333333333333335"/>
    <s v="NO"/>
    <s v="7-17 yrs (Children)"/>
  </r>
  <r>
    <s v="R1153"/>
    <n v="13"/>
    <s v="Average"/>
    <s v="Smartphone"/>
    <n v="4"/>
    <n v="1"/>
    <n v="0"/>
    <n v="10"/>
    <n v="1"/>
    <n v="1"/>
    <x v="2"/>
    <n v="2"/>
    <s v="Remain Constant"/>
    <x v="0"/>
    <s v="Online gaming"/>
    <s v="NO"/>
    <s v="YES"/>
    <s v="Friends , relatives"/>
    <n v="17"/>
    <n v="10"/>
    <n v="0"/>
    <n v="2.8333333333333335"/>
    <s v="NO"/>
    <s v="7-17 yrs (Children)"/>
  </r>
  <r>
    <s v="R1157"/>
    <n v="13"/>
    <s v="Good"/>
    <s v="Smartphone"/>
    <n v="6"/>
    <n v="2"/>
    <n v="0"/>
    <n v="11"/>
    <n v="1"/>
    <n v="0.5"/>
    <x v="0"/>
    <n v="3"/>
    <s v="Remain Constant"/>
    <x v="0"/>
    <s v="Online gaming"/>
    <s v="YES"/>
    <s v="YES"/>
    <s v="Colleagues"/>
    <n v="20.5"/>
    <n v="11"/>
    <n v="0"/>
    <n v="3.4166666666666665"/>
    <s v="NO"/>
    <s v="7-17 yrs (Children)"/>
  </r>
  <r>
    <s v="R1159"/>
    <n v="13"/>
    <s v="Good"/>
    <s v="Smartphone"/>
    <n v="4"/>
    <n v="1"/>
    <n v="0.5"/>
    <n v="7"/>
    <n v="1"/>
    <n v="2"/>
    <x v="3"/>
    <n v="4"/>
    <s v="Increased"/>
    <x v="0"/>
    <s v="Listening to music"/>
    <s v="YES"/>
    <s v="YES"/>
    <s v="School/college"/>
    <n v="15.5"/>
    <n v="7"/>
    <n v="0.5"/>
    <n v="2.5833333333333335"/>
    <s v="NO"/>
    <s v="7-17 yrs (Children)"/>
  </r>
  <r>
    <s v="R1162"/>
    <n v="13"/>
    <s v="Excellent"/>
    <s v="Laptop/Desktop"/>
    <n v="4"/>
    <n v="4"/>
    <n v="1"/>
    <n v="8"/>
    <n v="0"/>
    <n v="1"/>
    <x v="0"/>
    <n v="2"/>
    <s v="Remain Constant"/>
    <x v="0"/>
    <s v="Listening to music and reading books both ."/>
    <s v="YES"/>
    <s v="YES"/>
    <s v="ALL"/>
    <n v="18"/>
    <n v="8"/>
    <n v="0"/>
    <n v="3"/>
    <s v="NO"/>
    <s v="7-17 yrs (Children)"/>
  </r>
  <r>
    <s v="R1166"/>
    <n v="13"/>
    <s v="Excellent"/>
    <s v="Smartphone"/>
    <n v="6"/>
    <n v="7"/>
    <n v="0"/>
    <n v="5"/>
    <n v="0"/>
    <n v="0"/>
    <x v="1"/>
    <n v="3"/>
    <s v="Remain Constant"/>
    <x v="0"/>
    <s v="Poetry, writing books and novels , listening to music too"/>
    <s v="YES"/>
    <s v="NO"/>
    <s v="Nothing"/>
    <n v="18"/>
    <n v="7"/>
    <n v="0"/>
    <n v="3"/>
    <s v="NO"/>
    <s v="7-17 yrs (Children)"/>
  </r>
  <r>
    <s v="R1175"/>
    <n v="13"/>
    <s v="Very poor"/>
    <s v="Laptop/Desktop"/>
    <n v="6"/>
    <n v="3"/>
    <n v="1"/>
    <n v="8"/>
    <n v="2"/>
    <n v="2"/>
    <x v="0"/>
    <n v="3"/>
    <s v="Decreased"/>
    <x v="0"/>
    <s v="Listening to music"/>
    <s v="YES"/>
    <s v="NO"/>
    <s v="Friends , relatives"/>
    <n v="22"/>
    <n v="8"/>
    <n v="1"/>
    <n v="3.6666666666666665"/>
    <s v="NO"/>
    <s v="7-17 yrs (Children)"/>
  </r>
  <r>
    <s v="R1177"/>
    <n v="13"/>
    <s v="Excellent"/>
    <s v="Laptop/Desktop"/>
    <n v="5"/>
    <n v="4"/>
    <n v="1"/>
    <n v="8"/>
    <n v="1"/>
    <n v="1.5"/>
    <x v="0"/>
    <n v="3"/>
    <s v="Decreased"/>
    <x v="0"/>
    <s v="Listening to music"/>
    <s v="YES"/>
    <s v="YES"/>
    <s v="School/college"/>
    <n v="20.5"/>
    <n v="8"/>
    <n v="1"/>
    <n v="3.4166666666666665"/>
    <s v="NO"/>
    <s v="7-17 yrs (Children)"/>
  </r>
  <r>
    <s v="R1179"/>
    <n v="13"/>
    <s v="Excellent"/>
    <s v="Laptop/Desktop"/>
    <n v="6"/>
    <n v="2"/>
    <n v="0.5"/>
    <n v="9"/>
    <n v="1"/>
    <n v="3"/>
    <x v="0"/>
    <n v="4"/>
    <s v="Remain Constant"/>
    <x v="0"/>
    <s v="Online gaming"/>
    <s v="YES"/>
    <s v="YES"/>
    <s v="Friends , relatives"/>
    <n v="21.5"/>
    <n v="9"/>
    <n v="0.5"/>
    <n v="3.5833333333333335"/>
    <s v="NO"/>
    <s v="7-17 yrs (Children)"/>
  </r>
  <r>
    <s v="R1182"/>
    <n v="13"/>
    <s v="Good"/>
    <s v="Tablet"/>
    <n v="6"/>
    <n v="2"/>
    <n v="1"/>
    <n v="6"/>
    <n v="1"/>
    <n v="2"/>
    <x v="1"/>
    <n v="3"/>
    <s v="Decreased"/>
    <x v="0"/>
    <s v="Dancing"/>
    <s v="YES"/>
    <s v="YES"/>
    <s v="Colleagues"/>
    <n v="18"/>
    <n v="6"/>
    <n v="1"/>
    <n v="3"/>
    <s v="NO"/>
    <s v="7-17 yrs (Children)"/>
  </r>
  <r>
    <s v="R1184"/>
    <n v="13"/>
    <s v="Excellent"/>
    <s v="Laptop/Desktop"/>
    <n v="5"/>
    <n v="6"/>
    <n v="1"/>
    <n v="6"/>
    <n v="0"/>
    <n v="0"/>
    <x v="1"/>
    <n v="4"/>
    <s v="Remain Constant"/>
    <x v="0"/>
    <s v="Listening to music"/>
    <s v="YES"/>
    <s v="YES"/>
    <s v="School/college"/>
    <n v="18"/>
    <n v="6"/>
    <n v="0"/>
    <n v="3"/>
    <s v="NO"/>
    <s v="7-17 yrs (Children)"/>
  </r>
  <r>
    <s v="R1185"/>
    <n v="13"/>
    <s v="Good"/>
    <s v="Smartphone"/>
    <n v="4"/>
    <n v="4"/>
    <n v="1"/>
    <n v="8"/>
    <n v="1"/>
    <n v="2"/>
    <x v="0"/>
    <n v="3"/>
    <s v="Decreased"/>
    <x v="0"/>
    <s v="Reading"/>
    <s v="YES"/>
    <s v="YES"/>
    <s v="School/college"/>
    <n v="20"/>
    <n v="8"/>
    <n v="1"/>
    <n v="3.3333333333333335"/>
    <s v="NO"/>
    <s v="7-17 yrs (Children)"/>
  </r>
  <r>
    <s v="R1188"/>
    <n v="13"/>
    <s v="Average"/>
    <s v="Laptop/Desktop"/>
    <n v="8"/>
    <n v="2"/>
    <n v="1"/>
    <n v="7"/>
    <n v="1"/>
    <n v="1"/>
    <x v="0"/>
    <n v="3"/>
    <s v="Decreased"/>
    <x v="0"/>
    <s v="Cooking"/>
    <s v="YES"/>
    <s v="YES"/>
    <s v="Travelling"/>
    <n v="20"/>
    <n v="8"/>
    <n v="1"/>
    <n v="3.3333333333333335"/>
    <s v="NO"/>
    <s v="7-17 yrs (Children)"/>
  </r>
  <r>
    <s v="R1190"/>
    <n v="13"/>
    <s v="Very poor"/>
    <s v="Smartphone"/>
    <n v="3"/>
    <n v="1"/>
    <n v="0.5"/>
    <n v="8"/>
    <n v="3"/>
    <n v="1"/>
    <x v="1"/>
    <n v="3"/>
    <s v="Remain Constant"/>
    <x v="0"/>
    <s v="Watching YouTube"/>
    <s v="NO"/>
    <s v="NO"/>
    <s v="School/college"/>
    <n v="16.5"/>
    <n v="8"/>
    <n v="0.5"/>
    <n v="2.75"/>
    <s v="NO"/>
    <s v="7-17 yrs (Children)"/>
  </r>
  <r>
    <s v="R1193"/>
    <n v="13"/>
    <s v="Average"/>
    <s v="Smartphone"/>
    <n v="4"/>
    <n v="0"/>
    <n v="0.5"/>
    <n v="8"/>
    <n v="3"/>
    <n v="2"/>
    <x v="1"/>
    <n v="4"/>
    <s v="Decreased"/>
    <x v="0"/>
    <s v="Online gaming"/>
    <s v="NO"/>
    <s v="YES"/>
    <s v="School/college"/>
    <n v="17.5"/>
    <n v="8"/>
    <n v="0"/>
    <n v="2.9166666666666665"/>
    <s v="NO"/>
    <s v="7-17 yrs (Children)"/>
  </r>
  <r>
    <s v="R1195"/>
    <n v="13"/>
    <s v="Good"/>
    <s v="Tablet"/>
    <n v="5"/>
    <n v="2"/>
    <n v="0.5"/>
    <n v="7"/>
    <n v="1"/>
    <n v="1"/>
    <x v="0"/>
    <n v="3"/>
    <s v="Remain Constant"/>
    <x v="0"/>
    <s v="Talking"/>
    <s v="YES"/>
    <s v="YES"/>
    <s v="School/college"/>
    <n v="16.5"/>
    <n v="7"/>
    <n v="0.5"/>
    <n v="2.75"/>
    <s v="NO"/>
    <s v="7-17 yrs (Children)"/>
  </r>
  <r>
    <s v="R114"/>
    <n v="14"/>
    <s v="Average"/>
    <s v="Laptop/Desktop"/>
    <n v="5"/>
    <n v="4"/>
    <n v="1"/>
    <n v="7"/>
    <n v="4"/>
    <n v="1"/>
    <x v="3"/>
    <n v="5"/>
    <s v="Increased"/>
    <x v="0"/>
    <s v="Scrolling through social media"/>
    <s v="NO"/>
    <s v="NO"/>
    <s v="Friends,Romaing and traveling"/>
    <n v="22"/>
    <n v="7"/>
    <n v="1"/>
    <n v="3.6666666666666665"/>
    <s v="NO"/>
    <s v="7-17 yrs (Children)"/>
  </r>
  <r>
    <s v="R118"/>
    <n v="14"/>
    <s v="Good"/>
    <s v="Smartphone"/>
    <n v="3"/>
    <n v="5"/>
    <n v="1"/>
    <n v="12"/>
    <n v="0.3"/>
    <n v="1"/>
    <x v="3"/>
    <n v="3"/>
    <s v="Remain Constant"/>
    <x v="0"/>
    <s v="Sleeping"/>
    <s v="YES"/>
    <s v="YES"/>
    <s v="Colleagues"/>
    <n v="22.3"/>
    <n v="12"/>
    <n v="0.3"/>
    <n v="3.7166666666666668"/>
    <s v="NO"/>
    <s v="7-17 yrs (Children)"/>
  </r>
  <r>
    <s v="R146"/>
    <n v="14"/>
    <s v="Average"/>
    <s v="Smartphone"/>
    <n v="4"/>
    <n v="2"/>
    <n v="1"/>
    <n v="8"/>
    <n v="2"/>
    <n v="1"/>
    <x v="0"/>
    <n v="3"/>
    <s v="Remain Constant"/>
    <x v="0"/>
    <s v="Listening to music"/>
    <s v="YES"/>
    <s v="NO"/>
    <s v="Friends , relatives"/>
    <n v="18"/>
    <n v="8"/>
    <n v="1"/>
    <n v="3"/>
    <s v="NO"/>
    <s v="7-17 yrs (Children)"/>
  </r>
  <r>
    <s v="R186"/>
    <n v="14"/>
    <s v="Very poor"/>
    <s v="Smartphone"/>
    <n v="4"/>
    <n v="1"/>
    <n v="0"/>
    <n v="9"/>
    <n v="1.5"/>
    <n v="5"/>
    <x v="0"/>
    <n v="3"/>
    <s v="Remain Constant"/>
    <x v="0"/>
    <s v="Reading books"/>
    <s v="NO"/>
    <s v="YES"/>
    <s v="Friends , relatives"/>
    <n v="20.5"/>
    <n v="9"/>
    <n v="0"/>
    <n v="3.4166666666666665"/>
    <s v="NO"/>
    <s v="7-17 yrs (Children)"/>
  </r>
  <r>
    <s v="R241"/>
    <n v="14"/>
    <s v="Good"/>
    <s v="Laptop/Desktop"/>
    <n v="3"/>
    <n v="2"/>
    <n v="0"/>
    <n v="8"/>
    <n v="1"/>
    <n v="1"/>
    <x v="0"/>
    <n v="1"/>
    <s v="Increased"/>
    <x v="0"/>
    <s v="Cooking"/>
    <s v="YES"/>
    <s v="YES"/>
    <s v="School/college"/>
    <n v="15"/>
    <n v="8"/>
    <n v="0"/>
    <n v="2.5"/>
    <s v="NO"/>
    <s v="7-17 yrs (Children)"/>
  </r>
  <r>
    <s v="R255"/>
    <n v="14"/>
    <s v="Average"/>
    <s v="Smartphone"/>
    <n v="4"/>
    <n v="4"/>
    <n v="0"/>
    <n v="8"/>
    <n v="2"/>
    <n v="2"/>
    <x v="3"/>
    <n v="3"/>
    <s v="Increased"/>
    <x v="0"/>
    <s v="Listening to music"/>
    <s v="NO"/>
    <s v="YES"/>
    <s v="School/college"/>
    <n v="20"/>
    <n v="8"/>
    <n v="0"/>
    <n v="3.3333333333333335"/>
    <s v="NO"/>
    <s v="7-17 yrs (Children)"/>
  </r>
  <r>
    <s v="R313"/>
    <n v="14"/>
    <s v="Average"/>
    <s v="Tablet"/>
    <n v="3"/>
    <n v="6"/>
    <n v="3"/>
    <n v="7"/>
    <n v="3"/>
    <n v="1"/>
    <x v="3"/>
    <n v="2"/>
    <s v="Remain Constant"/>
    <x v="0"/>
    <s v="listening to music,reading books and dancing."/>
    <s v="YES"/>
    <s v="YES"/>
    <s v="all of the above"/>
    <n v="23"/>
    <n v="7"/>
    <n v="1"/>
    <n v="3.8333333333333335"/>
    <s v="NO"/>
    <s v="7-17 yrs (Children)"/>
  </r>
  <r>
    <s v="R337"/>
    <n v="14"/>
    <s v="Average"/>
    <s v="Smartphone"/>
    <n v="5"/>
    <n v="2.2999999999999998"/>
    <n v="0"/>
    <n v="8"/>
    <n v="2"/>
    <n v="3"/>
    <x v="1"/>
    <n v="2"/>
    <s v="Remain Constant"/>
    <x v="0"/>
    <s v="Scrolling through social media"/>
    <s v="YES"/>
    <s v="YES"/>
    <s v="Travelling"/>
    <n v="20.3"/>
    <n v="8"/>
    <n v="0"/>
    <n v="3.3833333333333333"/>
    <s v="NO"/>
    <s v="7-17 yrs (Children)"/>
  </r>
  <r>
    <s v="R349"/>
    <n v="14"/>
    <s v="Good"/>
    <s v="NA"/>
    <n v="5"/>
    <n v="2"/>
    <n v="1"/>
    <n v="9"/>
    <n v="1"/>
    <n v="1"/>
    <x v="0"/>
    <n v="4"/>
    <s v="Increased"/>
    <x v="0"/>
    <s v="Talking"/>
    <s v="NO"/>
    <s v="YES"/>
    <s v="School/college"/>
    <n v="19"/>
    <n v="9"/>
    <n v="1"/>
    <n v="3.1666666666666665"/>
    <s v="NO"/>
    <s v="7-17 yrs (Children)"/>
  </r>
  <r>
    <s v="R361"/>
    <n v="14"/>
    <s v="Good"/>
    <s v="Smartphone"/>
    <n v="2.5"/>
    <n v="1"/>
    <n v="0.5"/>
    <n v="6"/>
    <n v="2"/>
    <n v="1"/>
    <x v="1"/>
    <n v="2"/>
    <s v="Decreased"/>
    <x v="0"/>
    <s v="Cooking"/>
    <s v="YES"/>
    <s v="YES"/>
    <s v="Colleagues"/>
    <n v="13"/>
    <n v="6"/>
    <n v="0.5"/>
    <n v="2.1666666666666665"/>
    <s v="NO"/>
    <s v="7-17 yrs (Children)"/>
  </r>
  <r>
    <s v="R375"/>
    <n v="14"/>
    <s v="Excellent"/>
    <s v="Smartphone"/>
    <n v="2"/>
    <n v="1"/>
    <n v="1"/>
    <n v="8"/>
    <n v="1"/>
    <n v="2"/>
    <x v="0"/>
    <n v="1"/>
    <s v="Increased"/>
    <x v="1"/>
    <s v="Online gaming"/>
    <s v="YES"/>
    <s v="YES"/>
    <s v="School/college"/>
    <n v="15"/>
    <n v="8"/>
    <n v="1"/>
    <n v="2.5"/>
    <s v="NO"/>
    <s v="7-17 yrs (Children)"/>
  </r>
  <r>
    <s v="R385"/>
    <n v="14"/>
    <s v="Excellent"/>
    <s v="NA"/>
    <n v="3"/>
    <n v="2"/>
    <n v="0"/>
    <n v="12"/>
    <n v="2"/>
    <n v="3"/>
    <x v="5"/>
    <n v="1"/>
    <s v="Decreased"/>
    <x v="0"/>
    <s v="Online gaming"/>
    <s v="NO"/>
    <s v="NO"/>
    <s v="School/college"/>
    <n v="22"/>
    <n v="12"/>
    <n v="0"/>
    <n v="3.6666666666666665"/>
    <s v="NO"/>
    <s v="7-17 yrs (Children)"/>
  </r>
  <r>
    <s v="R387"/>
    <n v="14"/>
    <s v="Average"/>
    <s v="NA"/>
    <n v="4"/>
    <n v="2"/>
    <n v="1"/>
    <n v="8"/>
    <n v="2"/>
    <n v="1"/>
    <x v="0"/>
    <n v="3"/>
    <s v="Remain Constant"/>
    <x v="0"/>
    <s v="Listening to music"/>
    <s v="YES"/>
    <s v="NO"/>
    <s v="Friends , relatives"/>
    <n v="18"/>
    <n v="8"/>
    <n v="1"/>
    <n v="3"/>
    <s v="NO"/>
    <s v="7-17 yrs (Children)"/>
  </r>
  <r>
    <s v="R404"/>
    <n v="14"/>
    <s v="Excellent"/>
    <s v="Smartphone"/>
    <n v="3"/>
    <n v="2"/>
    <n v="0"/>
    <n v="10"/>
    <n v="1"/>
    <n v="1"/>
    <x v="1"/>
    <n v="2"/>
    <s v="Remain Constant"/>
    <x v="0"/>
    <s v="Listening to music"/>
    <s v="NO"/>
    <s v="YES"/>
    <s v="School/college"/>
    <n v="17"/>
    <n v="10"/>
    <n v="0"/>
    <n v="2.8333333333333335"/>
    <s v="NO"/>
    <s v="7-17 yrs (Children)"/>
  </r>
  <r>
    <s v="R416"/>
    <n v="14"/>
    <s v="Good"/>
    <s v="Smartphone"/>
    <n v="1"/>
    <n v="3"/>
    <n v="1"/>
    <n v="9"/>
    <n v="1"/>
    <n v="0"/>
    <x v="2"/>
    <n v="3"/>
    <s v="Increased"/>
    <x v="0"/>
    <s v="Online gaming"/>
    <s v="YES"/>
    <s v="YES"/>
    <s v="School/college"/>
    <n v="15"/>
    <n v="9"/>
    <n v="0"/>
    <n v="2.5"/>
    <s v="NO"/>
    <s v="7-17 yrs (Children)"/>
  </r>
  <r>
    <s v="R418"/>
    <n v="14"/>
    <s v="Average"/>
    <s v="Smartphone"/>
    <n v="5"/>
    <n v="1"/>
    <n v="1"/>
    <n v="7"/>
    <n v="1"/>
    <n v="4.5"/>
    <x v="0"/>
    <n v="2"/>
    <s v="Decreased"/>
    <x v="0"/>
    <s v="Watching web series"/>
    <s v="NO"/>
    <s v="YES"/>
    <s v="Friends , relatives"/>
    <n v="19.5"/>
    <n v="7"/>
    <n v="1"/>
    <n v="3.25"/>
    <s v="NO"/>
    <s v="7-17 yrs (Children)"/>
  </r>
  <r>
    <s v="R439"/>
    <n v="14"/>
    <s v="Very poor"/>
    <s v="Tablet"/>
    <n v="7"/>
    <n v="3"/>
    <n v="0"/>
    <n v="8"/>
    <n v="0"/>
    <n v="1"/>
    <x v="2"/>
    <n v="2"/>
    <s v="Decreased"/>
    <x v="0"/>
    <s v="Sleeping"/>
    <s v="NO"/>
    <s v="NO"/>
    <s v="Travelling"/>
    <n v="19"/>
    <n v="8"/>
    <n v="0"/>
    <n v="3.1666666666666665"/>
    <s v="NO"/>
    <s v="7-17 yrs (Children)"/>
  </r>
  <r>
    <s v="R447"/>
    <n v="14"/>
    <s v="Excellent"/>
    <s v="Laptop/Desktop"/>
    <n v="3"/>
    <n v="5"/>
    <n v="2"/>
    <n v="10"/>
    <n v="3"/>
    <n v="3"/>
    <x v="5"/>
    <n v="3"/>
    <s v="Decreased"/>
    <x v="0"/>
    <s v="Listening to music"/>
    <s v="YES"/>
    <s v="YES"/>
    <s v="Friends , relatives"/>
    <n v="26"/>
    <n v="10"/>
    <n v="2"/>
    <n v="4.333333333333333"/>
    <s v="NO"/>
    <s v="7-17 yrs (Children)"/>
  </r>
  <r>
    <s v="R538"/>
    <n v="14"/>
    <s v="Good"/>
    <s v="Smartphone or Laptop/Desktop"/>
    <n v="3"/>
    <n v="2"/>
    <n v="0"/>
    <n v="6"/>
    <n v="1"/>
    <n v="1"/>
    <x v="0"/>
    <n v="1"/>
    <s v="Increased"/>
    <x v="0"/>
    <s v="Listening to music"/>
    <s v="YES"/>
    <s v="YES"/>
    <s v="School/college"/>
    <n v="13"/>
    <n v="6"/>
    <n v="0"/>
    <n v="2.1666666666666665"/>
    <s v="NO"/>
    <s v="7-17 yrs (Children)"/>
  </r>
  <r>
    <s v="R586"/>
    <n v="14"/>
    <s v="Average"/>
    <s v="Smartphone"/>
    <n v="3"/>
    <n v="2"/>
    <n v="2"/>
    <n v="7"/>
    <n v="2"/>
    <n v="2"/>
    <x v="0"/>
    <n v="3"/>
    <s v="Remain Constant"/>
    <x v="0"/>
    <s v="Online gaming"/>
    <s v="YES"/>
    <s v="NO"/>
    <s v="School/college"/>
    <n v="18"/>
    <n v="7"/>
    <n v="2"/>
    <n v="3"/>
    <s v="NO"/>
    <s v="7-17 yrs (Children)"/>
  </r>
  <r>
    <s v="R603"/>
    <n v="14"/>
    <s v="Average"/>
    <s v="Smartphone"/>
    <n v="5"/>
    <n v="2"/>
    <n v="0"/>
    <n v="9"/>
    <n v="1"/>
    <n v="2"/>
    <x v="0"/>
    <n v="2"/>
    <s v="Remain Constant"/>
    <x v="0"/>
    <s v="Online gaming"/>
    <s v="YES"/>
    <s v="YES"/>
    <s v="School/college"/>
    <n v="19"/>
    <n v="9"/>
    <n v="0"/>
    <n v="3.1666666666666665"/>
    <s v="NO"/>
    <s v="7-17 yrs (Children)"/>
  </r>
  <r>
    <s v="R612"/>
    <n v="14"/>
    <s v="Good"/>
    <s v="Smartphone"/>
    <n v="4"/>
    <n v="1"/>
    <n v="1"/>
    <n v="8"/>
    <n v="1"/>
    <n v="0.5"/>
    <x v="5"/>
    <n v="2"/>
    <s v="Increased"/>
    <x v="0"/>
    <s v="Social Media"/>
    <s v="YES"/>
    <s v="NO"/>
    <s v="Colleagues"/>
    <n v="15.5"/>
    <n v="8"/>
    <n v="0.5"/>
    <n v="2.5833333333333335"/>
    <s v="NO"/>
    <s v="7-17 yrs (Children)"/>
  </r>
  <r>
    <s v="R813"/>
    <n v="14"/>
    <s v="Good"/>
    <s v="Laptop/Desktop"/>
    <n v="5"/>
    <n v="4"/>
    <n v="0"/>
    <n v="8"/>
    <n v="2"/>
    <n v="2"/>
    <x v="5"/>
    <n v="3"/>
    <s v="Increased"/>
    <x v="0"/>
    <s v="Sleeping"/>
    <s v="NO"/>
    <s v="YES"/>
    <s v="School/college"/>
    <n v="21"/>
    <n v="8"/>
    <n v="0"/>
    <n v="3.5"/>
    <s v="NO"/>
    <s v="7-17 yrs (Children)"/>
  </r>
  <r>
    <s v="R894"/>
    <n v="14"/>
    <s v="Good"/>
    <s v="Smartphone"/>
    <n v="2"/>
    <n v="2"/>
    <n v="1"/>
    <n v="8"/>
    <n v="3"/>
    <n v="1"/>
    <x v="0"/>
    <n v="3"/>
    <s v="Increased"/>
    <x v="0"/>
    <s v="Sleeping"/>
    <s v="NO"/>
    <s v="YES"/>
    <s v="School/college"/>
    <n v="17"/>
    <n v="8"/>
    <n v="1"/>
    <n v="2.8333333333333335"/>
    <s v="NO"/>
    <s v="7-17 yrs (Children)"/>
  </r>
  <r>
    <s v="R922"/>
    <n v="14"/>
    <s v="Average"/>
    <s v="Tablet"/>
    <n v="5"/>
    <n v="1"/>
    <n v="1"/>
    <n v="9"/>
    <n v="1"/>
    <n v="4"/>
    <x v="1"/>
    <n v="3"/>
    <s v="Increased"/>
    <x v="0"/>
    <s v="Online gaming"/>
    <s v="YES"/>
    <s v="YES"/>
    <s v="Friends , relatives"/>
    <n v="21"/>
    <n v="9"/>
    <n v="1"/>
    <n v="3.5"/>
    <s v="NO"/>
    <s v="7-17 yrs (Children)"/>
  </r>
  <r>
    <s v="R930"/>
    <n v="14"/>
    <s v="Good"/>
    <s v="Smartphone"/>
    <n v="9"/>
    <n v="2"/>
    <n v="1"/>
    <n v="9"/>
    <n v="1"/>
    <n v="0"/>
    <x v="3"/>
    <n v="2"/>
    <s v="Remain Constant"/>
    <x v="0"/>
    <s v="Online gaming"/>
    <s v="YES"/>
    <s v="YES"/>
    <s v="Colleagues"/>
    <n v="22"/>
    <n v="9"/>
    <n v="0"/>
    <n v="3.6666666666666665"/>
    <s v="NO"/>
    <s v="7-17 yrs (Children)"/>
  </r>
  <r>
    <s v="R934"/>
    <n v="14"/>
    <s v="Average"/>
    <s v="Tablet"/>
    <n v="5"/>
    <n v="3"/>
    <n v="1"/>
    <n v="6"/>
    <n v="4"/>
    <n v="0"/>
    <x v="1"/>
    <n v="2"/>
    <s v="Increased"/>
    <x v="1"/>
    <s v="Listening to music"/>
    <s v="YES"/>
    <s v="YES"/>
    <s v="Travelling"/>
    <n v="19"/>
    <n v="6"/>
    <n v="0"/>
    <n v="3.1666666666666665"/>
    <s v="NO"/>
    <s v="7-17 yrs (Children)"/>
  </r>
  <r>
    <s v="R953"/>
    <n v="14"/>
    <s v="Good"/>
    <s v="Tablet"/>
    <n v="6"/>
    <n v="2"/>
    <n v="0"/>
    <n v="8.3000000000000007"/>
    <n v="1"/>
    <n v="2.5"/>
    <x v="1"/>
    <n v="3"/>
    <s v="Increased"/>
    <x v="0"/>
    <s v="Online gaming"/>
    <s v="NO"/>
    <s v="YES"/>
    <s v="ALL"/>
    <n v="19.8"/>
    <n v="8.3000000000000007"/>
    <n v="0"/>
    <n v="3.3000000000000003"/>
    <s v="NO"/>
    <s v="7-17 yrs (Children)"/>
  </r>
  <r>
    <s v="R954"/>
    <n v="14"/>
    <s v="Good"/>
    <s v="Smartphone"/>
    <n v="3"/>
    <n v="1"/>
    <n v="0"/>
    <n v="8"/>
    <n v="3"/>
    <n v="1"/>
    <x v="1"/>
    <n v="4"/>
    <s v="Remain Constant"/>
    <x v="0"/>
    <s v="Web Series"/>
    <s v="NO"/>
    <s v="YES"/>
    <s v="Colleagues"/>
    <n v="16"/>
    <n v="8"/>
    <n v="0"/>
    <n v="2.6666666666666665"/>
    <s v="NO"/>
    <s v="7-17 yrs (Children)"/>
  </r>
  <r>
    <s v="R1118"/>
    <n v="14"/>
    <s v="Excellent"/>
    <s v="Smartphone"/>
    <n v="4"/>
    <n v="2"/>
    <n v="1"/>
    <n v="9"/>
    <n v="1"/>
    <n v="2"/>
    <x v="0"/>
    <n v="3"/>
    <s v="Remain Constant"/>
    <x v="0"/>
    <s v="Listening to music"/>
    <s v="YES"/>
    <s v="YES"/>
    <s v="Friends , relatives"/>
    <n v="19"/>
    <n v="9"/>
    <n v="1"/>
    <n v="3.1666666666666665"/>
    <s v="NO"/>
    <s v="7-17 yrs (Children)"/>
  </r>
  <r>
    <s v="R1127"/>
    <n v="14"/>
    <s v="Good"/>
    <s v="Smartphone"/>
    <n v="4"/>
    <n v="3.5"/>
    <n v="0"/>
    <n v="9"/>
    <n v="2"/>
    <n v="3"/>
    <x v="1"/>
    <n v="3"/>
    <s v="Remain Constant"/>
    <x v="0"/>
    <s v="Listening to music"/>
    <s v="YES"/>
    <s v="YES"/>
    <s v="School/college"/>
    <n v="21.5"/>
    <n v="9"/>
    <n v="0"/>
    <n v="3.5833333333333335"/>
    <s v="NO"/>
    <s v="7-17 yrs (Children)"/>
  </r>
  <r>
    <s v="R1130"/>
    <n v="14"/>
    <s v="Average"/>
    <s v="Laptop/Desktop"/>
    <n v="6"/>
    <n v="8"/>
    <n v="1"/>
    <n v="8"/>
    <n v="1"/>
    <n v="0.1"/>
    <x v="1"/>
    <n v="2"/>
    <s v="Remain Constant"/>
    <x v="0"/>
    <s v="Scrolling through social media"/>
    <s v="NO"/>
    <s v="NO"/>
    <s v="Roaming around freely"/>
    <n v="24.1"/>
    <n v="8"/>
    <n v="0.1"/>
    <n v="4.0166666666666666"/>
    <s v="NO"/>
    <s v="7-17 yrs (Children)"/>
  </r>
  <r>
    <s v="R1131"/>
    <n v="14"/>
    <s v="Average"/>
    <s v="Smartphone"/>
    <n v="4"/>
    <n v="0"/>
    <n v="1"/>
    <n v="9"/>
    <n v="3"/>
    <n v="1"/>
    <x v="1"/>
    <n v="3"/>
    <s v="Remain Constant"/>
    <x v="0"/>
    <s v="Online gaming"/>
    <s v="YES"/>
    <s v="YES"/>
    <s v="School/college"/>
    <n v="18"/>
    <n v="9"/>
    <n v="0"/>
    <n v="3"/>
    <s v="NO"/>
    <s v="7-17 yrs (Children)"/>
  </r>
  <r>
    <s v="R1132"/>
    <n v="14"/>
    <s v="Good"/>
    <s v="Smartphone"/>
    <n v="6"/>
    <n v="3"/>
    <n v="1"/>
    <n v="7"/>
    <n v="1"/>
    <n v="1"/>
    <x v="0"/>
    <n v="4"/>
    <s v="Remain Constant"/>
    <x v="0"/>
    <s v="Sleeping"/>
    <s v="YES"/>
    <s v="YES"/>
    <s v="School/college"/>
    <n v="19"/>
    <n v="7"/>
    <n v="1"/>
    <n v="3.1666666666666665"/>
    <s v="NO"/>
    <s v="7-17 yrs (Children)"/>
  </r>
  <r>
    <s v="R1133"/>
    <n v="14"/>
    <s v="Average"/>
    <s v="Smartphone"/>
    <n v="6"/>
    <n v="2"/>
    <n v="1"/>
    <n v="4"/>
    <n v="1"/>
    <n v="2"/>
    <x v="1"/>
    <n v="3"/>
    <s v="Remain Constant"/>
    <x v="0"/>
    <s v="Dancing"/>
    <s v="YES"/>
    <s v="NO"/>
    <s v="Friends , relatives"/>
    <n v="16"/>
    <n v="6"/>
    <n v="1"/>
    <n v="2.6666666666666665"/>
    <s v="NO"/>
    <s v="7-17 yrs (Children)"/>
  </r>
  <r>
    <s v="R1134"/>
    <n v="14"/>
    <s v="Excellent"/>
    <s v="Smartphone"/>
    <n v="4"/>
    <n v="2"/>
    <n v="2"/>
    <n v="12"/>
    <n v="1"/>
    <n v="2"/>
    <x v="0"/>
    <n v="3"/>
    <s v="Decreased"/>
    <x v="0"/>
    <s v="Watching web series"/>
    <s v="YES"/>
    <s v="YES"/>
    <s v="School/college"/>
    <n v="23"/>
    <n v="12"/>
    <n v="1"/>
    <n v="3.8333333333333335"/>
    <s v="NO"/>
    <s v="7-17 yrs (Children)"/>
  </r>
  <r>
    <s v="R1138"/>
    <n v="14"/>
    <s v="Average"/>
    <s v="Smartphone"/>
    <n v="6"/>
    <n v="3"/>
    <n v="1"/>
    <n v="10"/>
    <n v="1"/>
    <n v="2"/>
    <x v="0"/>
    <n v="4"/>
    <s v="Remain Constant"/>
    <x v="0"/>
    <s v="Sleeping"/>
    <s v="YES"/>
    <s v="YES"/>
    <s v="School/college"/>
    <n v="23"/>
    <n v="10"/>
    <n v="1"/>
    <n v="3.8333333333333335"/>
    <s v="NO"/>
    <s v="7-17 yrs (Children)"/>
  </r>
  <r>
    <s v="R1145"/>
    <n v="14"/>
    <s v="Good"/>
    <s v="Laptop/Desktop"/>
    <n v="6"/>
    <n v="3"/>
    <n v="1"/>
    <n v="6"/>
    <n v="1"/>
    <n v="1"/>
    <x v="1"/>
    <n v="3"/>
    <s v="Remain Constant"/>
    <x v="0"/>
    <s v="Sleeping"/>
    <s v="YES"/>
    <s v="YES"/>
    <s v="School/college"/>
    <n v="18"/>
    <n v="6"/>
    <n v="1"/>
    <n v="3"/>
    <s v="NO"/>
    <s v="7-17 yrs (Children)"/>
  </r>
  <r>
    <s v="R1151"/>
    <n v="14"/>
    <s v="Average"/>
    <s v="Smartphone or Laptop/Desktop"/>
    <n v="5"/>
    <n v="2"/>
    <n v="0"/>
    <n v="9"/>
    <n v="0.5"/>
    <n v="0.5"/>
    <x v="0"/>
    <n v="4"/>
    <s v="Increased"/>
    <x v="1"/>
    <s v="Listening to music"/>
    <s v="YES"/>
    <s v="YES"/>
    <s v="Travelling"/>
    <n v="17"/>
    <n v="9"/>
    <n v="0"/>
    <n v="2.8333333333333335"/>
    <s v="NO"/>
    <s v="7-17 yrs (Children)"/>
  </r>
  <r>
    <s v="R1152"/>
    <n v="14"/>
    <s v="Average"/>
    <s v="Smartphone"/>
    <n v="3"/>
    <n v="1"/>
    <n v="1"/>
    <n v="10"/>
    <n v="1"/>
    <n v="2"/>
    <x v="0"/>
    <n v="2"/>
    <s v="Decreased"/>
    <x v="0"/>
    <s v="Listening to music"/>
    <s v="YES"/>
    <s v="YES"/>
    <s v="Friends , relatives"/>
    <n v="18"/>
    <n v="10"/>
    <n v="1"/>
    <n v="3"/>
    <s v="NO"/>
    <s v="7-17 yrs (Children)"/>
  </r>
  <r>
    <s v="R1160"/>
    <n v="14"/>
    <s v="Excellent"/>
    <s v="Smartphone"/>
    <n v="5"/>
    <n v="2"/>
    <n v="0"/>
    <n v="12"/>
    <n v="2"/>
    <n v="1"/>
    <x v="1"/>
    <n v="3"/>
    <s v="Remain Constant"/>
    <x v="0"/>
    <s v="Listening to music"/>
    <s v="NO"/>
    <s v="YES"/>
    <s v="Friends , relatives"/>
    <n v="22"/>
    <n v="12"/>
    <n v="0"/>
    <n v="3.6666666666666665"/>
    <s v="NO"/>
    <s v="7-17 yrs (Children)"/>
  </r>
  <r>
    <s v="R1167"/>
    <n v="14"/>
    <s v="Excellent"/>
    <s v="Laptop/Desktop"/>
    <n v="6"/>
    <n v="1"/>
    <n v="2"/>
    <n v="7"/>
    <n v="1"/>
    <n v="1"/>
    <x v="0"/>
    <n v="4"/>
    <s v="Increased"/>
    <x v="0"/>
    <s v="Sleeping"/>
    <s v="YES"/>
    <s v="YES"/>
    <s v="Roaming around freely"/>
    <n v="18"/>
    <n v="7"/>
    <n v="1"/>
    <n v="3"/>
    <s v="NO"/>
    <s v="7-17 yrs (Children)"/>
  </r>
  <r>
    <s v="R1168"/>
    <n v="14"/>
    <s v="Good"/>
    <s v="Smartphone"/>
    <n v="6"/>
    <n v="2"/>
    <n v="1"/>
    <n v="8"/>
    <n v="1"/>
    <n v="1"/>
    <x v="0"/>
    <n v="1"/>
    <s v="Decreased"/>
    <x v="0"/>
    <s v="Social Media"/>
    <s v="NO"/>
    <s v="YES"/>
    <s v="Colleagues"/>
    <n v="19"/>
    <n v="8"/>
    <n v="1"/>
    <n v="3.1666666666666665"/>
    <s v="NO"/>
    <s v="7-17 yrs (Children)"/>
  </r>
  <r>
    <s v="R1171"/>
    <n v="14"/>
    <s v="Average"/>
    <s v="Smartphone"/>
    <n v="6"/>
    <n v="2"/>
    <n v="0.5"/>
    <n v="10"/>
    <n v="1"/>
    <n v="1"/>
    <x v="0"/>
    <n v="3"/>
    <s v="Remain Constant"/>
    <x v="0"/>
    <s v="Sleeping"/>
    <s v="YES"/>
    <s v="YES"/>
    <s v="School and my school friends"/>
    <n v="20.5"/>
    <n v="10"/>
    <n v="0.5"/>
    <n v="3.4166666666666665"/>
    <s v="NO"/>
    <s v="7-17 yrs (Children)"/>
  </r>
  <r>
    <s v="R1172"/>
    <n v="14"/>
    <s v="Excellent"/>
    <s v="Smartphone"/>
    <n v="3"/>
    <n v="5"/>
    <n v="2"/>
    <n v="12"/>
    <n v="0.25"/>
    <n v="0"/>
    <x v="0"/>
    <n v="3"/>
    <s v="Increased"/>
    <x v="0"/>
    <s v="Sleeping"/>
    <s v="YES"/>
    <s v="YES"/>
    <s v="School/college"/>
    <n v="22.25"/>
    <n v="12"/>
    <n v="0"/>
    <n v="3.7083333333333335"/>
    <s v="NO"/>
    <s v="7-17 yrs (Children)"/>
  </r>
  <r>
    <s v="R1174"/>
    <n v="14"/>
    <s v="Excellent"/>
    <s v="Smartphone"/>
    <n v="4"/>
    <n v="2"/>
    <n v="1"/>
    <n v="6"/>
    <n v="1"/>
    <n v="1"/>
    <x v="0"/>
    <n v="2"/>
    <s v="Remain Constant"/>
    <x v="0"/>
    <s v="Listening to music"/>
    <s v="YES"/>
    <s v="YES"/>
    <s v="School/college"/>
    <n v="15"/>
    <n v="6"/>
    <n v="1"/>
    <n v="2.5"/>
    <s v="NO"/>
    <s v="7-17 yrs (Children)"/>
  </r>
  <r>
    <s v="R1192"/>
    <n v="14"/>
    <s v="Average"/>
    <s v="Smartphone"/>
    <n v="6"/>
    <n v="4"/>
    <n v="1"/>
    <n v="9"/>
    <n v="1"/>
    <n v="1"/>
    <x v="0"/>
    <n v="4"/>
    <s v="Remain Constant"/>
    <x v="0"/>
    <s v="Listening to music"/>
    <s v="YES"/>
    <s v="YES"/>
    <s v="Friends , relatives"/>
    <n v="22"/>
    <n v="9"/>
    <n v="1"/>
    <n v="3.6666666666666665"/>
    <s v="NO"/>
    <s v="7-17 yrs (Children)"/>
  </r>
  <r>
    <s v="R1194"/>
    <n v="14"/>
    <s v="Excellent"/>
    <s v="Laptop/Desktop"/>
    <n v="5"/>
    <n v="3.5"/>
    <n v="1"/>
    <n v="8"/>
    <n v="0.5"/>
    <n v="1"/>
    <x v="1"/>
    <n v="4"/>
    <s v="Remain Constant"/>
    <x v="0"/>
    <s v="Reading books"/>
    <s v="YES"/>
    <s v="YES"/>
    <s v="School/college"/>
    <n v="19"/>
    <n v="8"/>
    <n v="0.5"/>
    <n v="3.1666666666666665"/>
    <s v="NO"/>
    <s v="7-17 yrs (Children)"/>
  </r>
  <r>
    <s v="R129"/>
    <n v="15"/>
    <s v="Good"/>
    <s v="Smartphone"/>
    <n v="1"/>
    <n v="3"/>
    <n v="1"/>
    <n v="6"/>
    <n v="4"/>
    <n v="1.5"/>
    <x v="0"/>
    <n v="4"/>
    <s v="Increased"/>
    <x v="0"/>
    <s v="Listening to music"/>
    <s v="YES"/>
    <s v="YES"/>
    <s v="School/college"/>
    <n v="16.5"/>
    <n v="6"/>
    <n v="1"/>
    <n v="2.75"/>
    <s v="NO"/>
    <s v="7-17 yrs (Children)"/>
  </r>
  <r>
    <s v="R138"/>
    <n v="15"/>
    <s v="Average"/>
    <s v="Smartphone"/>
    <n v="4"/>
    <n v="2"/>
    <n v="0.5"/>
    <n v="6"/>
    <n v="1"/>
    <n v="1"/>
    <x v="0"/>
    <n v="3"/>
    <s v="Remain Constant"/>
    <x v="0"/>
    <s v="Dancing"/>
    <s v="NO"/>
    <s v="YES"/>
    <s v="Eating outside"/>
    <n v="14.5"/>
    <n v="6"/>
    <n v="0.5"/>
    <n v="2.4166666666666665"/>
    <s v="NO"/>
    <s v="7-17 yrs (Children)"/>
  </r>
  <r>
    <s v="R153"/>
    <n v="15"/>
    <s v="Average"/>
    <s v="Smartphone"/>
    <n v="4"/>
    <n v="7"/>
    <n v="2"/>
    <n v="6"/>
    <n v="1"/>
    <n v="1"/>
    <x v="3"/>
    <n v="4"/>
    <s v="Remain Constant"/>
    <x v="0"/>
    <s v="Listening to music"/>
    <s v="YES"/>
    <s v="YES"/>
    <s v="Friends , relatives"/>
    <n v="21"/>
    <n v="7"/>
    <n v="1"/>
    <n v="3.5"/>
    <s v="NO"/>
    <s v="7-17 yrs (Children)"/>
  </r>
  <r>
    <s v="R170"/>
    <n v="15"/>
    <s v="Average"/>
    <s v="Smartphone"/>
    <n v="4"/>
    <n v="2"/>
    <n v="3"/>
    <n v="7"/>
    <n v="1"/>
    <n v="2"/>
    <x v="3"/>
    <n v="4"/>
    <s v="Increased"/>
    <x v="0"/>
    <s v="Online gaming"/>
    <s v="NO"/>
    <s v="YES"/>
    <s v="Friends , relatives"/>
    <n v="19"/>
    <n v="7"/>
    <n v="1"/>
    <n v="3.1666666666666665"/>
    <s v="NO"/>
    <s v="7-17 yrs (Children)"/>
  </r>
  <r>
    <s v="R191"/>
    <n v="15"/>
    <s v="Average"/>
    <s v="Smartphone"/>
    <n v="5"/>
    <n v="5"/>
    <n v="0"/>
    <n v="7"/>
    <n v="3"/>
    <n v="2"/>
    <x v="3"/>
    <n v="3"/>
    <s v="Remain Constant"/>
    <x v="0"/>
    <s v="Watching web series"/>
    <s v="NO"/>
    <s v="YES"/>
    <s v="School/college"/>
    <n v="22"/>
    <n v="7"/>
    <n v="0"/>
    <n v="3.6666666666666665"/>
    <s v="NO"/>
    <s v="7-17 yrs (Children)"/>
  </r>
  <r>
    <s v="R261"/>
    <n v="15"/>
    <s v="Average"/>
    <s v="Smartphone"/>
    <n v="5"/>
    <n v="1"/>
    <n v="0"/>
    <n v="7"/>
    <n v="1"/>
    <n v="1.5"/>
    <x v="1"/>
    <n v="3"/>
    <s v="Remain Constant"/>
    <x v="0"/>
    <s v="Online gaming"/>
    <s v="NO"/>
    <s v="YES"/>
    <s v="School/college"/>
    <n v="15.5"/>
    <n v="7"/>
    <n v="0"/>
    <n v="2.5833333333333335"/>
    <s v="NO"/>
    <s v="7-17 yrs (Children)"/>
  </r>
  <r>
    <s v="R343"/>
    <n v="15"/>
    <s v="Very poor"/>
    <s v="Tablet"/>
    <n v="4"/>
    <n v="10"/>
    <n v="0"/>
    <n v="8"/>
    <n v="1"/>
    <n v="1"/>
    <x v="6"/>
    <n v="3"/>
    <s v="Remain Constant"/>
    <x v="0"/>
    <s v="Listening to music"/>
    <s v="NO"/>
    <s v="YES"/>
    <s v="Friends , relatives"/>
    <n v="24"/>
    <n v="10"/>
    <n v="0"/>
    <n v="4"/>
    <s v="NO"/>
    <s v="7-17 yrs (Children)"/>
  </r>
  <r>
    <s v="R345"/>
    <n v="15"/>
    <s v="Good"/>
    <s v="Laptop/Desktop"/>
    <n v="3"/>
    <n v="3"/>
    <n v="1"/>
    <n v="7"/>
    <n v="1"/>
    <n v="2"/>
    <x v="1"/>
    <n v="2"/>
    <s v="Increased"/>
    <x v="0"/>
    <s v="Sleeping"/>
    <s v="YES"/>
    <s v="YES"/>
    <s v="Colleagues"/>
    <n v="17"/>
    <n v="7"/>
    <n v="1"/>
    <n v="2.8333333333333335"/>
    <s v="NO"/>
    <s v="7-17 yrs (Children)"/>
  </r>
  <r>
    <s v="R355"/>
    <n v="15"/>
    <s v="Average"/>
    <s v="Smartphone"/>
    <n v="5"/>
    <n v="3"/>
    <n v="3"/>
    <n v="8"/>
    <n v="3"/>
    <n v="2"/>
    <x v="3"/>
    <n v="3"/>
    <s v="Remain Constant"/>
    <x v="0"/>
    <s v="Online gaming"/>
    <s v="YES"/>
    <s v="YES"/>
    <s v="School/college"/>
    <n v="24"/>
    <n v="8"/>
    <n v="2"/>
    <n v="4"/>
    <s v="NO"/>
    <s v="7-17 yrs (Children)"/>
  </r>
  <r>
    <s v="R435"/>
    <n v="15"/>
    <s v="Average"/>
    <s v="Laptop/Desktop"/>
    <n v="5"/>
    <n v="3"/>
    <n v="1"/>
    <n v="10"/>
    <n v="3"/>
    <n v="1"/>
    <x v="3"/>
    <n v="4"/>
    <s v="Remain Constant"/>
    <x v="0"/>
    <s v="Listening to music"/>
    <s v="YES"/>
    <s v="YES"/>
    <s v="ALL"/>
    <n v="23"/>
    <n v="10"/>
    <n v="1"/>
    <n v="3.8333333333333335"/>
    <s v="NO"/>
    <s v="7-17 yrs (Children)"/>
  </r>
  <r>
    <s v="R529"/>
    <n v="15"/>
    <s v="Very poor"/>
    <s v="Smartphone"/>
    <n v="4"/>
    <n v="4"/>
    <n v="0"/>
    <n v="7"/>
    <n v="1"/>
    <n v="2"/>
    <x v="1"/>
    <n v="3"/>
    <s v="Increased"/>
    <x v="0"/>
    <s v="Listening to music"/>
    <s v="NO"/>
    <s v="NO"/>
    <s v="Friends , relatives"/>
    <n v="18"/>
    <n v="7"/>
    <n v="0"/>
    <n v="3"/>
    <s v="NO"/>
    <s v="7-17 yrs (Children)"/>
  </r>
  <r>
    <s v="R547"/>
    <n v="15"/>
    <s v="Good"/>
    <s v="Smartphone"/>
    <n v="1"/>
    <n v="2"/>
    <n v="1"/>
    <n v="8"/>
    <n v="1"/>
    <n v="2"/>
    <x v="0"/>
    <n v="2"/>
    <s v="Increased"/>
    <x v="0"/>
    <s v="Meditation"/>
    <s v="NO"/>
    <s v="YES"/>
    <s v="School/college"/>
    <n v="15"/>
    <n v="8"/>
    <n v="1"/>
    <n v="2.5"/>
    <s v="NO"/>
    <s v="7-17 yrs (Children)"/>
  </r>
  <r>
    <s v="R553"/>
    <n v="15"/>
    <s v="Good"/>
    <s v="Smartphone"/>
    <n v="5"/>
    <n v="2"/>
    <n v="1"/>
    <n v="7"/>
    <n v="0"/>
    <n v="0"/>
    <x v="1"/>
    <n v="2"/>
    <s v="Increased"/>
    <x v="0"/>
    <s v="Online gaming"/>
    <s v="NO"/>
    <s v="YES"/>
    <s v="Colleagues"/>
    <n v="15"/>
    <n v="7"/>
    <n v="0"/>
    <n v="2.5"/>
    <s v="NO"/>
    <s v="7-17 yrs (Children)"/>
  </r>
  <r>
    <s v="R558"/>
    <n v="15"/>
    <s v="Average"/>
    <s v="Laptop/Desktop"/>
    <n v="4"/>
    <n v="4"/>
    <n v="1"/>
    <n v="11"/>
    <n v="1"/>
    <n v="2"/>
    <x v="3"/>
    <n v="5"/>
    <s v="Remain Constant"/>
    <x v="0"/>
    <s v="Listening to music"/>
    <s v="YES"/>
    <s v="YES"/>
    <s v="Friends , relatives"/>
    <n v="23"/>
    <n v="11"/>
    <n v="1"/>
    <n v="3.8333333333333335"/>
    <s v="NO"/>
    <s v="7-17 yrs (Children)"/>
  </r>
  <r>
    <s v="R617"/>
    <n v="15"/>
    <s v="Very poor"/>
    <s v="Smartphone"/>
    <n v="3"/>
    <n v="2"/>
    <n v="0"/>
    <n v="10"/>
    <n v="1"/>
    <n v="2"/>
    <x v="1"/>
    <n v="2"/>
    <s v="Increased"/>
    <x v="0"/>
    <s v="Online surfing"/>
    <s v="NO"/>
    <s v="YES"/>
    <s v="School/college"/>
    <n v="18"/>
    <n v="10"/>
    <n v="0"/>
    <n v="3"/>
    <s v="NO"/>
    <s v="7-17 yrs (Children)"/>
  </r>
  <r>
    <s v="R636"/>
    <n v="15"/>
    <s v="Excellent"/>
    <s v="Smartphone"/>
    <n v="2"/>
    <n v="5"/>
    <n v="3"/>
    <n v="11"/>
    <n v="1"/>
    <n v="1"/>
    <x v="0"/>
    <n v="4"/>
    <s v="Increased"/>
    <x v="0"/>
    <s v="Reading books"/>
    <s v="NO"/>
    <s v="YES"/>
    <s v="School/college"/>
    <n v="23"/>
    <n v="11"/>
    <n v="1"/>
    <n v="3.8333333333333335"/>
    <s v="NO"/>
    <s v="7-17 yrs (Children)"/>
  </r>
  <r>
    <s v="R735"/>
    <n v="15"/>
    <s v="Good"/>
    <s v="Smartphone"/>
    <n v="4"/>
    <n v="4"/>
    <n v="1"/>
    <n v="4"/>
    <n v="3"/>
    <n v="2"/>
    <x v="1"/>
    <n v="3"/>
    <s v="Remain Constant"/>
    <x v="0"/>
    <s v="Sleeping"/>
    <s v="YES"/>
    <s v="YES"/>
    <s v="Colleagues"/>
    <n v="18"/>
    <n v="4"/>
    <n v="1"/>
    <n v="3"/>
    <s v="NO"/>
    <s v="7-17 yrs (Children)"/>
  </r>
  <r>
    <s v="R941"/>
    <n v="15"/>
    <s v="Good"/>
    <s v="Laptop/Desktop"/>
    <n v="2"/>
    <n v="2"/>
    <n v="0"/>
    <n v="11"/>
    <n v="5"/>
    <n v="0"/>
    <x v="1"/>
    <n v="3"/>
    <s v="Remain Constant"/>
    <x v="0"/>
    <s v="Web Series"/>
    <s v="NO"/>
    <s v="YES"/>
    <s v="Nothing"/>
    <n v="20"/>
    <n v="11"/>
    <n v="0"/>
    <n v="3.3333333333333335"/>
    <s v="NO"/>
    <s v="7-17 yrs (Children)"/>
  </r>
  <r>
    <s v="R1063"/>
    <n v="15"/>
    <s v="Average"/>
    <s v="Laptop/Desktop"/>
    <n v="4"/>
    <n v="3"/>
    <n v="0"/>
    <n v="8"/>
    <n v="2"/>
    <n v="1"/>
    <x v="3"/>
    <n v="3"/>
    <s v="Remain Constant"/>
    <x v="0"/>
    <s v="Painting"/>
    <s v="YES"/>
    <s v="YES"/>
    <s v="Eating outside"/>
    <n v="18"/>
    <n v="8"/>
    <n v="0"/>
    <n v="3"/>
    <s v="NO"/>
    <s v="7-17 yrs (Children)"/>
  </r>
  <r>
    <s v="R1066"/>
    <n v="15"/>
    <s v="Average"/>
    <s v="Tablet"/>
    <n v="8"/>
    <n v="4"/>
    <n v="0"/>
    <n v="5"/>
    <n v="2"/>
    <n v="1"/>
    <x v="1"/>
    <n v="3"/>
    <s v="Remain Constant"/>
    <x v="0"/>
    <s v="Watching ted talks and music and books"/>
    <s v="YES"/>
    <s v="NO"/>
    <s v="School/college"/>
    <n v="20"/>
    <n v="8"/>
    <n v="0"/>
    <n v="3.3333333333333335"/>
    <s v="NO"/>
    <s v="7-17 yrs (Children)"/>
  </r>
  <r>
    <s v="R1069"/>
    <n v="15"/>
    <s v="Good"/>
    <s v="Smartphone"/>
    <n v="7"/>
    <n v="3"/>
    <n v="2"/>
    <n v="6"/>
    <n v="0"/>
    <n v="1"/>
    <x v="0"/>
    <n v="3"/>
    <s v="Remain Constant"/>
    <x v="0"/>
    <s v="Sleeping"/>
    <s v="NO"/>
    <s v="YES"/>
    <s v="School/college"/>
    <n v="19"/>
    <n v="7"/>
    <n v="0"/>
    <n v="3.1666666666666665"/>
    <s v="NO"/>
    <s v="7-17 yrs (Children)"/>
  </r>
  <r>
    <s v="R1075"/>
    <n v="15"/>
    <s v="Average"/>
    <s v="Laptop/Desktop"/>
    <n v="5"/>
    <n v="4"/>
    <n v="1"/>
    <n v="8"/>
    <n v="2"/>
    <n v="1"/>
    <x v="0"/>
    <n v="3"/>
    <s v="Remain Constant"/>
    <x v="0"/>
    <s v="Listening to music"/>
    <s v="YES"/>
    <s v="YES"/>
    <s v="Friends , relatives"/>
    <n v="21"/>
    <n v="8"/>
    <n v="1"/>
    <n v="3.5"/>
    <s v="NO"/>
    <s v="7-17 yrs (Children)"/>
  </r>
  <r>
    <s v="R1077"/>
    <n v="15"/>
    <s v="Very poor"/>
    <s v="Laptop/Desktop"/>
    <n v="4"/>
    <n v="4"/>
    <n v="0"/>
    <n v="5"/>
    <n v="4"/>
    <n v="0"/>
    <x v="1"/>
    <n v="3"/>
    <s v="Decreased"/>
    <x v="0"/>
    <s v="Online gaming"/>
    <s v="NO"/>
    <s v="NO"/>
    <s v="School/college"/>
    <n v="17"/>
    <n v="5"/>
    <n v="0"/>
    <n v="2.8333333333333335"/>
    <s v="NO"/>
    <s v="7-17 yrs (Children)"/>
  </r>
  <r>
    <s v="R1078"/>
    <n v="15"/>
    <s v="Good"/>
    <s v="Smartphone"/>
    <n v="4"/>
    <n v="4"/>
    <n v="1"/>
    <n v="7"/>
    <n v="2"/>
    <n v="1"/>
    <x v="1"/>
    <n v="4"/>
    <s v="Remain Constant"/>
    <x v="0"/>
    <s v="Online gaming"/>
    <s v="YES"/>
    <s v="YES"/>
    <s v="School/college"/>
    <n v="19"/>
    <n v="7"/>
    <n v="1"/>
    <n v="3.1666666666666665"/>
    <s v="NO"/>
    <s v="7-17 yrs (Children)"/>
  </r>
  <r>
    <s v="R1079"/>
    <n v="15"/>
    <s v="Very poor"/>
    <s v="Smartphone"/>
    <n v="8"/>
    <n v="2"/>
    <n v="0"/>
    <n v="8"/>
    <n v="1"/>
    <n v="0"/>
    <x v="1"/>
    <n v="3"/>
    <s v="Increased"/>
    <x v="0"/>
    <s v="Online gaming"/>
    <s v="NO"/>
    <s v="YES"/>
    <s v="School/college"/>
    <n v="19"/>
    <n v="8"/>
    <n v="0"/>
    <n v="3.1666666666666665"/>
    <s v="NO"/>
    <s v="7-17 yrs (Children)"/>
  </r>
  <r>
    <s v="R1081"/>
    <n v="15"/>
    <s v="Average"/>
    <s v="Smartphone"/>
    <n v="3"/>
    <n v="4"/>
    <n v="0.5"/>
    <n v="7"/>
    <n v="1"/>
    <n v="1.5"/>
    <x v="3"/>
    <n v="4"/>
    <s v="Increased"/>
    <x v="0"/>
    <s v="Listening to music"/>
    <s v="YES"/>
    <s v="YES"/>
    <s v="Eating outside"/>
    <n v="17"/>
    <n v="7"/>
    <n v="0.5"/>
    <n v="2.8333333333333335"/>
    <s v="NO"/>
    <s v="7-17 yrs (Children)"/>
  </r>
  <r>
    <s v="R1084"/>
    <n v="15"/>
    <s v="Average"/>
    <s v="Laptop/Desktop"/>
    <n v="4"/>
    <n v="4"/>
    <n v="1"/>
    <n v="7"/>
    <n v="1"/>
    <n v="1.5"/>
    <x v="0"/>
    <n v="3"/>
    <s v="Remain Constant"/>
    <x v="0"/>
    <s v="Reading books"/>
    <s v="YES"/>
    <s v="YES"/>
    <s v="Friends , relatives"/>
    <n v="18.5"/>
    <n v="7"/>
    <n v="1"/>
    <n v="3.0833333333333335"/>
    <s v="NO"/>
    <s v="7-17 yrs (Children)"/>
  </r>
  <r>
    <s v="R1087"/>
    <n v="15"/>
    <s v="Excellent"/>
    <s v="Laptop/Desktop"/>
    <n v="5"/>
    <n v="4"/>
    <n v="0.5"/>
    <n v="8"/>
    <n v="0"/>
    <n v="1"/>
    <x v="2"/>
    <n v="3"/>
    <s v="Remain Constant"/>
    <x v="0"/>
    <s v="Sleeping"/>
    <s v="YES"/>
    <s v="YES"/>
    <s v="Friends , relatives"/>
    <n v="18.5"/>
    <n v="8"/>
    <n v="0"/>
    <n v="3.0833333333333335"/>
    <s v="NO"/>
    <s v="7-17 yrs (Children)"/>
  </r>
  <r>
    <s v="R1096"/>
    <n v="15"/>
    <s v="Excellent"/>
    <s v="Laptop/Desktop"/>
    <n v="9"/>
    <n v="10"/>
    <n v="0.5"/>
    <n v="6"/>
    <n v="0"/>
    <n v="2"/>
    <x v="0"/>
    <n v="3"/>
    <s v="Remain Constant"/>
    <x v="0"/>
    <s v="Reading books"/>
    <s v="NO"/>
    <s v="YES"/>
    <s v="Friends , relatives"/>
    <n v="27.5"/>
    <n v="10"/>
    <n v="0"/>
    <n v="4.583333333333333"/>
    <s v="NO"/>
    <s v="7-17 yrs (Children)"/>
  </r>
  <r>
    <s v="R1101"/>
    <n v="15"/>
    <s v="Very poor"/>
    <s v="Smartphone"/>
    <n v="5"/>
    <n v="3"/>
    <n v="1"/>
    <n v="9"/>
    <n v="3"/>
    <n v="0"/>
    <x v="3"/>
    <n v="3"/>
    <s v="Decreased"/>
    <x v="0"/>
    <s v="Scrolling through social media"/>
    <s v="YES"/>
    <s v="YES"/>
    <s v="Eating outside"/>
    <n v="21"/>
    <n v="9"/>
    <n v="0"/>
    <n v="3.5"/>
    <s v="NO"/>
    <s v="7-17 yrs (Children)"/>
  </r>
  <r>
    <s v="R1108"/>
    <n v="15"/>
    <s v="Good"/>
    <s v="Laptop/Desktop"/>
    <n v="5"/>
    <n v="2"/>
    <n v="2"/>
    <n v="6"/>
    <n v="0.5"/>
    <n v="2"/>
    <x v="0"/>
    <n v="3"/>
    <s v="Remain Constant"/>
    <x v="0"/>
    <s v="Social Media"/>
    <s v="NO"/>
    <s v="NO"/>
    <s v="Travelling"/>
    <n v="17.5"/>
    <n v="6"/>
    <n v="0.5"/>
    <n v="2.9166666666666665"/>
    <s v="NO"/>
    <s v="7-17 yrs (Children)"/>
  </r>
  <r>
    <s v="R1114"/>
    <n v="15"/>
    <s v="Average"/>
    <s v="Smartphone"/>
    <n v="6"/>
    <n v="1"/>
    <n v="1"/>
    <n v="9"/>
    <n v="1"/>
    <n v="2"/>
    <x v="3"/>
    <n v="3"/>
    <s v="Decreased"/>
    <x v="0"/>
    <s v="Listening to music"/>
    <s v="YES"/>
    <s v="YES"/>
    <s v="Friends , relatives"/>
    <n v="20"/>
    <n v="9"/>
    <n v="1"/>
    <n v="3.3333333333333335"/>
    <s v="NO"/>
    <s v="7-17 yrs (Children)"/>
  </r>
  <r>
    <s v="R1121"/>
    <n v="15"/>
    <s v="Average"/>
    <s v="Smartphone"/>
    <n v="6"/>
    <n v="11"/>
    <n v="0.25"/>
    <n v="7"/>
    <n v="5"/>
    <n v="0"/>
    <x v="1"/>
    <n v="4"/>
    <s v="Increased"/>
    <x v="0"/>
    <s v="Online gaming , surfing and listening to music "/>
    <s v="YES"/>
    <s v="YES"/>
    <s v="Travelling"/>
    <n v="29.25"/>
    <n v="11"/>
    <n v="0"/>
    <n v="4.875"/>
    <s v="NO"/>
    <s v="7-17 yrs (Children)"/>
  </r>
  <r>
    <s v="R1150"/>
    <n v="15"/>
    <s v="Good"/>
    <s v="Laptop/Desktop"/>
    <n v="8"/>
    <n v="1.5"/>
    <n v="0.5"/>
    <n v="8"/>
    <n v="0.5"/>
    <n v="0.3"/>
    <x v="0"/>
    <n v="3"/>
    <s v="Remain Constant"/>
    <x v="0"/>
    <s v="Online gaming"/>
    <s v="NO"/>
    <s v="YES"/>
    <s v="Colleagues"/>
    <n v="18.8"/>
    <n v="8"/>
    <n v="0.3"/>
    <n v="3.1333333333333333"/>
    <s v="NO"/>
    <s v="7-17 yrs (Children)"/>
  </r>
  <r>
    <s v="R1154"/>
    <n v="15"/>
    <s v="Very poor"/>
    <s v="Smartphone"/>
    <n v="4"/>
    <n v="2"/>
    <n v="1"/>
    <n v="9"/>
    <n v="0.5"/>
    <n v="2"/>
    <x v="3"/>
    <n v="4"/>
    <s v="Remain Constant"/>
    <x v="0"/>
    <s v="Online gaming"/>
    <s v="YES"/>
    <s v="YES"/>
    <s v="Friends , relatives"/>
    <n v="18.5"/>
    <n v="9"/>
    <n v="0.5"/>
    <n v="3.0833333333333335"/>
    <s v="NO"/>
    <s v="7-17 yrs (Children)"/>
  </r>
  <r>
    <s v="R1186"/>
    <n v="15"/>
    <s v="Average"/>
    <s v="Smartphone"/>
    <n v="5"/>
    <n v="2"/>
    <n v="1"/>
    <n v="13"/>
    <n v="1"/>
    <n v="1"/>
    <x v="1"/>
    <n v="2"/>
    <s v="Remain Constant"/>
    <x v="0"/>
    <s v="Online surfing"/>
    <s v="NO"/>
    <s v="YES"/>
    <s v="School/college"/>
    <n v="23"/>
    <n v="13"/>
    <n v="1"/>
    <n v="3.8333333333333335"/>
    <s v="NO"/>
    <s v="7-17 yrs (Children)"/>
  </r>
  <r>
    <s v="R1189"/>
    <n v="15"/>
    <s v="Good"/>
    <s v="Tablet"/>
    <n v="5"/>
    <n v="4"/>
    <n v="1"/>
    <n v="7"/>
    <n v="2"/>
    <n v="0"/>
    <x v="0"/>
    <n v="4"/>
    <s v="Increased"/>
    <x v="0"/>
    <s v="Social Media"/>
    <s v="NO"/>
    <s v="YES"/>
    <s v="Travelling"/>
    <n v="19"/>
    <n v="7"/>
    <n v="0"/>
    <n v="3.1666666666666665"/>
    <s v="NO"/>
    <s v="7-17 yrs (Children)"/>
  </r>
  <r>
    <s v="R101"/>
    <n v="16"/>
    <s v="Poor"/>
    <s v="Smartphone"/>
    <n v="6"/>
    <n v="2"/>
    <n v="2"/>
    <n v="7"/>
    <n v="2"/>
    <n v="1"/>
    <x v="1"/>
    <n v="3"/>
    <s v="Remain Constant"/>
    <x v="0"/>
    <s v="Scrolling through social media"/>
    <s v="YES"/>
    <s v="YES"/>
    <s v="Travelling"/>
    <n v="20"/>
    <n v="7"/>
    <n v="1"/>
    <n v="3.3333333333333335"/>
    <s v="NO"/>
    <s v="7-17 yrs (Children)"/>
  </r>
  <r>
    <s v="R104"/>
    <n v="16"/>
    <s v="Very poor"/>
    <s v="Smartphone"/>
    <n v="3"/>
    <n v="3"/>
    <n v="1"/>
    <n v="7"/>
    <n v="3"/>
    <n v="1"/>
    <x v="1"/>
    <n v="2"/>
    <s v="Remain Constant"/>
    <x v="0"/>
    <s v="Listening to music"/>
    <s v="NO"/>
    <s v="NO"/>
    <s v="Friends and School"/>
    <n v="18"/>
    <n v="7"/>
    <n v="1"/>
    <n v="3"/>
    <s v="NO"/>
    <s v="7-17 yrs (Children)"/>
  </r>
  <r>
    <s v="R173"/>
    <n v="16"/>
    <s v="Excellent"/>
    <s v="Laptop/Desktop"/>
    <n v="4"/>
    <n v="3"/>
    <n v="2"/>
    <n v="10"/>
    <n v="1"/>
    <n v="1"/>
    <x v="1"/>
    <n v="3"/>
    <s v="Increased"/>
    <x v="0"/>
    <s v="Online gaming"/>
    <s v="YES"/>
    <s v="YES"/>
    <s v="Friends , relatives"/>
    <n v="21"/>
    <n v="10"/>
    <n v="1"/>
    <n v="3.5"/>
    <s v="NO"/>
    <s v="7-17 yrs (Children)"/>
  </r>
  <r>
    <s v="R207"/>
    <n v="16"/>
    <s v="Average"/>
    <s v="Tablet"/>
    <n v="7"/>
    <n v="4"/>
    <n v="1"/>
    <n v="7"/>
    <n v="1"/>
    <n v="0"/>
    <x v="0"/>
    <n v="3"/>
    <s v="Remain Constant"/>
    <x v="0"/>
    <s v="Reading books"/>
    <s v="YES"/>
    <s v="YES"/>
    <s v="all of the above"/>
    <n v="20"/>
    <n v="7"/>
    <n v="0"/>
    <n v="3.3333333333333335"/>
    <s v="NO"/>
    <s v="7-17 yrs (Children)"/>
  </r>
  <r>
    <s v="R211"/>
    <n v="16"/>
    <s v="Very poor"/>
    <s v="Smartphone"/>
    <n v="6"/>
    <n v="5"/>
    <n v="0"/>
    <n v="7"/>
    <n v="2"/>
    <n v="0"/>
    <x v="1"/>
    <n v="3"/>
    <s v="Increased"/>
    <x v="0"/>
    <s v="Online surfing"/>
    <s v="NO"/>
    <s v="YES"/>
    <s v="Friends , relatives"/>
    <n v="20"/>
    <n v="7"/>
    <n v="0"/>
    <n v="3.3333333333333335"/>
    <s v="NO"/>
    <s v="7-17 yrs (Children)"/>
  </r>
  <r>
    <s v="R219"/>
    <n v="16"/>
    <s v="Good"/>
    <s v="Laptop/Desktop"/>
    <n v="8"/>
    <n v="7"/>
    <n v="0"/>
    <n v="6"/>
    <n v="1"/>
    <n v="0.5"/>
    <x v="0"/>
    <n v="3"/>
    <s v="Remain Constant"/>
    <x v="0"/>
    <s v="Social Media"/>
    <s v="NO"/>
    <s v="NO"/>
    <s v="Travelling"/>
    <n v="22.5"/>
    <n v="8"/>
    <n v="0"/>
    <n v="3.75"/>
    <s v="NO"/>
    <s v="7-17 yrs (Children)"/>
  </r>
  <r>
    <s v="R243"/>
    <n v="16"/>
    <s v="Average"/>
    <s v="Smartphone"/>
    <n v="7"/>
    <n v="3"/>
    <n v="2"/>
    <n v="11"/>
    <n v="1.5"/>
    <n v="1"/>
    <x v="3"/>
    <n v="3"/>
    <s v="Decreased"/>
    <x v="1"/>
    <s v="Online gaming"/>
    <s v="NO"/>
    <s v="YES"/>
    <s v="School/college"/>
    <n v="25.5"/>
    <n v="11"/>
    <n v="1"/>
    <n v="4.25"/>
    <s v="NO"/>
    <s v="7-17 yrs (Children)"/>
  </r>
  <r>
    <s v="R251"/>
    <n v="16"/>
    <s v="Poor"/>
    <s v="Laptop/Desktop"/>
    <n v="4"/>
    <n v="0"/>
    <n v="0"/>
    <n v="9"/>
    <n v="1"/>
    <n v="1"/>
    <x v="0"/>
    <n v="2"/>
    <s v="Remain Constant"/>
    <x v="0"/>
    <s v="Listening to music"/>
    <s v="NO"/>
    <s v="YES"/>
    <s v="School/college"/>
    <n v="15"/>
    <n v="9"/>
    <n v="0"/>
    <n v="2.5"/>
    <s v="NO"/>
    <s v="7-17 yrs (Children)"/>
  </r>
  <r>
    <s v="R267"/>
    <n v="16"/>
    <s v="Good"/>
    <s v="Laptop/Desktop"/>
    <n v="6"/>
    <n v="3"/>
    <n v="0"/>
    <n v="7"/>
    <n v="1"/>
    <n v="1"/>
    <x v="0"/>
    <n v="3"/>
    <s v="Remain Constant"/>
    <x v="0"/>
    <s v="Listening to music"/>
    <s v="NO"/>
    <s v="NO"/>
    <s v="School/college"/>
    <n v="18"/>
    <n v="7"/>
    <n v="0"/>
    <n v="3"/>
    <s v="NO"/>
    <s v="7-17 yrs (Children)"/>
  </r>
  <r>
    <s v="R274"/>
    <n v="16"/>
    <s v="Poor"/>
    <s v="Smartphone or Laptop/Desktop"/>
    <n v="4"/>
    <n v="2.5"/>
    <n v="0.5"/>
    <n v="6"/>
    <n v="0.5"/>
    <n v="1"/>
    <x v="0"/>
    <n v="3"/>
    <s v="Remain Constant"/>
    <x v="0"/>
    <s v="watching movies,reading books,games,listening to music,sleep,dancing"/>
    <s v="YES"/>
    <s v="YES"/>
    <s v="school, relatives and friends"/>
    <n v="14.5"/>
    <n v="6"/>
    <n v="0.5"/>
    <n v="2.4166666666666665"/>
    <s v="NO"/>
    <s v="7-17 yrs (Children)"/>
  </r>
  <r>
    <s v="R287"/>
    <n v="16"/>
    <s v="Very poor"/>
    <s v="Smartphone"/>
    <n v="5"/>
    <n v="2"/>
    <n v="1"/>
    <n v="8"/>
    <n v="2"/>
    <s v="N"/>
    <x v="0"/>
    <n v="3"/>
    <s v="Increased"/>
    <x v="0"/>
    <s v="Online gaming"/>
    <s v="NO"/>
    <s v="YES"/>
    <s v="Friends , relatives"/>
    <n v="18"/>
    <n v="8"/>
    <n v="1"/>
    <n v="3.6"/>
    <s v="NO"/>
    <s v="7-17 yrs (Children)"/>
  </r>
  <r>
    <s v="R294"/>
    <n v="16"/>
    <s v="Excellent"/>
    <s v="Tablet"/>
    <n v="7"/>
    <n v="2"/>
    <n v="1"/>
    <n v="6"/>
    <n v="2"/>
    <n v="0"/>
    <x v="0"/>
    <n v="3"/>
    <s v="Decreased"/>
    <x v="0"/>
    <s v="Online surfing"/>
    <s v="YES"/>
    <s v="NO"/>
    <s v="School/college"/>
    <n v="18"/>
    <n v="7"/>
    <n v="0"/>
    <n v="3"/>
    <s v="NO"/>
    <s v="7-17 yrs (Children)"/>
  </r>
  <r>
    <s v="R314"/>
    <n v="16"/>
    <s v="Very poor"/>
    <s v="Smartphone"/>
    <n v="4"/>
    <n v="3"/>
    <n v="0"/>
    <n v="8"/>
    <n v="4"/>
    <n v="0"/>
    <x v="1"/>
    <n v="4"/>
    <s v="Remain Constant"/>
    <x v="0"/>
    <s v="Dont get distreessed"/>
    <s v="YES"/>
    <s v="NO"/>
    <s v="Nothing"/>
    <n v="19"/>
    <n v="8"/>
    <n v="0"/>
    <n v="3.1666666666666665"/>
    <s v="NO"/>
    <s v="7-17 yrs (Children)"/>
  </r>
  <r>
    <s v="R318"/>
    <n v="16"/>
    <s v="Good"/>
    <s v="Smartphone"/>
    <n v="4"/>
    <n v="2"/>
    <n v="0.5"/>
    <n v="9"/>
    <n v="1"/>
    <n v="0.1"/>
    <x v="3"/>
    <n v="3"/>
    <s v="Increased"/>
    <x v="0"/>
    <s v="Sleeping"/>
    <s v="NO"/>
    <s v="YES"/>
    <s v="Colleagues"/>
    <n v="16.600000000000001"/>
    <n v="9"/>
    <n v="0.1"/>
    <n v="2.7666666666666671"/>
    <s v="NO"/>
    <s v="7-17 yrs (Children)"/>
  </r>
  <r>
    <s v="R329"/>
    <n v="16"/>
    <s v="Very poor"/>
    <s v="Smartphone"/>
    <n v="4"/>
    <n v="2"/>
    <n v="1"/>
    <n v="9"/>
    <n v="2"/>
    <n v="1"/>
    <x v="1"/>
    <n v="2"/>
    <s v="Decreased"/>
    <x v="0"/>
    <s v="Many among these"/>
    <s v="NO"/>
    <s v="NO"/>
    <s v="Travelling"/>
    <n v="19"/>
    <n v="9"/>
    <n v="1"/>
    <n v="3.1666666666666665"/>
    <s v="NO"/>
    <s v="7-17 yrs (Children)"/>
  </r>
  <r>
    <s v="R341"/>
    <n v="16"/>
    <s v="Average"/>
    <s v="Laptop/Desktop"/>
    <n v="8"/>
    <n v="6"/>
    <n v="0"/>
    <n v="6"/>
    <n v="1"/>
    <n v="0"/>
    <x v="1"/>
    <n v="4"/>
    <s v="Remain Constant"/>
    <x v="0"/>
    <s v="Watching web series"/>
    <s v="YES"/>
    <s v="NO"/>
    <s v="Friends , relatives"/>
    <n v="21"/>
    <n v="8"/>
    <n v="0"/>
    <n v="3.5"/>
    <s v="NO"/>
    <s v="7-17 yrs (Children)"/>
  </r>
  <r>
    <s v="R347"/>
    <n v="16"/>
    <s v="Average"/>
    <s v="NA"/>
    <n v="4"/>
    <n v="4"/>
    <n v="1"/>
    <n v="6"/>
    <n v="1"/>
    <n v="1"/>
    <x v="0"/>
    <n v="3"/>
    <s v="Increased"/>
    <x v="0"/>
    <s v="Listening to music"/>
    <s v="YES"/>
    <s v="YES"/>
    <s v="Friends , relatives"/>
    <n v="17"/>
    <n v="6"/>
    <n v="1"/>
    <n v="2.8333333333333335"/>
    <s v="NO"/>
    <s v="7-17 yrs (Children)"/>
  </r>
  <r>
    <s v="R359"/>
    <n v="16"/>
    <s v="Average"/>
    <s v="Smartphone"/>
    <n v="1"/>
    <n v="2"/>
    <n v="1"/>
    <n v="7"/>
    <n v="2"/>
    <n v="3"/>
    <x v="0"/>
    <n v="3"/>
    <s v="Remain Constant"/>
    <x v="0"/>
    <s v="Listening to music"/>
    <s v="NO"/>
    <s v="YES"/>
    <s v="School/college"/>
    <n v="16"/>
    <n v="7"/>
    <n v="1"/>
    <n v="2.6666666666666665"/>
    <s v="NO"/>
    <s v="7-17 yrs (Children)"/>
  </r>
  <r>
    <s v="R362"/>
    <n v="16"/>
    <s v="Average"/>
    <s v="Smartphone"/>
    <n v="4"/>
    <n v="5"/>
    <n v="1"/>
    <n v="6"/>
    <n v="2"/>
    <n v="2"/>
    <x v="0"/>
    <n v="2"/>
    <s v="Remain Constant"/>
    <x v="0"/>
    <s v="Dancing"/>
    <s v="YES"/>
    <s v="NO"/>
    <s v="Travelling"/>
    <n v="20"/>
    <n v="6"/>
    <n v="1"/>
    <n v="3.3333333333333335"/>
    <s v="NO"/>
    <s v="7-17 yrs (Children)"/>
  </r>
  <r>
    <s v="R401"/>
    <n v="16"/>
    <s v="Excellent"/>
    <s v="Smartphone"/>
    <n v="2"/>
    <n v="5"/>
    <n v="1"/>
    <n v="8"/>
    <n v="4"/>
    <n v="4"/>
    <x v="0"/>
    <n v="3"/>
    <s v="Increased"/>
    <x v="0"/>
    <s v="Online gaming"/>
    <s v="YES"/>
    <s v="YES"/>
    <s v="School/college"/>
    <n v="24"/>
    <n v="8"/>
    <n v="1"/>
    <n v="4"/>
    <s v="NO"/>
    <s v="7-17 yrs (Children)"/>
  </r>
  <r>
    <s v="R443"/>
    <n v="16"/>
    <s v="Very poor"/>
    <s v="Laptop/Desktop"/>
    <n v="2"/>
    <n v="2"/>
    <n v="1"/>
    <n v="9"/>
    <n v="2"/>
    <n v="0.5"/>
    <x v="3"/>
    <n v="2"/>
    <s v="Remain Constant"/>
    <x v="1"/>
    <s v="Listening to music"/>
    <s v="NO"/>
    <s v="YES"/>
    <s v="Roaming around freely"/>
    <n v="16.5"/>
    <n v="9"/>
    <n v="0.5"/>
    <n v="2.75"/>
    <s v="NO"/>
    <s v="7-17 yrs (Children)"/>
  </r>
  <r>
    <s v="R452"/>
    <n v="16"/>
    <s v="Good"/>
    <s v="Smartphone"/>
    <n v="6"/>
    <n v="3"/>
    <n v="1"/>
    <n v="6"/>
    <n v="1"/>
    <n v="1"/>
    <x v="1"/>
    <n v="1"/>
    <s v="Decreased"/>
    <x v="0"/>
    <s v="Talking"/>
    <s v="YES"/>
    <s v="YES"/>
    <s v="Colleagues"/>
    <n v="18"/>
    <n v="6"/>
    <n v="1"/>
    <n v="3"/>
    <s v="NO"/>
    <s v="7-17 yrs (Children)"/>
  </r>
  <r>
    <s v="R455"/>
    <n v="16"/>
    <s v="Good"/>
    <s v="Smartphone"/>
    <n v="0"/>
    <n v="0"/>
    <n v="2"/>
    <n v="6"/>
    <n v="1"/>
    <n v="4"/>
    <x v="5"/>
    <n v="2"/>
    <s v="Remain Constant"/>
    <x v="0"/>
    <s v="Online gaming"/>
    <s v="NO"/>
    <s v="YES"/>
    <s v="Colleagues"/>
    <n v="13"/>
    <n v="6"/>
    <n v="0"/>
    <n v="2.1666666666666665"/>
    <s v="NO"/>
    <s v="7-17 yrs (Children)"/>
  </r>
  <r>
    <s v="R550"/>
    <n v="16"/>
    <s v="Average"/>
    <s v="Smartphone"/>
    <n v="7"/>
    <n v="4"/>
    <n v="1"/>
    <n v="6"/>
    <n v="1"/>
    <n v="0"/>
    <x v="0"/>
    <n v="4"/>
    <s v="Remain Constant"/>
    <x v="0"/>
    <s v="Listening to music"/>
    <s v="YES"/>
    <s v="YES"/>
    <s v="Eating outside"/>
    <n v="19"/>
    <n v="7"/>
    <n v="0"/>
    <n v="3.1666666666666665"/>
    <s v="NO"/>
    <s v="7-17 yrs (Children)"/>
  </r>
  <r>
    <s v="R554"/>
    <n v="16"/>
    <s v="Very poor"/>
    <s v="Smartphone"/>
    <n v="2"/>
    <n v="1"/>
    <n v="0"/>
    <n v="9"/>
    <n v="1"/>
    <n v="0"/>
    <x v="0"/>
    <n v="3"/>
    <s v="Decreased"/>
    <x v="0"/>
    <s v="Reading books"/>
    <s v="NO"/>
    <s v="YES"/>
    <s v="School/college"/>
    <n v="13"/>
    <n v="9"/>
    <n v="0"/>
    <n v="2.1666666666666665"/>
    <s v="NO"/>
    <s v="7-17 yrs (Children)"/>
  </r>
  <r>
    <s v="R595"/>
    <n v="16"/>
    <s v="Good"/>
    <s v="Laptop/Desktop"/>
    <n v="5"/>
    <n v="8"/>
    <n v="0.5"/>
    <n v="6"/>
    <n v="0.4"/>
    <n v="0"/>
    <x v="3"/>
    <n v="3"/>
    <s v="Remain Constant"/>
    <x v="0"/>
    <s v="Online gaming"/>
    <s v="YES"/>
    <s v="NO"/>
    <s v="Colleagues"/>
    <n v="19.899999999999999"/>
    <n v="8"/>
    <n v="0"/>
    <n v="3.3166666666666664"/>
    <s v="NO"/>
    <s v="7-17 yrs (Children)"/>
  </r>
  <r>
    <s v="R599"/>
    <n v="16"/>
    <s v="Average"/>
    <s v="Smartphone"/>
    <n v="1"/>
    <n v="2"/>
    <n v="0"/>
    <n v="10"/>
    <n v="2"/>
    <n v="3"/>
    <x v="1"/>
    <n v="4"/>
    <s v="Remain Constant"/>
    <x v="0"/>
    <s v="Online gaming"/>
    <s v="NO"/>
    <s v="YES"/>
    <s v="School/college"/>
    <n v="18"/>
    <n v="10"/>
    <n v="0"/>
    <n v="3"/>
    <s v="NO"/>
    <s v="7-17 yrs (Children)"/>
  </r>
  <r>
    <s v="R637"/>
    <n v="16"/>
    <s v="Good"/>
    <s v="Smartphone"/>
    <n v="1"/>
    <n v="1"/>
    <n v="1"/>
    <n v="7"/>
    <n v="2"/>
    <n v="2"/>
    <x v="1"/>
    <n v="2"/>
    <s v="Remain Constant"/>
    <x v="0"/>
    <s v="Online gaming"/>
    <s v="YES"/>
    <s v="YES"/>
    <s v="School/college"/>
    <n v="14"/>
    <n v="7"/>
    <n v="1"/>
    <n v="2.3333333333333335"/>
    <s v="NO"/>
    <s v="7-17 yrs (Children)"/>
  </r>
  <r>
    <s v="R642"/>
    <n v="16"/>
    <s v="Good"/>
    <s v="NA"/>
    <n v="2"/>
    <n v="5"/>
    <n v="1"/>
    <n v="9"/>
    <n v="1"/>
    <n v="1"/>
    <x v="3"/>
    <n v="1"/>
    <s v="Decreased"/>
    <x v="0"/>
    <s v="Reading"/>
    <s v="YES"/>
    <s v="NO"/>
    <s v="School/college"/>
    <n v="19"/>
    <n v="9"/>
    <n v="1"/>
    <n v="3.1666666666666665"/>
    <s v="NO"/>
    <s v="7-17 yrs (Children)"/>
  </r>
  <r>
    <s v="R643"/>
    <n v="16"/>
    <s v="Very poor"/>
    <s v="NA"/>
    <n v="0.8"/>
    <n v="1"/>
    <n v="0"/>
    <n v="8"/>
    <n v="1"/>
    <n v="1"/>
    <x v="1"/>
    <n v="3"/>
    <s v="Remain Constant"/>
    <x v="0"/>
    <s v="Listening to music"/>
    <s v="NO"/>
    <s v="YES"/>
    <s v="School/college"/>
    <n v="11.8"/>
    <n v="8"/>
    <n v="0"/>
    <n v="1.9666666666666668"/>
    <s v="NO"/>
    <s v="7-17 yrs (Children)"/>
  </r>
  <r>
    <s v="R798"/>
    <n v="16"/>
    <s v="Very poor"/>
    <s v="Laptop/Desktop"/>
    <n v="5"/>
    <n v="4"/>
    <n v="0.5"/>
    <n v="8"/>
    <n v="0.5"/>
    <n v="0"/>
    <x v="1"/>
    <n v="3"/>
    <s v="Increased"/>
    <x v="0"/>
    <s v="Reading books"/>
    <s v="NO"/>
    <s v="NO"/>
    <s v="Eating outside"/>
    <n v="18"/>
    <n v="8"/>
    <n v="0"/>
    <n v="3"/>
    <s v="NO"/>
    <s v="7-17 yrs (Children)"/>
  </r>
  <r>
    <s v="R889"/>
    <n v="16"/>
    <s v="Very poor"/>
    <s v="Smartphone"/>
    <n v="5"/>
    <n v="1"/>
    <n v="0"/>
    <n v="10"/>
    <n v="3"/>
    <n v="0"/>
    <x v="0"/>
    <n v="2"/>
    <s v="Decreased"/>
    <x v="0"/>
    <s v="Scrolling through social media"/>
    <s v="NO"/>
    <s v="NO"/>
    <s v="Friends , relatives"/>
    <n v="19"/>
    <n v="10"/>
    <n v="0"/>
    <n v="3.1666666666666665"/>
    <s v="NO"/>
    <s v="7-17 yrs (Children)"/>
  </r>
  <r>
    <s v="R942"/>
    <n v="16"/>
    <s v="Average"/>
    <s v="Smartphone"/>
    <n v="3"/>
    <n v="3"/>
    <n v="0"/>
    <n v="10"/>
    <n v="5"/>
    <n v="3"/>
    <x v="3"/>
    <n v="4"/>
    <s v="Remain Constant"/>
    <x v="0"/>
    <s v="Listening to music"/>
    <s v="NO"/>
    <s v="YES"/>
    <s v="Eating outside"/>
    <n v="24"/>
    <n v="10"/>
    <n v="0"/>
    <n v="4"/>
    <s v="NO"/>
    <s v="7-17 yrs (Children)"/>
  </r>
  <r>
    <s v="R1030"/>
    <n v="16"/>
    <s v="Very poor"/>
    <s v="Smartphone"/>
    <n v="4"/>
    <n v="2"/>
    <n v="0"/>
    <n v="9"/>
    <n v="2"/>
    <n v="0"/>
    <x v="1"/>
    <n v="2"/>
    <s v="Remain Constant"/>
    <x v="0"/>
    <s v="Scrolling through social media"/>
    <s v="NO"/>
    <s v="YES"/>
    <s v="School/college"/>
    <n v="17"/>
    <n v="9"/>
    <n v="0"/>
    <n v="2.8333333333333335"/>
    <s v="NO"/>
    <s v="7-17 yrs (Children)"/>
  </r>
  <r>
    <s v="R1065"/>
    <n v="16"/>
    <s v="Excellent"/>
    <s v="Smartphone or Laptop/Desktop"/>
    <n v="4"/>
    <n v="3"/>
    <n v="1"/>
    <n v="8"/>
    <n v="5"/>
    <n v="5"/>
    <x v="1"/>
    <n v="3"/>
    <s v="Increased"/>
    <x v="0"/>
    <s v="Listening to music"/>
    <s v="NO"/>
    <s v="NO"/>
    <s v="Roaming around freely"/>
    <n v="26"/>
    <n v="8"/>
    <n v="1"/>
    <n v="4.333333333333333"/>
    <s v="NO"/>
    <s v="7-17 yrs (Children)"/>
  </r>
  <r>
    <s v="R1067"/>
    <n v="16"/>
    <s v="Good"/>
    <s v="Smartphone"/>
    <n v="8"/>
    <n v="5"/>
    <n v="0"/>
    <n v="9"/>
    <n v="1"/>
    <n v="0"/>
    <x v="1"/>
    <n v="2"/>
    <s v="Increased"/>
    <x v="0"/>
    <s v="Social Media"/>
    <s v="NO"/>
    <s v="NO"/>
    <s v="Colleagues"/>
    <n v="23"/>
    <n v="9"/>
    <n v="0"/>
    <n v="3.8333333333333335"/>
    <s v="NO"/>
    <s v="7-17 yrs (Children)"/>
  </r>
  <r>
    <s v="R1068"/>
    <n v="16"/>
    <s v="Average"/>
    <s v="Laptop/Desktop"/>
    <n v="5"/>
    <n v="2"/>
    <n v="1"/>
    <n v="10"/>
    <n v="1"/>
    <n v="2"/>
    <x v="2"/>
    <n v="4"/>
    <s v="Increased"/>
    <x v="0"/>
    <s v="Listening to music"/>
    <s v="YES"/>
    <s v="YES"/>
    <s v="Travelling"/>
    <n v="21"/>
    <n v="10"/>
    <n v="1"/>
    <n v="3.5"/>
    <s v="NO"/>
    <s v="7-17 yrs (Children)"/>
  </r>
  <r>
    <s v="R1070"/>
    <n v="16"/>
    <s v="Very poor"/>
    <s v="Smartphone"/>
    <n v="5"/>
    <n v="1"/>
    <n v="2"/>
    <n v="10"/>
    <n v="1.5"/>
    <n v="0"/>
    <x v="3"/>
    <n v="3"/>
    <s v="Remain Constant"/>
    <x v="0"/>
    <s v="Online gaming"/>
    <s v="NO"/>
    <s v="NO"/>
    <s v="Roaming around freely"/>
    <n v="19.5"/>
    <n v="10"/>
    <n v="0"/>
    <n v="3.25"/>
    <s v="NO"/>
    <s v="7-17 yrs (Children)"/>
  </r>
  <r>
    <s v="R1071"/>
    <n v="16"/>
    <s v="Very poor"/>
    <s v="Smartphone"/>
    <n v="4"/>
    <n v="4"/>
    <n v="1"/>
    <n v="7"/>
    <n v="2"/>
    <n v="0"/>
    <x v="3"/>
    <n v="3"/>
    <s v="Remain Constant"/>
    <x v="0"/>
    <s v="Watching web series"/>
    <s v="NO"/>
    <s v="YES"/>
    <s v="Friends , relatives"/>
    <n v="18"/>
    <n v="7"/>
    <n v="0"/>
    <n v="3"/>
    <s v="NO"/>
    <s v="7-17 yrs (Children)"/>
  </r>
  <r>
    <s v="R1072"/>
    <n v="16"/>
    <s v="Good"/>
    <s v="Tablet"/>
    <n v="7"/>
    <n v="3"/>
    <n v="0"/>
    <n v="8"/>
    <n v="0.5"/>
    <n v="0"/>
    <x v="0"/>
    <n v="2"/>
    <s v="Decreased"/>
    <x v="0"/>
    <s v="Listening to music"/>
    <s v="NO"/>
    <s v="NO"/>
    <s v="ALL"/>
    <n v="18.5"/>
    <n v="8"/>
    <n v="0"/>
    <n v="3.0833333333333335"/>
    <s v="NO"/>
    <s v="7-17 yrs (Children)"/>
  </r>
  <r>
    <s v="R1074"/>
    <n v="16"/>
    <s v="Very poor"/>
    <s v="Smartphone"/>
    <n v="5"/>
    <n v="2"/>
    <n v="0.5"/>
    <n v="7"/>
    <n v="1"/>
    <n v="2"/>
    <x v="1"/>
    <n v="3"/>
    <s v="Remain Constant"/>
    <x v="0"/>
    <s v="Calling friends"/>
    <s v="NO"/>
    <s v="YES"/>
    <s v="Friends , relatives"/>
    <n v="17.5"/>
    <n v="7"/>
    <n v="0.5"/>
    <n v="2.9166666666666665"/>
    <s v="NO"/>
    <s v="7-17 yrs (Children)"/>
  </r>
  <r>
    <s v="R1076"/>
    <n v="16"/>
    <s v="Average"/>
    <s v="Laptop/Desktop"/>
    <n v="4"/>
    <n v="8"/>
    <n v="1"/>
    <n v="8"/>
    <n v="0.5"/>
    <n v="0.5"/>
    <x v="1"/>
    <n v="4"/>
    <s v="Decreased"/>
    <x v="0"/>
    <s v="Listening to music"/>
    <s v="YES"/>
    <s v="YES"/>
    <s v="School/college"/>
    <n v="22"/>
    <n v="8"/>
    <n v="0.5"/>
    <n v="3.6666666666666665"/>
    <s v="NO"/>
    <s v="7-17 yrs (Children)"/>
  </r>
  <r>
    <s v="R1080"/>
    <n v="16"/>
    <s v="Good"/>
    <s v="Smartphone"/>
    <n v="7"/>
    <n v="2"/>
    <n v="0"/>
    <n v="8"/>
    <n v="0.5"/>
    <n v="1.5"/>
    <x v="1"/>
    <n v="3"/>
    <s v="Remain Constant"/>
    <x v="0"/>
    <s v="Talking"/>
    <s v="NO"/>
    <s v="YES"/>
    <s v="School/college"/>
    <n v="19"/>
    <n v="8"/>
    <n v="0"/>
    <n v="3.1666666666666665"/>
    <s v="NO"/>
    <s v="7-17 yrs (Children)"/>
  </r>
  <r>
    <s v="R1082"/>
    <n v="16"/>
    <s v="Average"/>
    <s v="Laptop/Desktop"/>
    <n v="8"/>
    <n v="1"/>
    <n v="0.3"/>
    <n v="8"/>
    <n v="0"/>
    <n v="0"/>
    <x v="7"/>
    <n v="2"/>
    <s v="Increased"/>
    <x v="1"/>
    <s v="no stress"/>
    <s v="NO"/>
    <s v="NO"/>
    <s v="Friends , relatives"/>
    <n v="17.3"/>
    <n v="8"/>
    <n v="0"/>
    <n v="2.8833333333333333"/>
    <s v="NO"/>
    <s v="7-17 yrs (Children)"/>
  </r>
  <r>
    <s v="R1083"/>
    <n v="16"/>
    <s v="Average"/>
    <s v="Laptop/Desktop"/>
    <n v="7"/>
    <n v="3"/>
    <n v="0"/>
    <n v="8"/>
    <n v="3"/>
    <n v="2"/>
    <x v="1"/>
    <n v="2"/>
    <s v="Remain Constant"/>
    <x v="0"/>
    <s v="Drawing, painting"/>
    <s v="NO"/>
    <s v="NO"/>
    <s v="School/college"/>
    <n v="23"/>
    <n v="8"/>
    <n v="0"/>
    <n v="3.8333333333333335"/>
    <s v="NO"/>
    <s v="7-17 yrs (Children)"/>
  </r>
  <r>
    <s v="R1085"/>
    <n v="16"/>
    <s v="Average"/>
    <s v="Laptop/Desktop"/>
    <n v="8"/>
    <n v="8"/>
    <n v="0"/>
    <n v="7"/>
    <n v="2"/>
    <n v="0"/>
    <x v="0"/>
    <n v="3"/>
    <s v="Remain Constant"/>
    <x v="0"/>
    <s v="Listening to music"/>
    <s v="NO"/>
    <s v="NO"/>
    <s v="School/college"/>
    <n v="25"/>
    <n v="8"/>
    <n v="0"/>
    <n v="4.166666666666667"/>
    <s v="NO"/>
    <s v="7-17 yrs (Children)"/>
  </r>
  <r>
    <s v="R1088"/>
    <n v="16"/>
    <s v="Average"/>
    <s v="Smartphone"/>
    <n v="8"/>
    <n v="4"/>
    <n v="0"/>
    <n v="5"/>
    <n v="8"/>
    <n v="3"/>
    <x v="0"/>
    <n v="3"/>
    <s v="Remain Constant"/>
    <x v="0"/>
    <s v="Listening to music"/>
    <s v="YES"/>
    <s v="YES"/>
    <s v="Friends , relatives"/>
    <n v="28"/>
    <n v="8"/>
    <n v="0"/>
    <n v="4.666666666666667"/>
    <s v="YES"/>
    <s v="7-17 yrs (Children)"/>
  </r>
  <r>
    <s v="R1089"/>
    <n v="16"/>
    <s v="Good"/>
    <s v="Laptop/Desktop"/>
    <n v="8"/>
    <n v="4"/>
    <n v="0"/>
    <n v="7"/>
    <n v="2"/>
    <n v="0"/>
    <x v="0"/>
    <n v="2"/>
    <s v="Increased"/>
    <x v="0"/>
    <s v="Social Media"/>
    <s v="NO"/>
    <s v="YES"/>
    <s v="School/college"/>
    <n v="21"/>
    <n v="8"/>
    <n v="0"/>
    <n v="3.5"/>
    <s v="NO"/>
    <s v="7-17 yrs (Children)"/>
  </r>
  <r>
    <s v="R1090"/>
    <n v="16"/>
    <s v="Good"/>
    <s v="Smartphone"/>
    <n v="4"/>
    <n v="4"/>
    <n v="1"/>
    <n v="7"/>
    <n v="2"/>
    <n v="1"/>
    <x v="0"/>
    <n v="2"/>
    <s v="Remain Constant"/>
    <x v="0"/>
    <s v="Listening to music"/>
    <s v="YES"/>
    <s v="YES"/>
    <s v="Colleagues"/>
    <n v="19"/>
    <n v="7"/>
    <n v="1"/>
    <n v="3.1666666666666665"/>
    <s v="NO"/>
    <s v="7-17 yrs (Children)"/>
  </r>
  <r>
    <s v="R1091"/>
    <n v="16"/>
    <s v="Good"/>
    <s v="Smartphone"/>
    <n v="7"/>
    <n v="3"/>
    <n v="0"/>
    <n v="7"/>
    <n v="2"/>
    <n v="1"/>
    <x v="3"/>
    <n v="2"/>
    <s v="Increased"/>
    <x v="0"/>
    <s v="Listening to music"/>
    <s v="NO"/>
    <s v="YES"/>
    <s v="Colleagues"/>
    <n v="20"/>
    <n v="7"/>
    <n v="0"/>
    <n v="3.3333333333333335"/>
    <s v="NO"/>
    <s v="7-17 yrs (Children)"/>
  </r>
  <r>
    <s v="R1092"/>
    <n v="16"/>
    <s v="Average"/>
    <s v="Laptop/Desktop"/>
    <n v="6"/>
    <n v="1"/>
    <n v="0.5"/>
    <n v="9"/>
    <n v="1"/>
    <n v="1"/>
    <x v="0"/>
    <n v="2"/>
    <s v="Decreased"/>
    <x v="0"/>
    <s v="All reading books watching web series listening to music and talking to friends"/>
    <s v="NO"/>
    <s v="YES"/>
    <s v="Friends , relatives"/>
    <n v="18.5"/>
    <n v="9"/>
    <n v="0.5"/>
    <n v="3.0833333333333335"/>
    <s v="NO"/>
    <s v="7-17 yrs (Children)"/>
  </r>
  <r>
    <s v="R1094"/>
    <n v="16"/>
    <s v="Very poor"/>
    <s v="Smartphone"/>
    <n v="8"/>
    <n v="5"/>
    <n v="1"/>
    <n v="8"/>
    <n v="1"/>
    <n v="1"/>
    <x v="5"/>
    <n v="3"/>
    <s v="Remain Constant"/>
    <x v="0"/>
    <s v="Sleeping"/>
    <s v="YES"/>
    <s v="YES"/>
    <s v="Friends , relatives"/>
    <n v="24"/>
    <n v="8"/>
    <n v="1"/>
    <n v="4"/>
    <s v="NO"/>
    <s v="7-17 yrs (Children)"/>
  </r>
  <r>
    <s v="R1095"/>
    <n v="16"/>
    <s v="Average"/>
    <s v="Laptop/Desktop"/>
    <n v="4"/>
    <n v="1"/>
    <n v="1"/>
    <n v="9"/>
    <n v="2"/>
    <n v="0.4"/>
    <x v="1"/>
    <n v="4"/>
    <s v="Remain Constant"/>
    <x v="0"/>
    <s v="Online gaming"/>
    <s v="YES"/>
    <s v="NO"/>
    <s v="Friends , relatives"/>
    <n v="17.399999999999999"/>
    <n v="9"/>
    <n v="0.4"/>
    <n v="2.9"/>
    <s v="NO"/>
    <s v="7-17 yrs (Children)"/>
  </r>
  <r>
    <s v="R1098"/>
    <n v="16"/>
    <s v="Very poor"/>
    <s v="Smartphone"/>
    <n v="6"/>
    <n v="3"/>
    <n v="1"/>
    <n v="10"/>
    <n v="1"/>
    <n v="0.5"/>
    <x v="1"/>
    <n v="3"/>
    <s v="Remain Constant"/>
    <x v="0"/>
    <s v="Sleeping"/>
    <s v="YES"/>
    <s v="YES"/>
    <s v="ALL"/>
    <n v="21.5"/>
    <n v="10"/>
    <n v="0.5"/>
    <n v="3.5833333333333335"/>
    <s v="NO"/>
    <s v="7-17 yrs (Children)"/>
  </r>
  <r>
    <s v="R1099"/>
    <n v="16"/>
    <s v="Average"/>
    <s v="Laptop/Desktop"/>
    <n v="8"/>
    <n v="0"/>
    <n v="0"/>
    <n v="6"/>
    <n v="6"/>
    <n v="0"/>
    <x v="3"/>
    <n v="3"/>
    <s v="Remain Constant"/>
    <x v="0"/>
    <s v="Listening to music"/>
    <s v="NO"/>
    <s v="NO"/>
    <s v="School/college"/>
    <n v="20"/>
    <n v="8"/>
    <n v="0"/>
    <n v="3.3333333333333335"/>
    <s v="NO"/>
    <s v="7-17 yrs (Children)"/>
  </r>
  <r>
    <s v="R1100"/>
    <n v="16"/>
    <s v="Average"/>
    <s v="Laptop/Desktop"/>
    <n v="8"/>
    <n v="1"/>
    <n v="0"/>
    <n v="8"/>
    <n v="1"/>
    <n v="2"/>
    <x v="1"/>
    <n v="2"/>
    <s v="Remain Constant"/>
    <x v="0"/>
    <s v="Online gaming"/>
    <s v="YES"/>
    <s v="YES"/>
    <s v="School/college"/>
    <n v="20"/>
    <n v="8"/>
    <n v="0"/>
    <n v="3.3333333333333335"/>
    <s v="NO"/>
    <s v="7-17 yrs (Children)"/>
  </r>
  <r>
    <s v="R1102"/>
    <n v="16"/>
    <s v="Good"/>
    <s v="Smartphone"/>
    <n v="4"/>
    <n v="3"/>
    <n v="1"/>
    <n v="8"/>
    <n v="1"/>
    <n v="1"/>
    <x v="0"/>
    <n v="4"/>
    <s v="Remain Constant"/>
    <x v="0"/>
    <s v="Talking"/>
    <s v="YES"/>
    <s v="NO"/>
    <s v="Eating outside"/>
    <n v="18"/>
    <n v="8"/>
    <n v="1"/>
    <n v="3"/>
    <s v="NO"/>
    <s v="7-17 yrs (Children)"/>
  </r>
  <r>
    <s v="R1106"/>
    <n v="16"/>
    <s v="Very poor"/>
    <s v="Smartphone"/>
    <n v="5"/>
    <n v="2"/>
    <n v="1"/>
    <n v="8"/>
    <n v="1"/>
    <n v="4"/>
    <x v="0"/>
    <n v="2"/>
    <s v="Increased"/>
    <x v="0"/>
    <s v="Talking to your relatives"/>
    <s v="NO"/>
    <s v="YES"/>
    <s v="Friends , relatives"/>
    <n v="21"/>
    <n v="8"/>
    <n v="1"/>
    <n v="3.5"/>
    <s v="NO"/>
    <s v="7-17 yrs (Children)"/>
  </r>
  <r>
    <s v="R1107"/>
    <n v="16"/>
    <s v="Very poor"/>
    <s v="Smartphone"/>
    <n v="4"/>
    <n v="5"/>
    <n v="1"/>
    <n v="7"/>
    <n v="1"/>
    <n v="1"/>
    <x v="3"/>
    <n v="3"/>
    <s v="Increased"/>
    <x v="0"/>
    <s v="Online surfing"/>
    <s v="YES"/>
    <s v="NO"/>
    <s v="Roaming around freely"/>
    <n v="19"/>
    <n v="7"/>
    <n v="1"/>
    <n v="3.1666666666666665"/>
    <s v="NO"/>
    <s v="7-17 yrs (Children)"/>
  </r>
  <r>
    <s v="R1109"/>
    <n v="16"/>
    <s v="Very poor"/>
    <s v="Smartphone"/>
    <n v="4"/>
    <n v="2"/>
    <n v="2"/>
    <n v="6"/>
    <n v="5"/>
    <n v="0"/>
    <x v="1"/>
    <n v="4"/>
    <s v="Increased"/>
    <x v="0"/>
    <s v="Sleeping"/>
    <s v="NO"/>
    <s v="YES"/>
    <s v="School/college"/>
    <n v="19"/>
    <n v="6"/>
    <n v="0"/>
    <n v="3.1666666666666665"/>
    <s v="NO"/>
    <s v="7-17 yrs (Children)"/>
  </r>
  <r>
    <s v="R1111"/>
    <n v="16"/>
    <s v="Excellent"/>
    <s v="Smartphone"/>
    <n v="5"/>
    <n v="1"/>
    <n v="1"/>
    <n v="11"/>
    <n v="0"/>
    <n v="2"/>
    <x v="0"/>
    <n v="3"/>
    <s v="Remain Constant"/>
    <x v="0"/>
    <s v="Listening to music"/>
    <s v="NO"/>
    <s v="YES"/>
    <s v="Friends , relatives"/>
    <n v="20"/>
    <n v="11"/>
    <n v="0"/>
    <n v="3.3333333333333335"/>
    <s v="NO"/>
    <s v="7-17 yrs (Children)"/>
  </r>
  <r>
    <s v="R1112"/>
    <n v="16"/>
    <s v="Average"/>
    <s v="Laptop/Desktop"/>
    <n v="5"/>
    <n v="4"/>
    <n v="0"/>
    <n v="6"/>
    <n v="1"/>
    <n v="0"/>
    <x v="3"/>
    <n v="3"/>
    <s v="Remain Constant"/>
    <x v="0"/>
    <s v="Painting"/>
    <s v="YES"/>
    <s v="YES"/>
    <s v="Friends , relatives"/>
    <n v="16"/>
    <n v="6"/>
    <n v="0"/>
    <n v="2.6666666666666665"/>
    <s v="NO"/>
    <s v="7-17 yrs (Children)"/>
  </r>
  <r>
    <s v="R1113"/>
    <n v="16"/>
    <s v="Average"/>
    <s v="Smartphone"/>
    <n v="5"/>
    <n v="2"/>
    <n v="1"/>
    <n v="10"/>
    <n v="1"/>
    <n v="0.5"/>
    <x v="0"/>
    <n v="3"/>
    <s v="Remain Constant"/>
    <x v="0"/>
    <s v="Listening to music"/>
    <s v="NO"/>
    <s v="YES"/>
    <s v="School/college"/>
    <n v="19.5"/>
    <n v="10"/>
    <n v="0.5"/>
    <n v="3.25"/>
    <s v="NO"/>
    <s v="7-17 yrs (Children)"/>
  </r>
  <r>
    <s v="R1116"/>
    <n v="16"/>
    <s v="Average"/>
    <s v="Laptop/Desktop"/>
    <n v="5"/>
    <n v="8"/>
    <n v="2"/>
    <n v="5"/>
    <n v="2"/>
    <n v="0"/>
    <x v="1"/>
    <n v="4"/>
    <s v="Remain Constant"/>
    <x v="0"/>
    <s v="Taking with parents"/>
    <s v="YES"/>
    <s v="YES"/>
    <s v="School/college"/>
    <n v="22"/>
    <n v="8"/>
    <n v="0"/>
    <n v="3.6666666666666665"/>
    <s v="NO"/>
    <s v="7-17 yrs (Children)"/>
  </r>
  <r>
    <s v="R1125"/>
    <n v="16"/>
    <s v="Good"/>
    <s v="Laptop/Desktop"/>
    <n v="4"/>
    <n v="1"/>
    <n v="1"/>
    <n v="7"/>
    <n v="1"/>
    <n v="3"/>
    <x v="3"/>
    <n v="2"/>
    <s v="Remain Constant"/>
    <x v="0"/>
    <s v="Listening to music"/>
    <s v="YES"/>
    <s v="YES"/>
    <s v="Travelling"/>
    <n v="17"/>
    <n v="7"/>
    <n v="1"/>
    <n v="2.8333333333333335"/>
    <s v="NO"/>
    <s v="7-17 yrs (Children)"/>
  </r>
  <r>
    <s v="R1146"/>
    <n v="16"/>
    <s v="Average"/>
    <s v="Smartphone"/>
    <n v="4"/>
    <n v="2"/>
    <n v="0"/>
    <n v="5"/>
    <n v="1"/>
    <n v="1"/>
    <x v="1"/>
    <n v="3"/>
    <s v="Increased"/>
    <x v="0"/>
    <s v="Online gaming"/>
    <s v="YES"/>
    <s v="NO"/>
    <s v="Travelling"/>
    <n v="13"/>
    <n v="5"/>
    <n v="0"/>
    <n v="2.1666666666666665"/>
    <s v="NO"/>
    <s v="7-17 yrs (Children)"/>
  </r>
  <r>
    <s v="R1183"/>
    <n v="16"/>
    <s v="Good"/>
    <s v="Laptop/Desktop"/>
    <n v="7.5"/>
    <n v="4.5"/>
    <n v="0"/>
    <n v="6"/>
    <n v="0.5"/>
    <n v="2"/>
    <x v="0"/>
    <n v="4"/>
    <s v="Remain Constant"/>
    <x v="0"/>
    <s v="Listening to music"/>
    <s v="YES"/>
    <s v="YES"/>
    <s v="Colleagues"/>
    <n v="20.5"/>
    <n v="7.5"/>
    <n v="0"/>
    <n v="3.4166666666666665"/>
    <s v="NO"/>
    <s v="7-17 yrs (Children)"/>
  </r>
  <r>
    <s v="R37"/>
    <n v="17"/>
    <s v="Very poor"/>
    <s v="Laptop/Desktop"/>
    <n v="4"/>
    <n v="1"/>
    <n v="1"/>
    <n v="7"/>
    <n v="1.5"/>
    <n v="0"/>
    <x v="3"/>
    <n v="3"/>
    <s v="Decreased"/>
    <x v="0"/>
    <s v="Reading books"/>
    <s v="NO"/>
    <s v="YES"/>
    <s v="Travelling"/>
    <n v="14.5"/>
    <n v="7"/>
    <n v="0"/>
    <n v="2.4166666666666665"/>
    <s v="NO"/>
    <s v="7-17 yrs (Children)"/>
  </r>
  <r>
    <s v="R132"/>
    <n v="17"/>
    <s v="Average"/>
    <s v="Laptop/Desktop"/>
    <n v="6"/>
    <n v="4"/>
    <n v="1"/>
    <n v="8"/>
    <n v="1"/>
    <n v="1"/>
    <x v="1"/>
    <n v="2"/>
    <s v="Remain Constant"/>
    <x v="0"/>
    <s v="Listening to music"/>
    <s v="NO"/>
    <s v="YES"/>
    <s v="School/college"/>
    <n v="21"/>
    <n v="8"/>
    <n v="1"/>
    <n v="3.5"/>
    <s v="NO"/>
    <s v="7-17 yrs (Children)"/>
  </r>
  <r>
    <s v="R208"/>
    <n v="17"/>
    <s v="Average"/>
    <s v="Laptop/Desktop"/>
    <n v="6"/>
    <n v="1"/>
    <n v="0"/>
    <n v="7"/>
    <n v="2"/>
    <n v="0"/>
    <x v="8"/>
    <n v="2"/>
    <s v="Remain Constant"/>
    <x v="0"/>
    <s v="Online gaming"/>
    <s v="YES"/>
    <s v="NO"/>
    <s v="Friends , relatives"/>
    <n v="16"/>
    <n v="7"/>
    <n v="0"/>
    <n v="2.6666666666666665"/>
    <s v="NO"/>
    <s v="7-17 yrs (Children)"/>
  </r>
  <r>
    <s v="R210"/>
    <n v="17"/>
    <s v="Good"/>
    <s v="Smartphone"/>
    <n v="7"/>
    <n v="4"/>
    <n v="0"/>
    <n v="7"/>
    <n v="1"/>
    <n v="1"/>
    <x v="0"/>
    <n v="2"/>
    <s v="Increased"/>
    <x v="0"/>
    <s v="Listening to music"/>
    <s v="YES"/>
    <s v="NO"/>
    <s v="School/college"/>
    <n v="20"/>
    <n v="7"/>
    <n v="0"/>
    <n v="3.3333333333333335"/>
    <s v="NO"/>
    <s v="7-17 yrs (Children)"/>
  </r>
  <r>
    <s v="R214"/>
    <n v="17"/>
    <s v="Very poor"/>
    <s v="Smartphone"/>
    <n v="6"/>
    <n v="1.5"/>
    <n v="2"/>
    <n v="7"/>
    <n v="2"/>
    <n v="0.5"/>
    <x v="3"/>
    <n v="4"/>
    <s v="Increased"/>
    <x v="0"/>
    <s v="Workout"/>
    <s v="YES"/>
    <s v="NO"/>
    <s v="Travelling"/>
    <n v="19"/>
    <n v="7"/>
    <n v="0.5"/>
    <n v="3.1666666666666665"/>
    <s v="NO"/>
    <s v="7-17 yrs (Children)"/>
  </r>
  <r>
    <s v="R215"/>
    <n v="17"/>
    <s v="Average"/>
    <s v="Laptop/Desktop"/>
    <n v="6"/>
    <n v="5"/>
    <n v="0.5"/>
    <n v="7"/>
    <n v="1"/>
    <n v="1"/>
    <x v="0"/>
    <n v="2"/>
    <s v="Remain Constant"/>
    <x v="0"/>
    <s v="Listening to music"/>
    <s v="NO"/>
    <s v="NO"/>
    <s v="Eating outside"/>
    <n v="20.5"/>
    <n v="7"/>
    <n v="0.5"/>
    <n v="3.4166666666666665"/>
    <s v="NO"/>
    <s v="7-17 yrs (Children)"/>
  </r>
  <r>
    <s v="R217"/>
    <n v="17"/>
    <s v="Average"/>
    <s v="Tablet"/>
    <n v="6"/>
    <n v="2"/>
    <n v="1"/>
    <n v="7"/>
    <n v="1"/>
    <n v="1"/>
    <x v="0"/>
    <n v="4"/>
    <s v="Remain Constant"/>
    <x v="0"/>
    <s v="Reading books"/>
    <s v="NO"/>
    <s v="YES"/>
    <s v="Friends , relatives"/>
    <n v="18"/>
    <n v="7"/>
    <n v="1"/>
    <n v="3"/>
    <s v="NO"/>
    <s v="7-17 yrs (Children)"/>
  </r>
  <r>
    <s v="R223"/>
    <n v="17"/>
    <s v="Poor"/>
    <s v="Laptop/Desktop"/>
    <n v="9"/>
    <n v="3"/>
    <n v="0"/>
    <n v="5"/>
    <n v="0.5"/>
    <n v="1"/>
    <x v="3"/>
    <n v="3"/>
    <s v="Remain Constant"/>
    <x v="0"/>
    <s v="Listening to music"/>
    <s v="NO"/>
    <s v="NO"/>
    <s v="All the above"/>
    <n v="18.5"/>
    <n v="9"/>
    <n v="0"/>
    <n v="3.0833333333333335"/>
    <s v="NO"/>
    <s v="7-17 yrs (Children)"/>
  </r>
  <r>
    <s v="R231"/>
    <n v="17"/>
    <s v="Average"/>
    <s v="Smartphone"/>
    <n v="6"/>
    <n v="12"/>
    <n v="1"/>
    <n v="8"/>
    <n v="2"/>
    <n v="3"/>
    <x v="0"/>
    <n v="4"/>
    <s v="Remain Constant"/>
    <x v="0"/>
    <s v="Sleep"/>
    <s v="NO"/>
    <s v="NO"/>
    <s v="Travelling"/>
    <n v="32"/>
    <n v="12"/>
    <n v="1"/>
    <n v="5.333333333333333"/>
    <s v="NO"/>
    <s v="7-17 yrs (Children)"/>
  </r>
  <r>
    <s v="R234"/>
    <n v="17"/>
    <s v="Very poor"/>
    <s v="Any Gadget"/>
    <n v="6"/>
    <n v="4"/>
    <n v="2.5"/>
    <n v="8"/>
    <n v="0.5"/>
    <n v="0"/>
    <x v="3"/>
    <n v="3"/>
    <s v="Remain Constant"/>
    <x v="0"/>
    <s v="Reading books"/>
    <s v="YES"/>
    <s v="YES"/>
    <s v="School/college"/>
    <n v="21"/>
    <n v="8"/>
    <n v="0"/>
    <n v="3.5"/>
    <s v="NO"/>
    <s v="7-17 yrs (Children)"/>
  </r>
  <r>
    <s v="R235"/>
    <n v="17"/>
    <s v="Average"/>
    <s v="Laptop/Desktop"/>
    <n v="5"/>
    <n v="1.5"/>
    <n v="2"/>
    <n v="8"/>
    <n v="1"/>
    <n v="3"/>
    <x v="1"/>
    <n v="3"/>
    <s v="Decreased"/>
    <x v="0"/>
    <s v="Cooking"/>
    <s v="YES"/>
    <s v="YES"/>
    <s v="Friends , relatives"/>
    <n v="20.5"/>
    <n v="8"/>
    <n v="1"/>
    <n v="3.4166666666666665"/>
    <s v="NO"/>
    <s v="7-17 yrs (Children)"/>
  </r>
  <r>
    <s v="R244"/>
    <n v="17"/>
    <s v="Average"/>
    <s v="Smartphone"/>
    <n v="6"/>
    <n v="2"/>
    <n v="1"/>
    <n v="9"/>
    <n v="3"/>
    <n v="0.5"/>
    <x v="3"/>
    <n v="3"/>
    <s v="Remain Constant"/>
    <x v="0"/>
    <s v="Sleep"/>
    <s v="NO"/>
    <s v="YES"/>
    <s v="Friends , relatives"/>
    <n v="21.5"/>
    <n v="9"/>
    <n v="0.5"/>
    <n v="3.5833333333333335"/>
    <s v="NO"/>
    <s v="7-17 yrs (Children)"/>
  </r>
  <r>
    <s v="R246"/>
    <n v="17"/>
    <s v="Good"/>
    <s v="Smartphone"/>
    <n v="4"/>
    <n v="2"/>
    <n v="0"/>
    <n v="7"/>
    <n v="3"/>
    <n v="2"/>
    <x v="3"/>
    <n v="4"/>
    <s v="Increased"/>
    <x v="0"/>
    <s v="Social Media"/>
    <s v="YES"/>
    <s v="YES"/>
    <s v="School/college"/>
    <n v="18"/>
    <n v="7"/>
    <n v="0"/>
    <n v="3"/>
    <s v="NO"/>
    <s v="7-17 yrs (Children)"/>
  </r>
  <r>
    <s v="R249"/>
    <n v="17"/>
    <s v="Average"/>
    <s v="Smartphone"/>
    <n v="5"/>
    <n v="4"/>
    <n v="2"/>
    <n v="7"/>
    <n v="2"/>
    <n v="2"/>
    <x v="1"/>
    <n v="2"/>
    <s v="Increased"/>
    <x v="0"/>
    <s v="Online gaming"/>
    <s v="NO"/>
    <s v="YES"/>
    <s v="School/college"/>
    <n v="22"/>
    <n v="7"/>
    <n v="2"/>
    <n v="3.6666666666666665"/>
    <s v="NO"/>
    <s v="7-17 yrs (Children)"/>
  </r>
  <r>
    <s v="R269"/>
    <n v="17"/>
    <s v="Good"/>
    <s v="Smartphone"/>
    <n v="5.5"/>
    <n v="5"/>
    <n v="1"/>
    <n v="9"/>
    <n v="1"/>
    <n v="1"/>
    <x v="1"/>
    <n v="3"/>
    <s v="Remain Constant"/>
    <x v="0"/>
    <s v="Listening to music"/>
    <s v="NO"/>
    <s v="YES"/>
    <s v="Colleagues"/>
    <n v="22.5"/>
    <n v="9"/>
    <n v="1"/>
    <n v="3.75"/>
    <s v="NO"/>
    <s v="7-17 yrs (Children)"/>
  </r>
  <r>
    <s v="R281"/>
    <n v="17"/>
    <s v="Average"/>
    <s v="Laptop/Desktop"/>
    <n v="7"/>
    <n v="2"/>
    <n v="0"/>
    <n v="6"/>
    <n v="2"/>
    <n v="2"/>
    <x v="1"/>
    <n v="2"/>
    <s v="Increased"/>
    <x v="0"/>
    <s v="Sleep"/>
    <s v="YES"/>
    <s v="YES"/>
    <s v="School/college"/>
    <n v="19"/>
    <n v="7"/>
    <n v="0"/>
    <n v="3.1666666666666665"/>
    <s v="NO"/>
    <s v="7-17 yrs (Children)"/>
  </r>
  <r>
    <s v="R283"/>
    <n v="17"/>
    <s v="Good"/>
    <s v="Smartphone"/>
    <n v="6"/>
    <n v="4"/>
    <n v="0"/>
    <n v="7"/>
    <n v="1"/>
    <n v="2"/>
    <x v="0"/>
    <n v="3"/>
    <s v="Decreased"/>
    <x v="0"/>
    <s v="Listening to music"/>
    <s v="YES"/>
    <s v="NO"/>
    <s v="School/college"/>
    <n v="20"/>
    <n v="7"/>
    <n v="0"/>
    <n v="3.3333333333333335"/>
    <s v="NO"/>
    <s v="7-17 yrs (Children)"/>
  </r>
  <r>
    <s v="R288"/>
    <n v="17"/>
    <s v="Good"/>
    <s v="Smartphone"/>
    <n v="7"/>
    <n v="5"/>
    <n v="0.5"/>
    <n v="7"/>
    <n v="2"/>
    <n v="2"/>
    <x v="0"/>
    <n v="3"/>
    <s v="Increased"/>
    <x v="0"/>
    <s v="Online gaming"/>
    <s v="NO"/>
    <s v="NO"/>
    <s v="ALL"/>
    <n v="23.5"/>
    <n v="7"/>
    <n v="0.5"/>
    <n v="3.9166666666666665"/>
    <s v="NO"/>
    <s v="7-17 yrs (Children)"/>
  </r>
  <r>
    <s v="R296"/>
    <n v="17"/>
    <s v="Average"/>
    <s v="Laptop/Desktop"/>
    <n v="9"/>
    <n v="5"/>
    <n v="1"/>
    <n v="6"/>
    <n v="1"/>
    <n v="0"/>
    <x v="1"/>
    <n v="3"/>
    <s v="Decreased"/>
    <x v="0"/>
    <s v="Listening to music"/>
    <s v="YES"/>
    <s v="NO"/>
    <s v="Travelling"/>
    <n v="22"/>
    <n v="9"/>
    <n v="0"/>
    <n v="3.6666666666666665"/>
    <s v="NO"/>
    <s v="7-17 yrs (Children)"/>
  </r>
  <r>
    <s v="R301"/>
    <n v="17"/>
    <s v="Very poor"/>
    <s v="Smartphone"/>
    <n v="8"/>
    <n v="2"/>
    <n v="1"/>
    <n v="9"/>
    <n v="0"/>
    <n v="0"/>
    <x v="0"/>
    <n v="3"/>
    <s v="Remain Constant"/>
    <x v="0"/>
    <s v="Listening to music"/>
    <s v="NO"/>
    <s v="NO"/>
    <s v="ALL"/>
    <n v="20"/>
    <n v="9"/>
    <n v="0"/>
    <n v="3.3333333333333335"/>
    <s v="NO"/>
    <s v="7-17 yrs (Children)"/>
  </r>
  <r>
    <s v="R317"/>
    <n v="17"/>
    <s v="Average"/>
    <s v="Laptop/Desktop"/>
    <n v="2"/>
    <n v="5"/>
    <n v="0"/>
    <n v="8"/>
    <n v="4"/>
    <n v="0"/>
    <x v="1"/>
    <n v="3"/>
    <s v="Remain Constant"/>
    <x v="0"/>
    <s v="listening music, motion design, graphic design, sleeping."/>
    <s v="YES"/>
    <s v="NO"/>
    <s v="Eating outside and friends."/>
    <n v="19"/>
    <n v="8"/>
    <n v="0"/>
    <n v="3.1666666666666665"/>
    <s v="NO"/>
    <s v="7-17 yrs (Children)"/>
  </r>
  <r>
    <s v="R357"/>
    <n v="17"/>
    <s v="Average"/>
    <s v="Smartphone"/>
    <n v="0.75"/>
    <n v="5"/>
    <n v="1"/>
    <n v="6"/>
    <n v="2"/>
    <n v="2"/>
    <x v="1"/>
    <n v="1"/>
    <s v="Increased"/>
    <x v="1"/>
    <s v="Reading books"/>
    <s v="NO"/>
    <s v="YES"/>
    <s v="School/college"/>
    <n v="16.75"/>
    <n v="6"/>
    <n v="0.75"/>
    <n v="2.7916666666666665"/>
    <s v="NO"/>
    <s v="7-17 yrs (Children)"/>
  </r>
  <r>
    <s v="R360"/>
    <n v="17"/>
    <s v="Average"/>
    <s v="Laptop/Desktop"/>
    <n v="7"/>
    <n v="8"/>
    <n v="1"/>
    <n v="6"/>
    <n v="1"/>
    <n v="1"/>
    <x v="0"/>
    <n v="3"/>
    <s v="Increased"/>
    <x v="0"/>
    <s v="Listening to music"/>
    <s v="YES"/>
    <s v="YES"/>
    <s v="School/college"/>
    <n v="24"/>
    <n v="8"/>
    <n v="1"/>
    <n v="4"/>
    <s v="NO"/>
    <s v="7-17 yrs (Children)"/>
  </r>
  <r>
    <s v="R370"/>
    <n v="17"/>
    <s v="Average"/>
    <s v="Laptop/Desktop"/>
    <n v="6"/>
    <n v="2.5"/>
    <n v="1"/>
    <n v="6"/>
    <n v="0"/>
    <n v="0.5"/>
    <x v="2"/>
    <n v="3"/>
    <s v="Remain Constant"/>
    <x v="0"/>
    <s v="Reading books"/>
    <s v="YES"/>
    <s v="YES"/>
    <s v="Roaming around freely"/>
    <n v="16"/>
    <n v="6"/>
    <n v="0"/>
    <n v="2.6666666666666665"/>
    <s v="NO"/>
    <s v="7-17 yrs (Children)"/>
  </r>
  <r>
    <s v="R393"/>
    <n v="17"/>
    <s v="Excellent"/>
    <s v="Smartphone"/>
    <n v="2"/>
    <n v="3"/>
    <n v="1"/>
    <n v="6"/>
    <n v="2"/>
    <n v="2"/>
    <x v="0"/>
    <n v="1"/>
    <s v="Increased"/>
    <x v="0"/>
    <s v="Talking to your relatives"/>
    <s v="YES"/>
    <s v="YES"/>
    <s v="School/college"/>
    <n v="16"/>
    <n v="6"/>
    <n v="1"/>
    <n v="2.6666666666666665"/>
    <s v="NO"/>
    <s v="7-17 yrs (Children)"/>
  </r>
  <r>
    <s v="R396"/>
    <n v="17"/>
    <s v="Average"/>
    <s v="Smartphone"/>
    <n v="5"/>
    <n v="3"/>
    <n v="1"/>
    <n v="6"/>
    <n v="1"/>
    <n v="2"/>
    <x v="5"/>
    <n v="1"/>
    <s v="Remain Constant"/>
    <x v="0"/>
    <s v="Online gaming"/>
    <s v="YES"/>
    <s v="YES"/>
    <s v="School/college"/>
    <n v="18"/>
    <n v="6"/>
    <n v="1"/>
    <n v="3"/>
    <s v="NO"/>
    <s v="7-17 yrs (Children)"/>
  </r>
  <r>
    <s v="R405"/>
    <n v="17"/>
    <s v="Good"/>
    <s v="Smartphone"/>
    <n v="2"/>
    <n v="1"/>
    <n v="1"/>
    <n v="8"/>
    <n v="3"/>
    <n v="2"/>
    <x v="5"/>
    <n v="3"/>
    <s v="Decreased"/>
    <x v="0"/>
    <s v="Online gaming"/>
    <s v="YES"/>
    <s v="YES"/>
    <s v="Travelling"/>
    <n v="17"/>
    <n v="8"/>
    <n v="1"/>
    <n v="2.8333333333333335"/>
    <s v="NO"/>
    <s v="7-17 yrs (Children)"/>
  </r>
  <r>
    <s v="R407"/>
    <n v="17"/>
    <s v="Excellent"/>
    <s v="Smartphone"/>
    <n v="7"/>
    <n v="1"/>
    <n v="1"/>
    <n v="4"/>
    <n v="1"/>
    <n v="0"/>
    <x v="1"/>
    <n v="1"/>
    <s v="Decreased"/>
    <x v="0"/>
    <s v="Cooking"/>
    <s v="YES"/>
    <s v="YES"/>
    <s v="School/college"/>
    <n v="14"/>
    <n v="7"/>
    <n v="0"/>
    <n v="2.3333333333333335"/>
    <s v="NO"/>
    <s v="7-17 yrs (Children)"/>
  </r>
  <r>
    <s v="R414"/>
    <n v="17"/>
    <s v="Average"/>
    <s v="Smartphone"/>
    <n v="4"/>
    <n v="1"/>
    <n v="1"/>
    <n v="8"/>
    <n v="5"/>
    <n v="0.3"/>
    <x v="1"/>
    <n v="2"/>
    <s v="Increased"/>
    <x v="0"/>
    <s v="Online gaming"/>
    <s v="NO"/>
    <s v="YES"/>
    <s v="Friends , relatives"/>
    <n v="19.3"/>
    <n v="8"/>
    <n v="0.3"/>
    <n v="3.2166666666666668"/>
    <s v="NO"/>
    <s v="7-17 yrs (Children)"/>
  </r>
  <r>
    <s v="R516"/>
    <n v="17"/>
    <s v="Average"/>
    <s v="Smartphone"/>
    <n v="2"/>
    <n v="5"/>
    <n v="3"/>
    <n v="5"/>
    <n v="1"/>
    <n v="0.5"/>
    <x v="0"/>
    <n v="3"/>
    <s v="Decreased"/>
    <x v="0"/>
    <s v="Running"/>
    <s v="NO"/>
    <s v="YES"/>
    <s v="School/college"/>
    <n v="16.5"/>
    <n v="5"/>
    <n v="0.5"/>
    <n v="2.75"/>
    <s v="NO"/>
    <s v="7-17 yrs (Children)"/>
  </r>
  <r>
    <s v="R518"/>
    <n v="17"/>
    <s v="Excellent"/>
    <s v="Smartphone"/>
    <n v="2"/>
    <n v="3"/>
    <n v="1"/>
    <n v="8"/>
    <n v="3"/>
    <n v="1"/>
    <x v="0"/>
    <n v="2"/>
    <s v="Increased"/>
    <x v="0"/>
    <s v="Listening to music"/>
    <s v="YES"/>
    <s v="YES"/>
    <s v="School/college"/>
    <n v="18"/>
    <n v="8"/>
    <n v="1"/>
    <n v="3"/>
    <s v="NO"/>
    <s v="7-17 yrs (Children)"/>
  </r>
  <r>
    <s v="R519"/>
    <n v="17"/>
    <s v="Average"/>
    <s v="Smartphone"/>
    <n v="1"/>
    <n v="2"/>
    <n v="0"/>
    <n v="8"/>
    <n v="1"/>
    <n v="1"/>
    <x v="1"/>
    <n v="2"/>
    <s v="Decreased"/>
    <x v="0"/>
    <s v="Talking to your relatives"/>
    <s v="NO"/>
    <s v="YES"/>
    <s v="School/college"/>
    <n v="13"/>
    <n v="8"/>
    <n v="0"/>
    <n v="2.1666666666666665"/>
    <s v="NO"/>
    <s v="7-17 yrs (Children)"/>
  </r>
  <r>
    <s v="R525"/>
    <n v="17"/>
    <s v="Average"/>
    <s v="Smartphone"/>
    <n v="3"/>
    <n v="3"/>
    <n v="3"/>
    <n v="9"/>
    <n v="2"/>
    <n v="0"/>
    <x v="1"/>
    <n v="3"/>
    <s v="Increased"/>
    <x v="0"/>
    <s v="Online gaming"/>
    <s v="NO"/>
    <s v="NO"/>
    <s v="Friends , relatives"/>
    <n v="20"/>
    <n v="9"/>
    <n v="0"/>
    <n v="3.3333333333333335"/>
    <s v="NO"/>
    <s v="7-17 yrs (Children)"/>
  </r>
  <r>
    <s v="R532"/>
    <n v="17"/>
    <s v="Average"/>
    <s v="Smartphone"/>
    <n v="6"/>
    <n v="4"/>
    <n v="0"/>
    <n v="7"/>
    <n v="9"/>
    <n v="0.5"/>
    <x v="1"/>
    <n v="2"/>
    <s v="Increased"/>
    <x v="0"/>
    <s v="Scrolling through social media"/>
    <s v="NO"/>
    <s v="YES"/>
    <s v="Friends , relatives"/>
    <n v="26.5"/>
    <n v="9"/>
    <n v="0"/>
    <n v="4.416666666666667"/>
    <s v="YES"/>
    <s v="7-17 yrs (Children)"/>
  </r>
  <r>
    <s v="R552"/>
    <n v="17"/>
    <s v="Good"/>
    <s v="Smartphone"/>
    <n v="4"/>
    <n v="3"/>
    <n v="3"/>
    <n v="6"/>
    <n v="5"/>
    <s v="No tv"/>
    <x v="3"/>
    <n v="4"/>
    <s v="Decreased"/>
    <x v="0"/>
    <s v="Exercise"/>
    <s v="YES"/>
    <s v="YES"/>
    <s v="ALL"/>
    <n v="21"/>
    <n v="6"/>
    <n v="3"/>
    <n v="4.2"/>
    <s v="NO"/>
    <s v="7-17 yrs (Children)"/>
  </r>
  <r>
    <s v="R564"/>
    <n v="17"/>
    <s v="Average"/>
    <s v="Smartphone"/>
    <n v="2"/>
    <n v="1"/>
    <n v="1"/>
    <n v="8"/>
    <n v="7"/>
    <n v="0"/>
    <x v="3"/>
    <n v="4"/>
    <s v="Increased"/>
    <x v="0"/>
    <s v="Watching web series"/>
    <s v="NO"/>
    <s v="YES"/>
    <s v="Roaming around freely"/>
    <n v="19"/>
    <n v="8"/>
    <n v="0"/>
    <n v="3.1666666666666665"/>
    <s v="NO"/>
    <s v="7-17 yrs (Children)"/>
  </r>
  <r>
    <s v="R584"/>
    <n v="17"/>
    <s v="Excellent"/>
    <s v="Smartphone"/>
    <n v="0.75"/>
    <n v="4"/>
    <n v="1"/>
    <n v="7"/>
    <n v="1"/>
    <n v="0.3"/>
    <x v="0"/>
    <n v="2"/>
    <s v="Decreased"/>
    <x v="0"/>
    <s v="Sleeping"/>
    <s v="YES"/>
    <s v="YES"/>
    <s v="School/college"/>
    <n v="14.05"/>
    <n v="7"/>
    <n v="0.3"/>
    <n v="2.3416666666666668"/>
    <s v="NO"/>
    <s v="7-17 yrs (Children)"/>
  </r>
  <r>
    <s v="R598"/>
    <n v="17"/>
    <s v="Very poor"/>
    <s v="Smartphone"/>
    <n v="4"/>
    <n v="2"/>
    <n v="0"/>
    <n v="10"/>
    <n v="3"/>
    <n v="4"/>
    <x v="5"/>
    <n v="2"/>
    <s v="Remain Constant"/>
    <x v="0"/>
    <s v="Online surfing"/>
    <s v="YES"/>
    <s v="YES"/>
    <s v="School/college"/>
    <n v="23"/>
    <n v="10"/>
    <n v="0"/>
    <n v="3.8333333333333335"/>
    <s v="NO"/>
    <s v="7-17 yrs (Children)"/>
  </r>
  <r>
    <s v="R614"/>
    <n v="17"/>
    <s v="Excellent"/>
    <s v="Smartphone"/>
    <n v="2"/>
    <n v="3"/>
    <n v="2"/>
    <n v="10"/>
    <n v="1"/>
    <n v="1"/>
    <x v="1"/>
    <n v="2"/>
    <s v="Increased"/>
    <x v="0"/>
    <s v="Watching web series"/>
    <s v="YES"/>
    <s v="YES"/>
    <s v="Friends , relatives"/>
    <n v="19"/>
    <n v="10"/>
    <n v="1"/>
    <n v="3.1666666666666665"/>
    <s v="NO"/>
    <s v="7-17 yrs (Children)"/>
  </r>
  <r>
    <s v="R619"/>
    <n v="17"/>
    <s v="Excellent"/>
    <s v="Smartphone"/>
    <n v="2"/>
    <n v="3"/>
    <n v="1"/>
    <n v="8"/>
    <n v="1"/>
    <n v="2"/>
    <x v="5"/>
    <n v="1"/>
    <s v="Increased"/>
    <x v="0"/>
    <s v="Sleeping"/>
    <s v="YES"/>
    <s v="YES"/>
    <s v="School/college"/>
    <n v="17"/>
    <n v="8"/>
    <n v="1"/>
    <n v="2.8333333333333335"/>
    <s v="NO"/>
    <s v="7-17 yrs (Children)"/>
  </r>
  <r>
    <s v="R630"/>
    <n v="17"/>
    <s v="Good"/>
    <s v="Smartphone"/>
    <n v="1"/>
    <n v="1"/>
    <n v="1"/>
    <n v="8"/>
    <n v="2"/>
    <n v="1"/>
    <x v="3"/>
    <n v="3"/>
    <s v="Increased"/>
    <x v="0"/>
    <s v="Web Series"/>
    <s v="NO"/>
    <s v="YES"/>
    <s v="School/college"/>
    <n v="14"/>
    <n v="8"/>
    <n v="1"/>
    <n v="2.3333333333333335"/>
    <s v="NO"/>
    <s v="7-17 yrs (Children)"/>
  </r>
  <r>
    <s v="R646"/>
    <n v="17"/>
    <s v="Good"/>
    <s v="Smartphone"/>
    <n v="0.75"/>
    <n v="2"/>
    <n v="2"/>
    <n v="6"/>
    <n v="1"/>
    <n v="1"/>
    <x v="3"/>
    <n v="3"/>
    <s v="Increased"/>
    <x v="0"/>
    <s v="Exercise"/>
    <s v="YES"/>
    <s v="YES"/>
    <s v="School/college"/>
    <n v="12.75"/>
    <n v="6"/>
    <n v="0.75"/>
    <n v="2.125"/>
    <s v="NO"/>
    <s v="7-17 yrs (Children)"/>
  </r>
  <r>
    <s v="R648"/>
    <n v="17"/>
    <s v="Good"/>
    <s v="Smartphone"/>
    <n v="0.75"/>
    <n v="2"/>
    <n v="1"/>
    <n v="12"/>
    <n v="1"/>
    <n v="1"/>
    <x v="3"/>
    <n v="3"/>
    <s v="Increased"/>
    <x v="0"/>
    <s v="Exercise"/>
    <s v="YES"/>
    <s v="YES"/>
    <s v="School/college"/>
    <n v="17.75"/>
    <n v="12"/>
    <n v="0.75"/>
    <n v="2.9583333333333335"/>
    <s v="NO"/>
    <s v="7-17 yrs (Children)"/>
  </r>
  <r>
    <s v="R711"/>
    <n v="17"/>
    <s v="Very poor"/>
    <s v="Laptop/Desktop"/>
    <n v="7"/>
    <n v="3"/>
    <n v="2"/>
    <n v="6"/>
    <n v="2"/>
    <n v="0"/>
    <x v="3"/>
    <n v="4"/>
    <s v="Remain Constant"/>
    <x v="0"/>
    <s v="Sleeping"/>
    <s v="YES"/>
    <s v="NO"/>
    <s v="Eating outside"/>
    <n v="20"/>
    <n v="7"/>
    <n v="0"/>
    <n v="3.3333333333333335"/>
    <s v="NO"/>
    <s v="7-17 yrs (Children)"/>
  </r>
  <r>
    <s v="R715"/>
    <n v="17"/>
    <s v="Average"/>
    <s v="Laptop/Desktop"/>
    <n v="3"/>
    <n v="2"/>
    <n v="0"/>
    <n v="6"/>
    <n v="2"/>
    <n v="0"/>
    <x v="3"/>
    <n v="3"/>
    <s v="Increased"/>
    <x v="0"/>
    <s v="Online gaming"/>
    <s v="NO"/>
    <s v="YES"/>
    <s v="Friends , relatives"/>
    <n v="13"/>
    <n v="6"/>
    <n v="0"/>
    <n v="2.1666666666666665"/>
    <s v="NO"/>
    <s v="7-17 yrs (Children)"/>
  </r>
  <r>
    <s v="R718"/>
    <n v="17"/>
    <s v="Very poor"/>
    <s v="Smartphone"/>
    <n v="4"/>
    <n v="1"/>
    <n v="0"/>
    <n v="6"/>
    <n v="2"/>
    <n v="0"/>
    <x v="3"/>
    <n v="3"/>
    <s v="Increased"/>
    <x v="0"/>
    <s v="Listening to music"/>
    <s v="NO"/>
    <s v="NO"/>
    <s v="Friends , relatives"/>
    <n v="13"/>
    <n v="6"/>
    <n v="0"/>
    <n v="2.1666666666666665"/>
    <s v="NO"/>
    <s v="7-17 yrs (Children)"/>
  </r>
  <r>
    <s v="R726"/>
    <n v="17"/>
    <s v="Average"/>
    <s v="Laptop/Desktop"/>
    <n v="2"/>
    <n v="0"/>
    <n v="0"/>
    <n v="11"/>
    <n v="1.5"/>
    <n v="2"/>
    <x v="3"/>
    <n v="4"/>
    <s v="Remain Constant"/>
    <x v="0"/>
    <s v="Talking to your relatives"/>
    <s v="NO"/>
    <s v="YES"/>
    <s v="Eating outside"/>
    <n v="16.5"/>
    <n v="11"/>
    <n v="0"/>
    <n v="2.75"/>
    <s v="NO"/>
    <s v="7-17 yrs (Children)"/>
  </r>
  <r>
    <s v="R872"/>
    <n v="17"/>
    <s v="Very poor"/>
    <s v="Smartphone"/>
    <n v="1"/>
    <n v="2"/>
    <n v="0"/>
    <n v="7"/>
    <n v="2"/>
    <n v="1"/>
    <x v="4"/>
    <n v="3"/>
    <s v="Increased"/>
    <x v="1"/>
    <s v="Dancing"/>
    <s v="NO"/>
    <s v="NO"/>
    <s v="Friends , relatives"/>
    <n v="13"/>
    <n v="7"/>
    <n v="0"/>
    <n v="2.1666666666666665"/>
    <s v="NO"/>
    <s v="7-17 yrs (Children)"/>
  </r>
  <r>
    <s v="R877"/>
    <n v="17"/>
    <s v="Very poor"/>
    <s v="Smartphone"/>
    <n v="7"/>
    <n v="2"/>
    <n v="1"/>
    <n v="6"/>
    <n v="3"/>
    <n v="1"/>
    <x v="1"/>
    <n v="3"/>
    <s v="Increased"/>
    <x v="0"/>
    <s v="Watching web series"/>
    <s v="NO"/>
    <s v="YES"/>
    <s v="Travelling"/>
    <n v="20"/>
    <n v="7"/>
    <n v="1"/>
    <n v="3.3333333333333335"/>
    <s v="NO"/>
    <s v="7-17 yrs (Children)"/>
  </r>
  <r>
    <s v="R948"/>
    <n v="17"/>
    <s v="Average"/>
    <s v="Smartphone"/>
    <n v="3"/>
    <n v="2"/>
    <n v="1"/>
    <n v="8"/>
    <n v="5"/>
    <n v="3.5"/>
    <x v="0"/>
    <n v="1"/>
    <s v="Remain Constant"/>
    <x v="0"/>
    <s v="Watching web series"/>
    <s v="YES"/>
    <s v="YES"/>
    <s v="School/college"/>
    <n v="22.5"/>
    <n v="8"/>
    <n v="1"/>
    <n v="3.75"/>
    <s v="NO"/>
    <s v="7-17 yrs (Children)"/>
  </r>
  <r>
    <s v="R979"/>
    <n v="17"/>
    <s v="Good"/>
    <s v="Laptop/Desktop"/>
    <n v="4"/>
    <n v="2"/>
    <n v="1"/>
    <n v="10"/>
    <n v="6"/>
    <n v="4"/>
    <x v="0"/>
    <n v="4"/>
    <s v="Increased"/>
    <x v="0"/>
    <s v="Listening to music"/>
    <s v="YES"/>
    <s v="YES"/>
    <s v="Colleagues"/>
    <n v="27"/>
    <n v="10"/>
    <n v="1"/>
    <n v="4.5"/>
    <s v="NO"/>
    <s v="7-17 yrs (Children)"/>
  </r>
  <r>
    <s v="R1062"/>
    <n v="17"/>
    <s v="Very poor"/>
    <s v="Laptop/Desktop"/>
    <n v="5"/>
    <n v="0.5"/>
    <n v="0.3"/>
    <n v="7.5"/>
    <n v="0.5"/>
    <n v="0.3"/>
    <x v="1"/>
    <n v="3"/>
    <s v="Remain Constant"/>
    <x v="0"/>
    <s v="Online gaming"/>
    <s v="YES"/>
    <s v="NO"/>
    <s v="Travelling"/>
    <n v="14.100000000000001"/>
    <n v="7.5"/>
    <n v="0.3"/>
    <n v="2.35"/>
    <s v="NO"/>
    <s v="7-17 yrs (Children)"/>
  </r>
  <r>
    <s v="R1064"/>
    <n v="17"/>
    <s v="Average"/>
    <s v="Laptop/Desktop"/>
    <n v="4"/>
    <n v="5"/>
    <n v="2"/>
    <n v="7"/>
    <n v="0.4"/>
    <n v="0.5"/>
    <x v="1"/>
    <n v="3"/>
    <s v="Remain Constant"/>
    <x v="0"/>
    <s v="Reading books, music, exercise"/>
    <s v="NO"/>
    <s v="YES"/>
    <s v="Friends and roaming around freely"/>
    <n v="18.899999999999999"/>
    <n v="7"/>
    <n v="0.4"/>
    <n v="3.15"/>
    <s v="NO"/>
    <s v="7-17 yrs (Children)"/>
  </r>
  <r>
    <s v="R1093"/>
    <n v="17"/>
    <s v="Average"/>
    <s v="Smartphone"/>
    <n v="6"/>
    <n v="1"/>
    <n v="0"/>
    <n v="8"/>
    <n v="1"/>
    <n v="0"/>
    <x v="8"/>
    <n v="2"/>
    <s v="Remain Constant"/>
    <x v="0"/>
    <s v="Online gaming"/>
    <s v="NO"/>
    <s v="NO"/>
    <s v="Metro"/>
    <n v="16"/>
    <n v="8"/>
    <n v="0"/>
    <n v="2.6666666666666665"/>
    <s v="NO"/>
    <s v="7-17 yrs (Children)"/>
  </r>
  <r>
    <s v="R1097"/>
    <n v="17"/>
    <s v="Very poor"/>
    <s v="Smartphone"/>
    <n v="3"/>
    <n v="6"/>
    <n v="0"/>
    <n v="8"/>
    <n v="2"/>
    <n v="0"/>
    <x v="1"/>
    <n v="3"/>
    <s v="Remain Constant"/>
    <x v="0"/>
    <s v="Online gaming"/>
    <s v="YES"/>
    <s v="YES"/>
    <s v="School/college"/>
    <n v="19"/>
    <n v="8"/>
    <n v="0"/>
    <n v="3.1666666666666665"/>
    <s v="NO"/>
    <s v="7-17 yrs (Children)"/>
  </r>
  <r>
    <s v="R1103"/>
    <n v="17"/>
    <s v="Very poor"/>
    <s v="Laptop/Desktop"/>
    <n v="4"/>
    <n v="0"/>
    <n v="1"/>
    <n v="7"/>
    <n v="1"/>
    <n v="3"/>
    <x v="1"/>
    <n v="4"/>
    <s v="Increased"/>
    <x v="0"/>
    <s v="Online gaming"/>
    <s v="NO"/>
    <s v="NO"/>
    <s v="Friends , relatives"/>
    <n v="16"/>
    <n v="7"/>
    <n v="0"/>
    <n v="2.6666666666666665"/>
    <s v="NO"/>
    <s v="7-17 yrs (Children)"/>
  </r>
  <r>
    <s v="R1115"/>
    <n v="17"/>
    <s v="Very poor"/>
    <s v="Tablet"/>
    <n v="2"/>
    <n v="8"/>
    <n v="3"/>
    <n v="5"/>
    <n v="0"/>
    <n v="1"/>
    <x v="1"/>
    <n v="4"/>
    <s v="Increased"/>
    <x v="0"/>
    <s v="Youtube"/>
    <s v="NO"/>
    <s v="YES"/>
    <s v="School/college"/>
    <n v="19"/>
    <n v="8"/>
    <n v="0"/>
    <n v="3.1666666666666665"/>
    <s v="NO"/>
    <s v="7-17 yrs (Children)"/>
  </r>
  <r>
    <s v="R1155"/>
    <n v="17"/>
    <s v="Very poor"/>
    <s v="Smartphone"/>
    <n v="6"/>
    <n v="3"/>
    <n v="1"/>
    <n v="7"/>
    <n v="1"/>
    <n v="1"/>
    <x v="3"/>
    <n v="2"/>
    <s v="Decreased"/>
    <x v="0"/>
    <s v="Gym"/>
    <s v="NO"/>
    <s v="YES"/>
    <s v="School and friends."/>
    <n v="19"/>
    <n v="7"/>
    <n v="1"/>
    <n v="3.1666666666666665"/>
    <s v="NO"/>
    <s v="7-17 yrs (Children)"/>
  </r>
  <r>
    <s v="R45"/>
    <n v="18"/>
    <s v="Average"/>
    <s v="Smartphone"/>
    <n v="2"/>
    <n v="2"/>
    <n v="3"/>
    <n v="12"/>
    <n v="1"/>
    <n v="0"/>
    <x v="9"/>
    <n v="4"/>
    <s v="Remain Constant"/>
    <x v="0"/>
    <s v="Sleep"/>
    <s v="NO"/>
    <s v="NO"/>
    <s v="Friends , relatives"/>
    <n v="20"/>
    <n v="12"/>
    <n v="0"/>
    <n v="3.3333333333333335"/>
    <s v="NO"/>
    <s v="18-22 yrs (Youths)"/>
  </r>
  <r>
    <s v="R50"/>
    <n v="18"/>
    <s v="Good"/>
    <s v="Laptop/Desktop"/>
    <n v="4"/>
    <n v="2"/>
    <n v="0"/>
    <n v="8"/>
    <n v="4"/>
    <n v="0"/>
    <x v="3"/>
    <n v="3"/>
    <s v="Remain Constant"/>
    <x v="0"/>
    <s v="Social Media"/>
    <s v="YES"/>
    <s v="YES"/>
    <s v="Colleagues"/>
    <n v="18"/>
    <n v="8"/>
    <n v="0"/>
    <n v="3"/>
    <s v="NO"/>
    <s v="18-22 yrs (Youths)"/>
  </r>
  <r>
    <s v="R58"/>
    <n v="18"/>
    <s v="Very poor"/>
    <s v="Smartphone"/>
    <n v="1"/>
    <n v="8"/>
    <n v="0"/>
    <n v="8"/>
    <n v="5"/>
    <n v="2"/>
    <x v="1"/>
    <n v="3"/>
    <s v="Increased"/>
    <x v="0"/>
    <s v="Online surfing"/>
    <s v="YES"/>
    <s v="YES"/>
    <s v="School/college"/>
    <n v="24"/>
    <n v="8"/>
    <n v="0"/>
    <n v="4"/>
    <s v="NO"/>
    <s v="18-22 yrs (Youths)"/>
  </r>
  <r>
    <s v="R63"/>
    <n v="18"/>
    <s v="Very poor"/>
    <s v="Laptop/Desktop"/>
    <n v="0"/>
    <n v="2"/>
    <n v="1"/>
    <n v="6"/>
    <n v="5"/>
    <n v="0"/>
    <x v="3"/>
    <n v="1"/>
    <s v="Remain Constant"/>
    <x v="0"/>
    <s v="Crying"/>
    <s v="NO"/>
    <s v="YES"/>
    <s v="Friends , relatives"/>
    <n v="14"/>
    <n v="6"/>
    <n v="0"/>
    <n v="2.3333333333333335"/>
    <s v="NO"/>
    <s v="18-22 yrs (Youths)"/>
  </r>
  <r>
    <s v="R68"/>
    <n v="18"/>
    <s v="Average"/>
    <s v="Smartphone"/>
    <n v="3"/>
    <n v="1"/>
    <n v="1"/>
    <n v="8"/>
    <n v="3"/>
    <n v="0.5"/>
    <x v="0"/>
    <n v="4"/>
    <s v="Remain Constant"/>
    <x v="0"/>
    <s v="Dancing"/>
    <s v="YES"/>
    <s v="YES"/>
    <s v="Roaming around freely"/>
    <n v="16.5"/>
    <n v="8"/>
    <n v="0.5"/>
    <n v="2.75"/>
    <s v="NO"/>
    <s v="18-22 yrs (Youths)"/>
  </r>
  <r>
    <s v="R75"/>
    <n v="18"/>
    <s v="Very poor"/>
    <s v="Smartphone"/>
    <n v="3"/>
    <n v="2"/>
    <n v="2"/>
    <n v="8"/>
    <n v="8"/>
    <n v="0"/>
    <x v="3"/>
    <n v="4"/>
    <s v="Remain Constant"/>
    <x v="0"/>
    <s v="Listening to music"/>
    <s v="NO"/>
    <s v="YES"/>
    <s v="School/college"/>
    <n v="23"/>
    <n v="8"/>
    <n v="0"/>
    <n v="3.8333333333333335"/>
    <s v="YES"/>
    <s v="18-22 yrs (Youths)"/>
  </r>
  <r>
    <s v="R89"/>
    <n v="18"/>
    <s v="Very poor"/>
    <s v="Smartphone"/>
    <n v="3"/>
    <n v="4"/>
    <n v="1"/>
    <n v="7"/>
    <n v="1"/>
    <n v="0"/>
    <x v="0"/>
    <n v="4"/>
    <s v="Remain Constant"/>
    <x v="1"/>
    <s v="Listening to music"/>
    <s v="NO"/>
    <s v="NO"/>
    <s v="Eating outside"/>
    <n v="16"/>
    <n v="7"/>
    <n v="0"/>
    <n v="2.6666666666666665"/>
    <s v="NO"/>
    <s v="18-22 yrs (Youths)"/>
  </r>
  <r>
    <s v="R109"/>
    <n v="18"/>
    <s v="Very poor"/>
    <s v="Smartphone"/>
    <n v="2"/>
    <n v="3"/>
    <n v="1"/>
    <n v="8"/>
    <n v="1"/>
    <n v="1"/>
    <x v="3"/>
    <n v="3"/>
    <s v="Decreased"/>
    <x v="0"/>
    <s v="Listening to music"/>
    <s v="YES"/>
    <s v="YES"/>
    <s v="Roaming around freely"/>
    <n v="16"/>
    <n v="8"/>
    <n v="1"/>
    <n v="2.6666666666666665"/>
    <s v="NO"/>
    <s v="18-22 yrs (Youths)"/>
  </r>
  <r>
    <s v="R115"/>
    <n v="18"/>
    <s v="Very poor"/>
    <s v="Smartphone"/>
    <n v="2"/>
    <n v="3"/>
    <n v="1"/>
    <n v="10"/>
    <n v="2"/>
    <n v="0"/>
    <x v="0"/>
    <n v="3"/>
    <s v="Remain Constant"/>
    <x v="0"/>
    <s v="Online gaming"/>
    <s v="NO"/>
    <s v="YES"/>
    <s v="School/college"/>
    <n v="18"/>
    <n v="10"/>
    <n v="0"/>
    <n v="3"/>
    <s v="NO"/>
    <s v="18-22 yrs (Youths)"/>
  </r>
  <r>
    <s v="R116"/>
    <n v="18"/>
    <s v="Very poor"/>
    <s v="Smartphone"/>
    <n v="3"/>
    <n v="6"/>
    <n v="0"/>
    <n v="7"/>
    <n v="3"/>
    <n v="1"/>
    <x v="1"/>
    <n v="3"/>
    <s v="Remain Constant"/>
    <x v="0"/>
    <s v="Reading books"/>
    <s v="YES"/>
    <s v="NO"/>
    <s v="School/college"/>
    <n v="20"/>
    <n v="7"/>
    <n v="0"/>
    <n v="3.3333333333333335"/>
    <s v="NO"/>
    <s v="18-22 yrs (Youths)"/>
  </r>
  <r>
    <s v="R121"/>
    <n v="18"/>
    <s v="Average"/>
    <s v="Smartphone"/>
    <n v="2.5"/>
    <n v="2"/>
    <n v="1"/>
    <n v="8"/>
    <n v="1"/>
    <n v="0"/>
    <x v="1"/>
    <n v="4"/>
    <s v="Remain Constant"/>
    <x v="0"/>
    <s v="Listening to music"/>
    <s v="NO"/>
    <s v="YES"/>
    <s v="Travelling"/>
    <n v="14.5"/>
    <n v="8"/>
    <n v="0"/>
    <n v="2.4166666666666665"/>
    <s v="NO"/>
    <s v="18-22 yrs (Youths)"/>
  </r>
  <r>
    <s v="R124"/>
    <n v="18"/>
    <s v="Very poor"/>
    <s v="Smartphone"/>
    <n v="5"/>
    <n v="3"/>
    <n v="0"/>
    <n v="9"/>
    <n v="7"/>
    <n v="0"/>
    <x v="0"/>
    <n v="3"/>
    <s v="Increased"/>
    <x v="0"/>
    <s v="Watching web series"/>
    <s v="YES"/>
    <s v="NO"/>
    <s v="Roaming around freely"/>
    <n v="24"/>
    <n v="9"/>
    <n v="0"/>
    <n v="4"/>
    <s v="NO"/>
    <s v="18-22 yrs (Youths)"/>
  </r>
  <r>
    <s v="R133"/>
    <n v="18"/>
    <s v="Very poor"/>
    <s v="Smartphone"/>
    <n v="2"/>
    <n v="2"/>
    <n v="1"/>
    <n v="9"/>
    <n v="2"/>
    <n v="2"/>
    <x v="9"/>
    <n v="2"/>
    <s v="Increased"/>
    <x v="0"/>
    <s v="Watching web series"/>
    <s v="YES"/>
    <s v="YES"/>
    <s v="Travelling"/>
    <n v="18"/>
    <n v="9"/>
    <n v="1"/>
    <n v="3"/>
    <s v="NO"/>
    <s v="18-22 yrs (Youths)"/>
  </r>
  <r>
    <s v="R135"/>
    <n v="18"/>
    <s v="Average"/>
    <s v="Smartphone"/>
    <n v="5"/>
    <n v="1"/>
    <n v="1"/>
    <n v="8"/>
    <n v="1"/>
    <n v="0"/>
    <x v="1"/>
    <n v="4"/>
    <s v="Increased"/>
    <x v="0"/>
    <s v="Sleep"/>
    <s v="YES"/>
    <s v="YES"/>
    <s v="Roaming around freely"/>
    <n v="16"/>
    <n v="8"/>
    <n v="0"/>
    <n v="2.6666666666666665"/>
    <s v="NO"/>
    <s v="18-22 yrs (Youths)"/>
  </r>
  <r>
    <s v="R137"/>
    <n v="18"/>
    <s v="Very poor"/>
    <s v="Smartphone"/>
    <n v="3"/>
    <n v="5"/>
    <n v="1"/>
    <n v="7"/>
    <n v="2"/>
    <n v="0"/>
    <x v="1"/>
    <n v="3"/>
    <s v="Remain Constant"/>
    <x v="0"/>
    <s v="Online gaming"/>
    <s v="NO"/>
    <s v="YES"/>
    <s v="Roaming around freely"/>
    <n v="18"/>
    <n v="7"/>
    <n v="0"/>
    <n v="3"/>
    <s v="NO"/>
    <s v="18-22 yrs (Youths)"/>
  </r>
  <r>
    <s v="R144"/>
    <n v="18"/>
    <s v="Poor"/>
    <s v="Smartphone"/>
    <n v="2"/>
    <n v="6"/>
    <n v="1"/>
    <n v="7"/>
    <n v="1"/>
    <n v="1"/>
    <x v="1"/>
    <n v="2"/>
    <s v="Increased"/>
    <x v="0"/>
    <s v="Listening to music"/>
    <s v="YES"/>
    <s v="YES"/>
    <s v="Friends , relatives"/>
    <n v="18"/>
    <n v="7"/>
    <n v="1"/>
    <n v="3"/>
    <s v="NO"/>
    <s v="18-22 yrs (Youths)"/>
  </r>
  <r>
    <s v="R151"/>
    <n v="18"/>
    <s v="Very poor"/>
    <s v="Smartphone"/>
    <n v="2"/>
    <n v="2"/>
    <n v="1"/>
    <n v="10"/>
    <n v="2"/>
    <n v="0"/>
    <x v="0"/>
    <n v="3"/>
    <s v="Remain Constant"/>
    <x v="0"/>
    <s v="Listening to music"/>
    <s v="NO"/>
    <s v="NO"/>
    <s v="Eating outside"/>
    <n v="17"/>
    <n v="10"/>
    <n v="0"/>
    <n v="2.8333333333333335"/>
    <s v="NO"/>
    <s v="18-22 yrs (Youths)"/>
  </r>
  <r>
    <s v="R237"/>
    <n v="18"/>
    <s v="Very poor"/>
    <s v="Smartphone"/>
    <n v="2"/>
    <n v="2"/>
    <n v="2"/>
    <n v="9"/>
    <n v="4"/>
    <n v="0"/>
    <x v="1"/>
    <n v="3"/>
    <s v="Increased"/>
    <x v="0"/>
    <s v="Online gaming"/>
    <s v="NO"/>
    <s v="YES"/>
    <s v="School/college"/>
    <n v="19"/>
    <n v="9"/>
    <n v="0"/>
    <n v="3.1666666666666665"/>
    <s v="NO"/>
    <s v="18-22 yrs (Youths)"/>
  </r>
  <r>
    <s v="R253"/>
    <n v="18"/>
    <s v="NA"/>
    <s v="NA"/>
    <n v="0"/>
    <n v="8"/>
    <n v="0.5"/>
    <n v="5"/>
    <n v="3"/>
    <n v="1"/>
    <x v="9"/>
    <n v="3"/>
    <s v="Remain Constant"/>
    <x v="0"/>
    <s v="Dancing"/>
    <s v="YES"/>
    <s v="YES"/>
    <s v="Travelling"/>
    <n v="17.5"/>
    <n v="8"/>
    <n v="0"/>
    <n v="2.9166666666666665"/>
    <s v="NO"/>
    <s v="18-22 yrs (Youths)"/>
  </r>
  <r>
    <s v="R257"/>
    <n v="18"/>
    <s v="Very poor"/>
    <s v="Laptop/Desktop"/>
    <n v="0"/>
    <n v="3"/>
    <n v="0"/>
    <n v="8"/>
    <n v="4"/>
    <n v="1"/>
    <x v="5"/>
    <n v="3"/>
    <s v="Increased"/>
    <x v="0"/>
    <s v="Watching web series"/>
    <s v="NO"/>
    <s v="YES"/>
    <s v="Friends , relatives"/>
    <n v="16"/>
    <n v="8"/>
    <n v="0"/>
    <n v="2.6666666666666665"/>
    <s v="NO"/>
    <s v="18-22 yrs (Youths)"/>
  </r>
  <r>
    <s v="R289"/>
    <n v="18"/>
    <s v="Average"/>
    <s v="Smartphone"/>
    <n v="1"/>
    <n v="2"/>
    <n v="0"/>
    <n v="10"/>
    <n v="1"/>
    <n v="0.5"/>
    <x v="3"/>
    <n v="2"/>
    <s v="Remain Constant"/>
    <x v="0"/>
    <s v="Reading books"/>
    <s v="NO"/>
    <s v="NO"/>
    <s v="Roaming around freely"/>
    <n v="14.5"/>
    <n v="10"/>
    <n v="0"/>
    <n v="2.4166666666666665"/>
    <s v="NO"/>
    <s v="18-22 yrs (Youths)"/>
  </r>
  <r>
    <s v="R309"/>
    <n v="18"/>
    <s v="NA"/>
    <s v="NA"/>
    <n v="0"/>
    <n v="1"/>
    <n v="1"/>
    <n v="12"/>
    <n v="4"/>
    <n v="0"/>
    <x v="3"/>
    <n v="3"/>
    <s v="Remain Constant"/>
    <x v="0"/>
    <s v="Online gaming"/>
    <s v="YES"/>
    <s v="YES"/>
    <s v="Friends , relatives"/>
    <n v="18"/>
    <n v="12"/>
    <n v="0"/>
    <n v="3"/>
    <s v="NO"/>
    <s v="18-22 yrs (Youths)"/>
  </r>
  <r>
    <s v="R323"/>
    <n v="18"/>
    <s v="Very poor"/>
    <s v="Smartphone"/>
    <n v="0"/>
    <n v="0"/>
    <n v="2"/>
    <n v="7"/>
    <n v="6"/>
    <n v="0"/>
    <x v="3"/>
    <n v="4"/>
    <s v="Increased"/>
    <x v="0"/>
    <s v="Business"/>
    <s v="YES"/>
    <s v="YES"/>
    <s v="Friends , relatives"/>
    <n v="15"/>
    <n v="7"/>
    <n v="0"/>
    <n v="2.5"/>
    <s v="NO"/>
    <s v="18-22 yrs (Youths)"/>
  </r>
  <r>
    <s v="R340"/>
    <n v="18"/>
    <s v="Average"/>
    <s v="Smartphone"/>
    <n v="4"/>
    <n v="1"/>
    <n v="1"/>
    <n v="12"/>
    <n v="1"/>
    <n v="1"/>
    <x v="3"/>
    <n v="2"/>
    <s v="Increased"/>
    <x v="0"/>
    <s v="Watching web series"/>
    <s v="NO"/>
    <s v="YES"/>
    <s v="ALL"/>
    <n v="20"/>
    <n v="12"/>
    <n v="1"/>
    <n v="3.3333333333333335"/>
    <s v="NO"/>
    <s v="18-22 yrs (Youths)"/>
  </r>
  <r>
    <s v="R351"/>
    <n v="18"/>
    <s v="Average"/>
    <s v="NA"/>
    <n v="1.5"/>
    <n v="2"/>
    <n v="1"/>
    <n v="8"/>
    <n v="1"/>
    <n v="0.5"/>
    <x v="0"/>
    <n v="2"/>
    <s v="Remain Constant"/>
    <x v="0"/>
    <s v="Meditation"/>
    <s v="YES"/>
    <s v="YES"/>
    <s v="School/college"/>
    <n v="14"/>
    <n v="8"/>
    <n v="0.5"/>
    <n v="2.3333333333333335"/>
    <s v="NO"/>
    <s v="18-22 yrs (Youths)"/>
  </r>
  <r>
    <s v="R394"/>
    <n v="18"/>
    <s v="Average"/>
    <s v="Laptop/Desktop"/>
    <n v="1"/>
    <n v="1"/>
    <n v="0"/>
    <n v="8"/>
    <n v="4"/>
    <n v="0"/>
    <x v="3"/>
    <n v="3"/>
    <s v="Decreased"/>
    <x v="0"/>
    <s v="Watching web series"/>
    <s v="YES"/>
    <s v="YES"/>
    <s v="Roaming around freely"/>
    <n v="14"/>
    <n v="8"/>
    <n v="0"/>
    <n v="2.3333333333333335"/>
    <s v="NO"/>
    <s v="18-22 yrs (Youths)"/>
  </r>
  <r>
    <s v="R438"/>
    <n v="18"/>
    <s v="Very poor"/>
    <s v="Smartphone"/>
    <n v="3"/>
    <n v="2"/>
    <n v="0"/>
    <n v="8"/>
    <n v="2"/>
    <n v="0.5"/>
    <x v="3"/>
    <n v="3"/>
    <s v="Remain Constant"/>
    <x v="0"/>
    <s v="Scrolling through social media"/>
    <s v="NO"/>
    <s v="YES"/>
    <s v="Friends , relatives"/>
    <n v="15.5"/>
    <n v="8"/>
    <n v="0"/>
    <n v="2.5833333333333335"/>
    <s v="NO"/>
    <s v="18-22 yrs (Youths)"/>
  </r>
  <r>
    <s v="R440"/>
    <n v="18"/>
    <s v="Excellent"/>
    <s v="Smartphone"/>
    <n v="1"/>
    <n v="2"/>
    <n v="1"/>
    <n v="8"/>
    <n v="1"/>
    <n v="0"/>
    <x v="5"/>
    <n v="2"/>
    <s v="Remain Constant"/>
    <x v="0"/>
    <s v="Online gaming"/>
    <s v="YES"/>
    <s v="YES"/>
    <s v="Friends , relatives"/>
    <n v="13"/>
    <n v="8"/>
    <n v="0"/>
    <n v="2.1666666666666665"/>
    <s v="NO"/>
    <s v="18-22 yrs (Youths)"/>
  </r>
  <r>
    <s v="R462"/>
    <n v="18"/>
    <s v="Very poor"/>
    <s v="Smartphone"/>
    <n v="4"/>
    <n v="2"/>
    <n v="1"/>
    <n v="12"/>
    <n v="2"/>
    <n v="0"/>
    <x v="3"/>
    <n v="3"/>
    <s v="Remain Constant"/>
    <x v="0"/>
    <s v="Listening to music"/>
    <s v="YES"/>
    <s v="NO"/>
    <s v="Friends , relatives"/>
    <n v="21"/>
    <n v="12"/>
    <n v="0"/>
    <n v="3.5"/>
    <s v="NO"/>
    <s v="18-22 yrs (Youths)"/>
  </r>
  <r>
    <s v="R464"/>
    <n v="18"/>
    <s v="Good"/>
    <s v="NA"/>
    <n v="2"/>
    <n v="3"/>
    <n v="1"/>
    <n v="7"/>
    <n v="2"/>
    <n v="1"/>
    <x v="0"/>
    <n v="3"/>
    <s v="Remain Constant"/>
    <x v="1"/>
    <s v="Online gaming"/>
    <s v="YES"/>
    <s v="YES"/>
    <s v="Travelling"/>
    <n v="16"/>
    <n v="7"/>
    <n v="1"/>
    <n v="2.6666666666666665"/>
    <s v="NO"/>
    <s v="18-22 yrs (Youths)"/>
  </r>
  <r>
    <s v="R483"/>
    <n v="18"/>
    <s v="Average"/>
    <s v="Smartphone"/>
    <n v="4"/>
    <n v="1"/>
    <n v="0"/>
    <n v="9"/>
    <n v="4"/>
    <n v="1"/>
    <x v="0"/>
    <n v="3"/>
    <s v="Decreased"/>
    <x v="1"/>
    <s v="Online gaming"/>
    <s v="NO"/>
    <s v="YES"/>
    <s v="Eating outside"/>
    <n v="19"/>
    <n v="9"/>
    <n v="0"/>
    <n v="3.1666666666666665"/>
    <s v="NO"/>
    <s v="18-22 yrs (Youths)"/>
  </r>
  <r>
    <s v="R485"/>
    <n v="18"/>
    <s v="Very poor"/>
    <s v="Laptop/Desktop"/>
    <n v="6"/>
    <n v="6"/>
    <n v="1"/>
    <n v="6"/>
    <n v="1"/>
    <n v="0.5"/>
    <x v="3"/>
    <n v="5"/>
    <s v="Remain Constant"/>
    <x v="1"/>
    <s v="Listening to music"/>
    <s v="YES"/>
    <s v="YES"/>
    <s v="School/college"/>
    <n v="20.5"/>
    <n v="6"/>
    <n v="0.5"/>
    <n v="3.4166666666666665"/>
    <s v="NO"/>
    <s v="18-22 yrs (Youths)"/>
  </r>
  <r>
    <s v="R522"/>
    <n v="18"/>
    <s v="Good"/>
    <s v="Laptop/Desktop"/>
    <n v="3"/>
    <n v="4"/>
    <n v="2"/>
    <n v="7"/>
    <n v="2"/>
    <n v="2"/>
    <x v="1"/>
    <n v="3"/>
    <s v="Increased"/>
    <x v="0"/>
    <s v="Dancing"/>
    <s v="YES"/>
    <s v="YES"/>
    <s v="Travelling"/>
    <n v="20"/>
    <n v="7"/>
    <n v="2"/>
    <n v="3.3333333333333335"/>
    <s v="NO"/>
    <s v="18-22 yrs (Youths)"/>
  </r>
  <r>
    <s v="R546"/>
    <n v="18"/>
    <s v="Very poor"/>
    <s v="Tablet"/>
    <n v="4"/>
    <n v="4"/>
    <n v="0"/>
    <n v="9"/>
    <n v="2"/>
    <n v="2"/>
    <x v="3"/>
    <n v="3"/>
    <s v="Remain Constant"/>
    <x v="0"/>
    <s v="Watching web series"/>
    <s v="NO"/>
    <s v="YES"/>
    <s v="Travelling"/>
    <n v="21"/>
    <n v="9"/>
    <n v="0"/>
    <n v="3.5"/>
    <s v="NO"/>
    <s v="18-22 yrs (Youths)"/>
  </r>
  <r>
    <s v="R566"/>
    <n v="18"/>
    <s v="Good"/>
    <s v="Smartphone"/>
    <n v="3"/>
    <n v="2"/>
    <n v="0"/>
    <n v="8"/>
    <n v="1"/>
    <n v="1"/>
    <x v="1"/>
    <n v="3"/>
    <s v="Decreased"/>
    <x v="0"/>
    <s v="Listening to music"/>
    <s v="YES"/>
    <s v="NO"/>
    <s v="School/college"/>
    <n v="15"/>
    <n v="8"/>
    <n v="0"/>
    <n v="2.5"/>
    <s v="NO"/>
    <s v="18-22 yrs (Youths)"/>
  </r>
  <r>
    <s v="R573"/>
    <n v="18"/>
    <s v="Very poor"/>
    <s v="Smartphone"/>
    <n v="2"/>
    <n v="0"/>
    <n v="3"/>
    <n v="8"/>
    <n v="1"/>
    <n v="0"/>
    <x v="6"/>
    <n v="3"/>
    <s v="Increased"/>
    <x v="0"/>
    <s v="Exercising"/>
    <s v="NO"/>
    <s v="YES"/>
    <s v="ALL"/>
    <n v="14"/>
    <n v="8"/>
    <n v="0"/>
    <n v="2.3333333333333335"/>
    <s v="NO"/>
    <s v="18-22 yrs (Youths)"/>
  </r>
  <r>
    <s v="R575"/>
    <n v="18"/>
    <s v="Very poor"/>
    <s v="Smartphone"/>
    <n v="0"/>
    <n v="0"/>
    <n v="0"/>
    <n v="7"/>
    <n v="3"/>
    <n v="2"/>
    <x v="3"/>
    <n v="4"/>
    <s v="Remain Constant"/>
    <x v="1"/>
    <s v="Scrolling through social media"/>
    <s v="NO"/>
    <s v="YES"/>
    <s v="Friends , relatives"/>
    <n v="12"/>
    <n v="7"/>
    <n v="0"/>
    <n v="2"/>
    <s v="NO"/>
    <s v="18-22 yrs (Youths)"/>
  </r>
  <r>
    <s v="R604"/>
    <n v="18"/>
    <s v="Average"/>
    <s v="Laptop/Desktop"/>
    <n v="4"/>
    <n v="2"/>
    <n v="3"/>
    <n v="7"/>
    <n v="4"/>
    <n v="1"/>
    <x v="3"/>
    <n v="2"/>
    <s v="Decreased"/>
    <x v="0"/>
    <s v="Online surfing"/>
    <s v="NO"/>
    <s v="NO"/>
    <s v="School/college"/>
    <n v="21"/>
    <n v="7"/>
    <n v="1"/>
    <n v="3.5"/>
    <s v="NO"/>
    <s v="18-22 yrs (Youths)"/>
  </r>
  <r>
    <s v="R613"/>
    <n v="18"/>
    <s v="Average"/>
    <s v="Smartphone"/>
    <n v="1"/>
    <n v="2"/>
    <n v="0"/>
    <n v="7"/>
    <n v="1"/>
    <n v="0"/>
    <x v="0"/>
    <n v="3"/>
    <s v="Decreased"/>
    <x v="1"/>
    <s v="Cooking"/>
    <s v="NO"/>
    <s v="YES"/>
    <s v="School/college"/>
    <n v="11"/>
    <n v="7"/>
    <n v="0"/>
    <n v="1.8333333333333333"/>
    <s v="NO"/>
    <s v="18-22 yrs (Youths)"/>
  </r>
  <r>
    <s v="R647"/>
    <n v="18"/>
    <s v="Good"/>
    <s v="Smartphone"/>
    <n v="0.75"/>
    <n v="1"/>
    <n v="1"/>
    <n v="12"/>
    <n v="1"/>
    <n v="1"/>
    <x v="5"/>
    <n v="3"/>
    <s v="Increased"/>
    <x v="0"/>
    <s v="Exercise"/>
    <s v="YES"/>
    <s v="YES"/>
    <s v="School/college"/>
    <n v="16.75"/>
    <n v="12"/>
    <n v="0.75"/>
    <n v="2.7916666666666665"/>
    <s v="NO"/>
    <s v="18-22 yrs (Youths)"/>
  </r>
  <r>
    <s v="R684"/>
    <n v="18"/>
    <s v="Average"/>
    <s v="Smartphone"/>
    <n v="2"/>
    <n v="1"/>
    <n v="1"/>
    <n v="10"/>
    <n v="4"/>
    <n v="1"/>
    <x v="1"/>
    <n v="4"/>
    <s v="Increased"/>
    <x v="0"/>
    <s v="Online gaming"/>
    <s v="NO"/>
    <s v="NO"/>
    <s v="Eating outside"/>
    <n v="19"/>
    <n v="10"/>
    <n v="1"/>
    <n v="3.1666666666666665"/>
    <s v="NO"/>
    <s v="18-22 yrs (Youths)"/>
  </r>
  <r>
    <s v="R704"/>
    <n v="18"/>
    <s v="Average"/>
    <s v="Smartphone"/>
    <n v="3"/>
    <n v="1"/>
    <n v="1"/>
    <n v="9"/>
    <n v="4"/>
    <n v="0.5"/>
    <x v="3"/>
    <n v="4"/>
    <s v="Remain Constant"/>
    <x v="0"/>
    <s v="Listening to music"/>
    <s v="YES"/>
    <s v="YES"/>
    <s v="Friends , relatives"/>
    <n v="18.5"/>
    <n v="9"/>
    <n v="0.5"/>
    <n v="3.0833333333333335"/>
    <s v="NO"/>
    <s v="18-22 yrs (Youths)"/>
  </r>
  <r>
    <s v="R709"/>
    <n v="18"/>
    <s v="NA"/>
    <s v="NA"/>
    <n v="0"/>
    <n v="1"/>
    <n v="1"/>
    <n v="10"/>
    <n v="9"/>
    <n v="2"/>
    <x v="3"/>
    <n v="3"/>
    <s v="Remain Constant"/>
    <x v="0"/>
    <s v="Listening to music"/>
    <s v="YES"/>
    <s v="YES"/>
    <s v="Travelling"/>
    <n v="23"/>
    <n v="10"/>
    <n v="0"/>
    <n v="3.8333333333333335"/>
    <s v="NO"/>
    <s v="18-22 yrs (Youths)"/>
  </r>
  <r>
    <s v="R712"/>
    <n v="18"/>
    <s v="Average"/>
    <s v="Laptop/Desktop"/>
    <n v="7"/>
    <n v="2"/>
    <n v="1"/>
    <n v="8"/>
    <n v="3"/>
    <n v="1"/>
    <x v="0"/>
    <n v="3"/>
    <s v="Decreased"/>
    <x v="0"/>
    <s v="Watching web series"/>
    <s v="YES"/>
    <s v="YES"/>
    <s v="Friends , relatives"/>
    <n v="22"/>
    <n v="8"/>
    <n v="1"/>
    <n v="3.6666666666666665"/>
    <s v="NO"/>
    <s v="18-22 yrs (Youths)"/>
  </r>
  <r>
    <s v="R727"/>
    <n v="18"/>
    <s v="Good"/>
    <s v="Laptop/Desktop"/>
    <n v="3"/>
    <n v="3"/>
    <n v="0"/>
    <n v="10"/>
    <n v="2"/>
    <n v="0"/>
    <x v="3"/>
    <n v="2"/>
    <s v="Increased"/>
    <x v="0"/>
    <s v="Listening to music"/>
    <s v="NO"/>
    <s v="YES"/>
    <s v="Colleagues"/>
    <n v="18"/>
    <n v="10"/>
    <n v="0"/>
    <n v="3"/>
    <s v="NO"/>
    <s v="18-22 yrs (Youths)"/>
  </r>
  <r>
    <s v="R734"/>
    <n v="18"/>
    <s v="Average"/>
    <s v="Laptop/Desktop"/>
    <n v="2"/>
    <n v="3"/>
    <n v="1"/>
    <n v="8"/>
    <n v="2"/>
    <n v="3"/>
    <x v="1"/>
    <n v="3"/>
    <s v="Increased"/>
    <x v="0"/>
    <s v="Online surfing"/>
    <s v="YES"/>
    <s v="YES"/>
    <s v="School/college"/>
    <n v="19"/>
    <n v="8"/>
    <n v="1"/>
    <n v="3.1666666666666665"/>
    <s v="NO"/>
    <s v="18-22 yrs (Youths)"/>
  </r>
  <r>
    <s v="R763"/>
    <n v="18"/>
    <s v="Good"/>
    <s v="Smartphone"/>
    <n v="4"/>
    <n v="2"/>
    <n v="0.5"/>
    <n v="6"/>
    <n v="2"/>
    <n v="0"/>
    <x v="0"/>
    <n v="4"/>
    <s v="Remain Constant"/>
    <x v="0"/>
    <s v="Online gaming"/>
    <s v="YES"/>
    <s v="NO"/>
    <s v="School/college"/>
    <n v="14.5"/>
    <n v="6"/>
    <n v="0"/>
    <n v="2.4166666666666665"/>
    <s v="NO"/>
    <s v="18-22 yrs (Youths)"/>
  </r>
  <r>
    <s v="R778"/>
    <n v="18"/>
    <s v="Very poor"/>
    <s v="Laptop/Desktop"/>
    <n v="2"/>
    <n v="4"/>
    <n v="0"/>
    <n v="8"/>
    <n v="1.5"/>
    <n v="0"/>
    <x v="3"/>
    <n v="2"/>
    <s v="Remain Constant"/>
    <x v="0"/>
    <s v="Watching web series"/>
    <s v="NO"/>
    <s v="NO"/>
    <s v="School/college"/>
    <n v="15.5"/>
    <n v="8"/>
    <n v="0"/>
    <n v="2.5833333333333335"/>
    <s v="NO"/>
    <s v="18-22 yrs (Youths)"/>
  </r>
  <r>
    <s v="R790"/>
    <n v="18"/>
    <s v="Very poor"/>
    <s v="Smartphone"/>
    <n v="4"/>
    <n v="1"/>
    <n v="2"/>
    <n v="9"/>
    <n v="2"/>
    <n v="0.5"/>
    <x v="0"/>
    <n v="2"/>
    <s v="Decreased"/>
    <x v="0"/>
    <s v="Listening to music"/>
    <s v="NO"/>
    <s v="YES"/>
    <s v="Roaming around freely"/>
    <n v="18.5"/>
    <n v="9"/>
    <n v="0.5"/>
    <n v="3.0833333333333335"/>
    <s v="NO"/>
    <s v="18-22 yrs (Youths)"/>
  </r>
  <r>
    <s v="R795"/>
    <n v="18"/>
    <s v="Poor"/>
    <s v="Laptop/Desktop"/>
    <n v="0"/>
    <n v="2"/>
    <n v="2"/>
    <n v="7"/>
    <n v="4"/>
    <n v="1"/>
    <x v="3"/>
    <n v="3"/>
    <s v="Remain Constant"/>
    <x v="0"/>
    <s v="Online gaming"/>
    <s v="YES"/>
    <s v="YES"/>
    <s v="School/college"/>
    <n v="16"/>
    <n v="7"/>
    <n v="0"/>
    <n v="2.6666666666666665"/>
    <s v="NO"/>
    <s v="18-22 yrs (Youths)"/>
  </r>
  <r>
    <s v="R824"/>
    <n v="18"/>
    <s v="Poor"/>
    <s v="Smartphone"/>
    <n v="2"/>
    <n v="1"/>
    <n v="1"/>
    <n v="8.5"/>
    <n v="2"/>
    <n v="3"/>
    <x v="0"/>
    <n v="3"/>
    <s v="Remain Constant"/>
    <x v="0"/>
    <s v="Listening to music"/>
    <s v="NO"/>
    <s v="NO"/>
    <s v="School/college"/>
    <n v="17.5"/>
    <n v="8.5"/>
    <n v="1"/>
    <n v="2.9166666666666665"/>
    <s v="NO"/>
    <s v="18-22 yrs (Youths)"/>
  </r>
  <r>
    <s v="R962"/>
    <n v="18"/>
    <s v="Poor"/>
    <s v="Smartphone"/>
    <n v="0"/>
    <n v="0"/>
    <n v="2"/>
    <n v="12"/>
    <n v="1"/>
    <n v="0"/>
    <x v="6"/>
    <n v="7"/>
    <s v="Increased"/>
    <x v="0"/>
    <s v="Online gaming"/>
    <s v="NO"/>
    <s v="YES"/>
    <s v="Roaming around freely"/>
    <n v="15"/>
    <n v="12"/>
    <n v="0"/>
    <n v="2.5"/>
    <s v="NO"/>
    <s v="18-22 yrs (Youths)"/>
  </r>
  <r>
    <s v="R983"/>
    <n v="18"/>
    <s v="Very poor"/>
    <s v="Smartphone"/>
    <n v="7"/>
    <n v="4"/>
    <n v="0"/>
    <n v="9"/>
    <n v="2"/>
    <n v="0"/>
    <x v="3"/>
    <n v="2"/>
    <s v="Decreased"/>
    <x v="0"/>
    <s v="Online surfing"/>
    <s v="NO"/>
    <s v="YES"/>
    <s v="School/college"/>
    <n v="22"/>
    <n v="9"/>
    <n v="0"/>
    <n v="3.6666666666666665"/>
    <s v="NO"/>
    <s v="18-22 yrs (Youths)"/>
  </r>
  <r>
    <s v="R984"/>
    <n v="18"/>
    <s v="Good"/>
    <s v="Smartphone"/>
    <n v="8"/>
    <n v="2"/>
    <n v="0.25"/>
    <n v="7"/>
    <n v="1.5"/>
    <n v="1"/>
    <x v="3"/>
    <n v="3"/>
    <s v="Increased"/>
    <x v="0"/>
    <s v="Talking"/>
    <s v="NO"/>
    <s v="NO"/>
    <s v="School/college"/>
    <n v="19.75"/>
    <n v="8"/>
    <n v="0.25"/>
    <n v="3.2916666666666665"/>
    <s v="NO"/>
    <s v="18-22 yrs (Youths)"/>
  </r>
  <r>
    <s v="R986"/>
    <n v="18"/>
    <s v="Very poor"/>
    <s v="Smartphone"/>
    <n v="5"/>
    <n v="0"/>
    <n v="0"/>
    <n v="7"/>
    <n v="1"/>
    <n v="0.5"/>
    <x v="3"/>
    <n v="3"/>
    <s v="Decreased"/>
    <x v="0"/>
    <s v="Online gaming"/>
    <s v="YES"/>
    <s v="NO"/>
    <s v="School/college"/>
    <n v="13.5"/>
    <n v="7"/>
    <n v="0"/>
    <n v="2.25"/>
    <s v="NO"/>
    <s v="18-22 yrs (Youths)"/>
  </r>
  <r>
    <s v="R990"/>
    <n v="18"/>
    <s v="Very poor"/>
    <s v="Smartphone"/>
    <n v="8"/>
    <n v="0"/>
    <n v="1"/>
    <n v="6"/>
    <n v="5"/>
    <n v="0"/>
    <x v="0"/>
    <n v="2"/>
    <s v="Decreased"/>
    <x v="0"/>
    <s v="Online gaming"/>
    <s v="NO"/>
    <s v="YES"/>
    <s v="Roaming around freely"/>
    <n v="20"/>
    <n v="8"/>
    <n v="0"/>
    <n v="3.3333333333333335"/>
    <s v="NO"/>
    <s v="18-22 yrs (Youths)"/>
  </r>
  <r>
    <s v="R991"/>
    <n v="18"/>
    <s v="Very poor"/>
    <s v="Smartphone"/>
    <n v="4"/>
    <n v="0"/>
    <n v="1"/>
    <n v="8"/>
    <n v="2"/>
    <n v="0.3"/>
    <x v="3"/>
    <n v="3"/>
    <s v="Remain Constant"/>
    <x v="0"/>
    <s v="Sketching"/>
    <s v="YES"/>
    <s v="YES"/>
    <s v="Friends , relatives"/>
    <n v="15.3"/>
    <n v="8"/>
    <n v="0"/>
    <n v="2.5500000000000003"/>
    <s v="NO"/>
    <s v="18-22 yrs (Youths)"/>
  </r>
  <r>
    <s v="R994"/>
    <n v="18"/>
    <s v="Average"/>
    <s v="Smartphone"/>
    <n v="8"/>
    <n v="3"/>
    <n v="1"/>
    <n v="5"/>
    <n v="4"/>
    <n v="2"/>
    <x v="1"/>
    <n v="2"/>
    <s v="Decreased"/>
    <x v="0"/>
    <s v="Listening to music"/>
    <s v="NO"/>
    <s v="NO"/>
    <s v="School/college"/>
    <n v="23"/>
    <n v="8"/>
    <n v="1"/>
    <n v="3.8333333333333335"/>
    <s v="NO"/>
    <s v="18-22 yrs (Youths)"/>
  </r>
  <r>
    <s v="R996"/>
    <n v="18"/>
    <s v="Average"/>
    <s v="Smartphone"/>
    <n v="5"/>
    <n v="2"/>
    <n v="0"/>
    <n v="6"/>
    <n v="1"/>
    <n v="0"/>
    <x v="3"/>
    <n v="3"/>
    <s v="Remain Constant"/>
    <x v="0"/>
    <s v="Talking to your relatives"/>
    <s v="NO"/>
    <s v="YES"/>
    <s v="School/college"/>
    <n v="14"/>
    <n v="6"/>
    <n v="0"/>
    <n v="2.3333333333333335"/>
    <s v="NO"/>
    <s v="18-22 yrs (Youths)"/>
  </r>
  <r>
    <s v="R1004"/>
    <n v="18"/>
    <s v="Very poor"/>
    <s v="Smartphone"/>
    <n v="6"/>
    <n v="4"/>
    <n v="0"/>
    <n v="7"/>
    <n v="3"/>
    <n v="0.3"/>
    <x v="3"/>
    <n v="4"/>
    <s v="Decreased"/>
    <x v="0"/>
    <s v="Online surfing"/>
    <s v="YES"/>
    <s v="YES"/>
    <s v="School/college"/>
    <n v="20.3"/>
    <n v="7"/>
    <n v="0"/>
    <n v="3.3833333333333333"/>
    <s v="NO"/>
    <s v="18-22 yrs (Youths)"/>
  </r>
  <r>
    <s v="R1006"/>
    <n v="18"/>
    <s v="Good"/>
    <s v="Smartphone"/>
    <n v="5"/>
    <n v="3"/>
    <n v="2"/>
    <n v="8"/>
    <n v="3"/>
    <n v="0"/>
    <x v="1"/>
    <n v="3"/>
    <s v="Remain Constant"/>
    <x v="0"/>
    <s v="Listening to music"/>
    <s v="NO"/>
    <s v="YES"/>
    <s v="Travelling"/>
    <n v="21"/>
    <n v="8"/>
    <n v="0"/>
    <n v="3.5"/>
    <s v="NO"/>
    <s v="18-22 yrs (Youths)"/>
  </r>
  <r>
    <s v="R1042"/>
    <n v="18"/>
    <s v="Very poor"/>
    <s v="Laptop/Desktop"/>
    <n v="4"/>
    <n v="1"/>
    <n v="1"/>
    <n v="10"/>
    <n v="3"/>
    <n v="1"/>
    <x v="0"/>
    <n v="4"/>
    <s v="Increased"/>
    <x v="0"/>
    <s v="Reading books"/>
    <s v="NO"/>
    <s v="NO"/>
    <s v="Eating outside"/>
    <n v="20"/>
    <n v="10"/>
    <n v="1"/>
    <n v="3.3333333333333335"/>
    <s v="NO"/>
    <s v="18-22 yrs (Youths)"/>
  </r>
  <r>
    <s v="R1052"/>
    <n v="18"/>
    <s v="Average"/>
    <s v="Smartphone"/>
    <n v="2"/>
    <n v="2"/>
    <n v="1"/>
    <n v="8"/>
    <n v="1.3"/>
    <n v="2"/>
    <x v="3"/>
    <n v="4"/>
    <s v="Remain Constant"/>
    <x v="0"/>
    <s v="Drawing and painting and sketching"/>
    <s v="NO"/>
    <s v="YES"/>
    <s v="Friends , relatives"/>
    <n v="16.3"/>
    <n v="8"/>
    <n v="1"/>
    <n v="2.7166666666666668"/>
    <s v="NO"/>
    <s v="18-22 yrs (Youths)"/>
  </r>
  <r>
    <s v="R1055"/>
    <n v="18"/>
    <s v="Good"/>
    <s v="Smartphone"/>
    <n v="0"/>
    <n v="3"/>
    <n v="1"/>
    <n v="7"/>
    <n v="2"/>
    <n v="1"/>
    <x v="3"/>
    <n v="4"/>
    <s v="Remain Constant"/>
    <x v="0"/>
    <s v="Meditation"/>
    <s v="YES"/>
    <s v="YES"/>
    <s v="Colleagues"/>
    <n v="14"/>
    <n v="7"/>
    <n v="0"/>
    <n v="2.3333333333333335"/>
    <s v="NO"/>
    <s v="18-22 yrs (Youths)"/>
  </r>
  <r>
    <s v="R1057"/>
    <n v="18"/>
    <s v="Very poor"/>
    <s v="Laptop/Desktop"/>
    <n v="6"/>
    <n v="2"/>
    <n v="0"/>
    <n v="8"/>
    <n v="1"/>
    <n v="0.5"/>
    <x v="3"/>
    <n v="2"/>
    <s v="Increased"/>
    <x v="0"/>
    <s v="Watching web series"/>
    <s v="NO"/>
    <s v="YES"/>
    <s v="School/college"/>
    <n v="17.5"/>
    <n v="8"/>
    <n v="0"/>
    <n v="2.9166666666666665"/>
    <s v="NO"/>
    <s v="18-22 yrs (Youths)"/>
  </r>
  <r>
    <s v="R1136"/>
    <n v="18"/>
    <s v="Average"/>
    <s v="Smartphone"/>
    <n v="7"/>
    <n v="4"/>
    <n v="0"/>
    <n v="6"/>
    <n v="1"/>
    <n v="0"/>
    <x v="0"/>
    <n v="2"/>
    <s v="Remain Constant"/>
    <x v="0"/>
    <s v="Listening to music"/>
    <s v="NO"/>
    <s v="NO"/>
    <s v="Friends , relatives"/>
    <n v="18"/>
    <n v="7"/>
    <n v="0"/>
    <n v="3"/>
    <s v="NO"/>
    <s v="18-22 yrs (Youths)"/>
  </r>
  <r>
    <s v="R7"/>
    <n v="19"/>
    <s v="Very poor"/>
    <s v="Smartphone"/>
    <n v="2"/>
    <n v="2"/>
    <n v="1"/>
    <n v="5"/>
    <n v="4"/>
    <n v="0"/>
    <x v="3"/>
    <n v="3"/>
    <s v="Increased"/>
    <x v="0"/>
    <s v="Watching web series"/>
    <s v="NO"/>
    <s v="YES"/>
    <s v="Friends , relatives"/>
    <n v="14"/>
    <n v="5"/>
    <n v="0"/>
    <n v="2.3333333333333335"/>
    <s v="NO"/>
    <s v="18-22 yrs (Youths)"/>
  </r>
  <r>
    <s v="R8"/>
    <n v="19"/>
    <s v="Very poor"/>
    <s v="Tablet"/>
    <n v="2"/>
    <n v="1"/>
    <n v="1"/>
    <n v="10"/>
    <n v="5"/>
    <n v="0"/>
    <x v="3"/>
    <n v="3"/>
    <s v="Increased"/>
    <x v="1"/>
    <s v="Scrolling through social media"/>
    <s v="NO"/>
    <s v="YES"/>
    <s v="Eating outside"/>
    <n v="19"/>
    <n v="10"/>
    <n v="0"/>
    <n v="3.1666666666666665"/>
    <s v="NO"/>
    <s v="18-22 yrs (Youths)"/>
  </r>
  <r>
    <s v="R31"/>
    <n v="19"/>
    <s v="Very poor"/>
    <s v="Smartphone"/>
    <n v="4"/>
    <n v="5"/>
    <n v="1"/>
    <n v="7"/>
    <n v="2"/>
    <n v="1"/>
    <x v="0"/>
    <n v="2"/>
    <s v="Decreased"/>
    <x v="1"/>
    <s v="Listening to music"/>
    <s v="YES"/>
    <s v="YES"/>
    <s v="Roaming around freely"/>
    <n v="20"/>
    <n v="7"/>
    <n v="1"/>
    <n v="3.3333333333333335"/>
    <s v="NO"/>
    <s v="18-22 yrs (Youths)"/>
  </r>
  <r>
    <s v="R51"/>
    <n v="19"/>
    <s v="Very poor"/>
    <s v="Smartphone"/>
    <n v="0"/>
    <n v="1"/>
    <n v="0"/>
    <n v="8"/>
    <n v="2"/>
    <n v="2"/>
    <x v="1"/>
    <n v="3"/>
    <s v="Remain Constant"/>
    <x v="1"/>
    <s v="Online gaming"/>
    <s v="NO"/>
    <s v="YES"/>
    <s v="School/college"/>
    <n v="13"/>
    <n v="8"/>
    <n v="0"/>
    <n v="2.1666666666666665"/>
    <s v="NO"/>
    <s v="18-22 yrs (Youths)"/>
  </r>
  <r>
    <s v="R54"/>
    <n v="19"/>
    <s v="Average"/>
    <s v="Smartphone"/>
    <n v="0"/>
    <n v="2"/>
    <n v="2"/>
    <n v="10"/>
    <n v="1"/>
    <n v="0.5"/>
    <x v="3"/>
    <n v="4"/>
    <s v="Remain Constant"/>
    <x v="0"/>
    <s v="Reading books"/>
    <s v="YES"/>
    <s v="YES"/>
    <s v="Roaming around freely"/>
    <n v="15.5"/>
    <n v="10"/>
    <n v="0"/>
    <n v="2.5833333333333335"/>
    <s v="NO"/>
    <s v="18-22 yrs (Youths)"/>
  </r>
  <r>
    <s v="R56"/>
    <n v="19"/>
    <s v="Very poor"/>
    <s v="Smartphone"/>
    <n v="4"/>
    <n v="2"/>
    <n v="0"/>
    <n v="7"/>
    <n v="1"/>
    <n v="0"/>
    <x v="0"/>
    <n v="3"/>
    <s v="Increased"/>
    <x v="1"/>
    <s v="Watching web series"/>
    <s v="YES"/>
    <s v="YES"/>
    <s v="Roaming around freely"/>
    <n v="14"/>
    <n v="7"/>
    <n v="0"/>
    <n v="2.3333333333333335"/>
    <s v="NO"/>
    <s v="18-22 yrs (Youths)"/>
  </r>
  <r>
    <s v="R57"/>
    <n v="19"/>
    <s v="Very poor"/>
    <s v="Smartphone"/>
    <n v="2"/>
    <n v="2"/>
    <n v="2"/>
    <n v="8"/>
    <n v="1"/>
    <n v="0"/>
    <x v="1"/>
    <n v="4"/>
    <s v="Increased"/>
    <x v="0"/>
    <s v="Listening to music"/>
    <s v="NO"/>
    <s v="YES"/>
    <s v="Friends , relatives"/>
    <n v="15"/>
    <n v="8"/>
    <n v="0"/>
    <n v="2.5"/>
    <s v="NO"/>
    <s v="18-22 yrs (Youths)"/>
  </r>
  <r>
    <s v="R67"/>
    <n v="19"/>
    <s v="NA"/>
    <s v="NA"/>
    <n v="0"/>
    <n v="0"/>
    <n v="2"/>
    <n v="6"/>
    <n v="4"/>
    <n v="0.5"/>
    <x v="3"/>
    <n v="3"/>
    <s v="Remain Constant"/>
    <x v="0"/>
    <s v="Listening to music"/>
    <s v="NO"/>
    <s v="YES"/>
    <s v="Eating outside"/>
    <n v="12.5"/>
    <n v="6"/>
    <n v="0"/>
    <n v="2.0833333333333335"/>
    <s v="NO"/>
    <s v="18-22 yrs (Youths)"/>
  </r>
  <r>
    <s v="R70"/>
    <n v="19"/>
    <s v="Very poor"/>
    <s v="Tablet"/>
    <n v="2"/>
    <n v="2"/>
    <n v="1"/>
    <n v="8"/>
    <n v="5"/>
    <n v="0"/>
    <x v="3"/>
    <n v="4"/>
    <s v="Decreased"/>
    <x v="0"/>
    <s v="Scrolling through social media"/>
    <s v="NO"/>
    <s v="YES"/>
    <s v="Roaming around freely"/>
    <n v="18"/>
    <n v="8"/>
    <n v="0"/>
    <n v="3"/>
    <s v="NO"/>
    <s v="18-22 yrs (Youths)"/>
  </r>
  <r>
    <s v="R74"/>
    <n v="19"/>
    <s v="Average"/>
    <s v="Laptop/Desktop"/>
    <n v="1"/>
    <n v="0.5"/>
    <n v="1"/>
    <n v="7"/>
    <n v="5"/>
    <n v="2"/>
    <x v="3"/>
    <n v="3"/>
    <s v="Remain Constant"/>
    <x v="0"/>
    <s v="Many of these"/>
    <s v="NO"/>
    <s v="YES"/>
    <s v="Friends , relatives"/>
    <n v="16.5"/>
    <n v="7"/>
    <n v="0.5"/>
    <n v="2.75"/>
    <s v="NO"/>
    <s v="18-22 yrs (Youths)"/>
  </r>
  <r>
    <s v="R76"/>
    <n v="19"/>
    <s v="Average"/>
    <s v="Smartphone"/>
    <n v="3"/>
    <n v="5"/>
    <n v="0"/>
    <n v="5"/>
    <n v="4"/>
    <n v="0"/>
    <x v="7"/>
    <n v="2"/>
    <s v="Increased"/>
    <x v="1"/>
    <s v="Listening to music"/>
    <s v="YES"/>
    <s v="NO"/>
    <s v="Roaming around freely"/>
    <n v="17"/>
    <n v="5"/>
    <n v="0"/>
    <n v="2.8333333333333335"/>
    <s v="NO"/>
    <s v="18-22 yrs (Youths)"/>
  </r>
  <r>
    <s v="R77"/>
    <n v="19"/>
    <s v="Very poor"/>
    <s v="Smartphone"/>
    <n v="0"/>
    <n v="1"/>
    <n v="1"/>
    <n v="8"/>
    <n v="2"/>
    <n v="0"/>
    <x v="3"/>
    <n v="3"/>
    <s v="Decreased"/>
    <x v="0"/>
    <s v="Listening to music"/>
    <s v="YES"/>
    <s v="YES"/>
    <s v="School/college"/>
    <n v="12"/>
    <n v="8"/>
    <n v="0"/>
    <n v="2"/>
    <s v="NO"/>
    <s v="18-22 yrs (Youths)"/>
  </r>
  <r>
    <s v="R80"/>
    <n v="19"/>
    <s v="Good"/>
    <s v="Laptop/Desktop"/>
    <n v="1"/>
    <n v="4"/>
    <n v="0"/>
    <n v="8"/>
    <n v="2"/>
    <n v="0"/>
    <x v="2"/>
    <n v="4"/>
    <s v="Increased"/>
    <x v="0"/>
    <s v="Web Series"/>
    <s v="YES"/>
    <s v="YES"/>
    <s v="Travelling"/>
    <n v="15"/>
    <n v="8"/>
    <n v="0"/>
    <n v="2.5"/>
    <s v="NO"/>
    <s v="18-22 yrs (Youths)"/>
  </r>
  <r>
    <s v="R83"/>
    <n v="19"/>
    <s v="Very poor"/>
    <s v="Smartphone"/>
    <n v="2"/>
    <n v="2"/>
    <n v="0.5"/>
    <n v="9"/>
    <n v="3"/>
    <n v="1"/>
    <x v="3"/>
    <n v="2"/>
    <s v="Increased"/>
    <x v="0"/>
    <s v="Online gaming"/>
    <s v="YES"/>
    <s v="YES"/>
    <s v="School/college"/>
    <n v="17.5"/>
    <n v="9"/>
    <n v="0.5"/>
    <n v="2.9166666666666665"/>
    <s v="NO"/>
    <s v="18-22 yrs (Youths)"/>
  </r>
  <r>
    <s v="R86"/>
    <n v="19"/>
    <s v="Very poor"/>
    <s v="Tablet"/>
    <n v="2"/>
    <n v="2"/>
    <n v="1"/>
    <n v="8"/>
    <n v="5"/>
    <n v="0"/>
    <x v="3"/>
    <n v="4"/>
    <s v="Decreased"/>
    <x v="0"/>
    <s v="Scrolling through social media"/>
    <s v="NO"/>
    <s v="YES"/>
    <s v="Roaming around freely"/>
    <n v="18"/>
    <n v="8"/>
    <n v="0"/>
    <n v="3"/>
    <s v="NO"/>
    <s v="18-22 yrs (Youths)"/>
  </r>
  <r>
    <s v="R90"/>
    <n v="19"/>
    <s v="Average"/>
    <s v="Smartphone"/>
    <n v="4"/>
    <n v="3"/>
    <n v="1"/>
    <n v="7"/>
    <n v="3"/>
    <n v="2"/>
    <x v="3"/>
    <n v="3"/>
    <s v="Increased"/>
    <x v="0"/>
    <s v="Listening to music"/>
    <s v="YES"/>
    <s v="YES"/>
    <s v="School/college"/>
    <n v="20"/>
    <n v="7"/>
    <n v="1"/>
    <n v="3.3333333333333335"/>
    <s v="NO"/>
    <s v="18-22 yrs (Youths)"/>
  </r>
  <r>
    <s v="R92"/>
    <n v="19"/>
    <s v="Very poor"/>
    <s v="Smartphone"/>
    <n v="0"/>
    <n v="4"/>
    <n v="1"/>
    <n v="8"/>
    <n v="1"/>
    <n v="0"/>
    <x v="0"/>
    <n v="3"/>
    <s v="Increased"/>
    <x v="0"/>
    <s v="Listening to music"/>
    <s v="NO"/>
    <s v="YES"/>
    <s v="School/college"/>
    <n v="14"/>
    <n v="8"/>
    <n v="0"/>
    <n v="2.3333333333333335"/>
    <s v="NO"/>
    <s v="18-22 yrs (Youths)"/>
  </r>
  <r>
    <s v="R93"/>
    <n v="19"/>
    <s v="Very poor"/>
    <s v="Laptop/Desktop"/>
    <n v="4"/>
    <n v="0"/>
    <n v="0"/>
    <n v="8"/>
    <n v="2"/>
    <n v="1.5"/>
    <x v="3"/>
    <n v="3"/>
    <s v="Increased"/>
    <x v="1"/>
    <s v="Anime Manga"/>
    <s v="NO"/>
    <s v="NO"/>
    <s v="School/college"/>
    <n v="15.5"/>
    <n v="8"/>
    <n v="0"/>
    <n v="2.5833333333333335"/>
    <s v="NO"/>
    <s v="18-22 yrs (Youths)"/>
  </r>
  <r>
    <s v="R96"/>
    <n v="19"/>
    <s v="Good"/>
    <s v="Tablet"/>
    <n v="5"/>
    <n v="3"/>
    <n v="1"/>
    <n v="8"/>
    <n v="2"/>
    <n v="0"/>
    <x v="4"/>
    <n v="2"/>
    <s v="Remain Constant"/>
    <x v="0"/>
    <s v="Reading"/>
    <s v="NO"/>
    <s v="YES"/>
    <s v="Travelling"/>
    <n v="19"/>
    <n v="8"/>
    <n v="0"/>
    <n v="3.1666666666666665"/>
    <s v="NO"/>
    <s v="18-22 yrs (Youths)"/>
  </r>
  <r>
    <s v="R97"/>
    <n v="19"/>
    <s v="Average"/>
    <s v="Smartphone"/>
    <n v="3"/>
    <n v="1"/>
    <n v="0"/>
    <n v="10"/>
    <n v="4"/>
    <n v="0"/>
    <x v="0"/>
    <n v="3"/>
    <s v="Remain Constant"/>
    <x v="0"/>
    <s v="Listening to music"/>
    <s v="NO"/>
    <s v="YES"/>
    <s v="School/college"/>
    <n v="18"/>
    <n v="10"/>
    <n v="0"/>
    <n v="3"/>
    <s v="NO"/>
    <s v="18-22 yrs (Youths)"/>
  </r>
  <r>
    <s v="R107"/>
    <n v="19"/>
    <s v="Very poor"/>
    <s v="Smartphone"/>
    <n v="2"/>
    <n v="1.5"/>
    <n v="1"/>
    <n v="7"/>
    <n v="2"/>
    <s v="N"/>
    <x v="1"/>
    <n v="2"/>
    <s v="Remain Constant"/>
    <x v="0"/>
    <s v="Listening to music"/>
    <s v="NO"/>
    <s v="NO"/>
    <s v="School/college"/>
    <n v="13.5"/>
    <n v="7"/>
    <n v="1"/>
    <n v="2.7"/>
    <s v="NO"/>
    <s v="18-22 yrs (Youths)"/>
  </r>
  <r>
    <s v="R113"/>
    <n v="19"/>
    <s v="Very poor"/>
    <s v="Smartphone"/>
    <n v="1"/>
    <n v="4"/>
    <n v="1"/>
    <n v="8"/>
    <n v="1"/>
    <n v="0"/>
    <x v="1"/>
    <n v="4"/>
    <s v="Remain Constant"/>
    <x v="0"/>
    <s v="Sleep"/>
    <s v="NO"/>
    <s v="YES"/>
    <s v="School/college"/>
    <n v="15"/>
    <n v="8"/>
    <n v="0"/>
    <n v="2.5"/>
    <s v="NO"/>
    <s v="18-22 yrs (Youths)"/>
  </r>
  <r>
    <s v="R120"/>
    <n v="19"/>
    <s v="Average"/>
    <s v="Smartphone"/>
    <n v="2"/>
    <n v="6"/>
    <n v="1"/>
    <n v="6"/>
    <n v="1"/>
    <n v="0"/>
    <x v="3"/>
    <n v="3"/>
    <s v="Increased"/>
    <x v="0"/>
    <s v="Watching web series"/>
    <s v="NO"/>
    <s v="YES"/>
    <s v="School/college"/>
    <n v="16"/>
    <n v="6"/>
    <n v="0"/>
    <n v="2.6666666666666665"/>
    <s v="NO"/>
    <s v="18-22 yrs (Youths)"/>
  </r>
  <r>
    <s v="R125"/>
    <n v="19"/>
    <s v="Very poor"/>
    <s v="Smartphone"/>
    <n v="1"/>
    <n v="2"/>
    <n v="0"/>
    <n v="7"/>
    <n v="1"/>
    <n v="0"/>
    <x v="0"/>
    <n v="2"/>
    <s v="Increased"/>
    <x v="1"/>
    <s v="Sleep"/>
    <s v="NO"/>
    <s v="NO"/>
    <s v="School/college"/>
    <n v="11"/>
    <n v="7"/>
    <n v="0"/>
    <n v="1.8333333333333333"/>
    <s v="NO"/>
    <s v="18-22 yrs (Youths)"/>
  </r>
  <r>
    <s v="R128"/>
    <n v="19"/>
    <s v="Very poor"/>
    <s v="Smartphone"/>
    <n v="2"/>
    <n v="4"/>
    <n v="1"/>
    <n v="8"/>
    <n v="2"/>
    <n v="0"/>
    <x v="1"/>
    <n v="4"/>
    <s v="Decreased"/>
    <x v="0"/>
    <s v="Sketching and writing"/>
    <s v="NO"/>
    <s v="NO"/>
    <s v="Roaming around freely"/>
    <n v="17"/>
    <n v="8"/>
    <n v="0"/>
    <n v="2.8333333333333335"/>
    <s v="NO"/>
    <s v="18-22 yrs (Youths)"/>
  </r>
  <r>
    <s v="R130"/>
    <n v="19"/>
    <s v="NA"/>
    <s v="NA"/>
    <n v="0"/>
    <n v="1"/>
    <n v="3"/>
    <n v="8"/>
    <n v="5"/>
    <n v="1"/>
    <x v="3"/>
    <n v="1"/>
    <s v="Decreased"/>
    <x v="0"/>
    <s v="Listening to music"/>
    <s v="NO"/>
    <s v="YES"/>
    <s v="Eating outside"/>
    <n v="18"/>
    <n v="8"/>
    <n v="0"/>
    <n v="3"/>
    <s v="NO"/>
    <s v="18-22 yrs (Youths)"/>
  </r>
  <r>
    <s v="R140"/>
    <n v="19"/>
    <s v="Very poor"/>
    <s v="Laptop/Desktop"/>
    <n v="3"/>
    <n v="2"/>
    <n v="1"/>
    <n v="9"/>
    <n v="1"/>
    <n v="0"/>
    <x v="1"/>
    <n v="3"/>
    <s v="Decreased"/>
    <x v="0"/>
    <s v="Online gaming"/>
    <s v="NO"/>
    <s v="YES"/>
    <s v="School/college"/>
    <n v="16"/>
    <n v="9"/>
    <n v="0"/>
    <n v="2.6666666666666665"/>
    <s v="NO"/>
    <s v="18-22 yrs (Youths)"/>
  </r>
  <r>
    <s v="R145"/>
    <n v="19"/>
    <s v="Very poor"/>
    <s v="Smartphone"/>
    <n v="2"/>
    <n v="2"/>
    <n v="2"/>
    <n v="8"/>
    <n v="2"/>
    <n v="3"/>
    <x v="1"/>
    <n v="2"/>
    <s v="Increased"/>
    <x v="0"/>
    <s v="Watching web series"/>
    <s v="YES"/>
    <s v="YES"/>
    <s v="Eating outside"/>
    <n v="19"/>
    <n v="8"/>
    <n v="2"/>
    <n v="3.1666666666666665"/>
    <s v="NO"/>
    <s v="18-22 yrs (Youths)"/>
  </r>
  <r>
    <s v="R149"/>
    <n v="19"/>
    <s v="Very poor"/>
    <s v="Smartphone"/>
    <n v="6"/>
    <n v="3"/>
    <n v="0"/>
    <n v="7"/>
    <n v="2"/>
    <n v="0.5"/>
    <x v="0"/>
    <n v="2"/>
    <s v="Increased"/>
    <x v="1"/>
    <s v="Online gaming"/>
    <s v="NO"/>
    <s v="YES"/>
    <s v="Friends , relatives"/>
    <n v="18.5"/>
    <n v="7"/>
    <n v="0"/>
    <n v="3.0833333333333335"/>
    <s v="NO"/>
    <s v="18-22 yrs (Youths)"/>
  </r>
  <r>
    <s v="R150"/>
    <n v="19"/>
    <s v="Average"/>
    <s v="Laptop/Desktop"/>
    <n v="1"/>
    <n v="1"/>
    <n v="1"/>
    <n v="10"/>
    <n v="1"/>
    <n v="0"/>
    <x v="3"/>
    <n v="3"/>
    <s v="Remain Constant"/>
    <x v="0"/>
    <s v="Listening to music"/>
    <s v="YES"/>
    <s v="YES"/>
    <s v="Eating outside"/>
    <n v="14"/>
    <n v="10"/>
    <n v="0"/>
    <n v="2.3333333333333335"/>
    <s v="NO"/>
    <s v="18-22 yrs (Youths)"/>
  </r>
  <r>
    <s v="R156"/>
    <n v="19"/>
    <s v="Very poor"/>
    <s v="Smartphone"/>
    <n v="0.5"/>
    <n v="7"/>
    <n v="2"/>
    <n v="7"/>
    <n v="0.1"/>
    <n v="0"/>
    <x v="3"/>
    <n v="4"/>
    <s v="Remain Constant"/>
    <x v="1"/>
    <s v="Listening to music"/>
    <s v="YES"/>
    <s v="YES"/>
    <s v="Friends , relatives"/>
    <n v="16.600000000000001"/>
    <n v="7"/>
    <n v="0"/>
    <n v="2.7666666666666671"/>
    <s v="NO"/>
    <s v="18-22 yrs (Youths)"/>
  </r>
  <r>
    <s v="R183"/>
    <n v="19"/>
    <s v="Very poor"/>
    <s v="Smartphone"/>
    <n v="2"/>
    <n v="2"/>
    <n v="1"/>
    <n v="8"/>
    <n v="2"/>
    <n v="2"/>
    <x v="3"/>
    <n v="3"/>
    <s v="Increased"/>
    <x v="1"/>
    <s v="Listening to music"/>
    <s v="YES"/>
    <s v="YES"/>
    <s v="Roaming around freely"/>
    <n v="17"/>
    <n v="8"/>
    <n v="1"/>
    <n v="2.8333333333333335"/>
    <s v="NO"/>
    <s v="18-22 yrs (Youths)"/>
  </r>
  <r>
    <s v="R189"/>
    <n v="19"/>
    <s v="Poor"/>
    <s v="Smartphone"/>
    <n v="2"/>
    <n v="10"/>
    <n v="0.25"/>
    <n v="8"/>
    <n v="2"/>
    <n v="0"/>
    <x v="3"/>
    <n v="3"/>
    <s v="Increased"/>
    <x v="0"/>
    <s v="Talking to your relatives"/>
    <s v="YES"/>
    <s v="YES"/>
    <s v="School/college"/>
    <n v="22.25"/>
    <n v="10"/>
    <n v="0"/>
    <n v="3.7083333333333335"/>
    <s v="NO"/>
    <s v="18-22 yrs (Youths)"/>
  </r>
  <r>
    <s v="R201"/>
    <n v="19"/>
    <s v="Very poor"/>
    <s v="Smartphone"/>
    <n v="0.5"/>
    <n v="3"/>
    <n v="1"/>
    <n v="8"/>
    <n v="1"/>
    <n v="0"/>
    <x v="3"/>
    <n v="2"/>
    <s v="Remain Constant"/>
    <x v="0"/>
    <s v="Sleep"/>
    <s v="YES"/>
    <s v="YES"/>
    <s v="School/college"/>
    <n v="13.5"/>
    <n v="8"/>
    <n v="0"/>
    <n v="2.25"/>
    <s v="NO"/>
    <s v="18-22 yrs (Youths)"/>
  </r>
  <r>
    <s v="R220"/>
    <n v="19"/>
    <s v="Very poor"/>
    <s v="Smartphone"/>
    <n v="0.5"/>
    <n v="5"/>
    <n v="0.5"/>
    <n v="10"/>
    <n v="1"/>
    <n v="1"/>
    <x v="0"/>
    <n v="2"/>
    <s v="Remain Constant"/>
    <x v="1"/>
    <s v="Meditation"/>
    <s v="YES"/>
    <s v="NO"/>
    <s v="School/college"/>
    <n v="18"/>
    <n v="10"/>
    <n v="0.5"/>
    <n v="3"/>
    <s v="NO"/>
    <s v="18-22 yrs (Youths)"/>
  </r>
  <r>
    <s v="R227"/>
    <n v="19"/>
    <s v="Very poor"/>
    <s v="Smartphone"/>
    <n v="2"/>
    <n v="2"/>
    <n v="1"/>
    <n v="8"/>
    <n v="2"/>
    <n v="1"/>
    <x v="0"/>
    <n v="3"/>
    <s v="Decreased"/>
    <x v="1"/>
    <s v="Scrolling through social media"/>
    <s v="NO"/>
    <s v="YES"/>
    <s v="Roaming around freely"/>
    <n v="16"/>
    <n v="8"/>
    <n v="1"/>
    <n v="2.6666666666666665"/>
    <s v="NO"/>
    <s v="18-22 yrs (Youths)"/>
  </r>
  <r>
    <s v="R228"/>
    <n v="19"/>
    <s v="Very poor"/>
    <s v="Smartphone"/>
    <n v="2"/>
    <n v="5"/>
    <n v="1"/>
    <n v="9"/>
    <n v="2"/>
    <n v="0"/>
    <x v="6"/>
    <n v="4"/>
    <s v="Remain Constant"/>
    <x v="0"/>
    <s v="Listening to music"/>
    <s v="YES"/>
    <s v="NO"/>
    <s v="School/college"/>
    <n v="19"/>
    <n v="9"/>
    <n v="0"/>
    <n v="3.1666666666666665"/>
    <s v="NO"/>
    <s v="18-22 yrs (Youths)"/>
  </r>
  <r>
    <s v="R240"/>
    <n v="19"/>
    <s v="Average"/>
    <s v="Laptop/Desktop"/>
    <n v="1"/>
    <n v="1"/>
    <n v="0"/>
    <n v="8"/>
    <n v="1"/>
    <n v="2"/>
    <x v="1"/>
    <n v="4"/>
    <s v="Remain Constant"/>
    <x v="0"/>
    <s v="Whatever want"/>
    <s v="NO"/>
    <s v="NO"/>
    <s v="Eating outside"/>
    <n v="13"/>
    <n v="8"/>
    <n v="0"/>
    <n v="2.1666666666666665"/>
    <s v="NO"/>
    <s v="18-22 yrs (Youths)"/>
  </r>
  <r>
    <s v="R242"/>
    <n v="19"/>
    <s v="NA"/>
    <s v="NA"/>
    <n v="0"/>
    <n v="2"/>
    <n v="1"/>
    <n v="8"/>
    <n v="4"/>
    <n v="0"/>
    <x v="3"/>
    <n v="3"/>
    <s v="Remain Constant"/>
    <x v="0"/>
    <s v="Online gaming"/>
    <s v="YES"/>
    <s v="YES"/>
    <s v="Friends , relatives"/>
    <n v="15"/>
    <n v="8"/>
    <n v="0"/>
    <n v="2.5"/>
    <s v="NO"/>
    <s v="18-22 yrs (Youths)"/>
  </r>
  <r>
    <s v="R256"/>
    <n v="19"/>
    <s v="Good"/>
    <s v="Laptop/Desktop"/>
    <n v="3"/>
    <n v="2"/>
    <n v="0"/>
    <n v="8"/>
    <n v="5"/>
    <n v="1.5"/>
    <x v="1"/>
    <n v="3"/>
    <s v="Increased"/>
    <x v="0"/>
    <s v="Web Series"/>
    <s v="NO"/>
    <s v="YES"/>
    <s v="School/college"/>
    <n v="19.5"/>
    <n v="8"/>
    <n v="0"/>
    <n v="3.25"/>
    <s v="NO"/>
    <s v="18-22 yrs (Youths)"/>
  </r>
  <r>
    <s v="R260"/>
    <n v="19"/>
    <s v="Very poor"/>
    <s v="Laptop/Desktop"/>
    <n v="0"/>
    <n v="4"/>
    <n v="0.3"/>
    <n v="8"/>
    <n v="2"/>
    <n v="0"/>
    <x v="0"/>
    <n v="2"/>
    <s v="Remain Constant"/>
    <x v="0"/>
    <s v="Talking to your relatives"/>
    <s v="NO"/>
    <s v="NO"/>
    <s v="School/college"/>
    <n v="14.3"/>
    <n v="8"/>
    <n v="0"/>
    <n v="2.3833333333333333"/>
    <s v="NO"/>
    <s v="18-22 yrs (Youths)"/>
  </r>
  <r>
    <s v="R263"/>
    <n v="19"/>
    <s v="Very poor"/>
    <s v="Laptop/Desktop"/>
    <n v="0"/>
    <n v="1"/>
    <n v="0"/>
    <n v="8"/>
    <n v="4"/>
    <n v="2"/>
    <x v="6"/>
    <n v="3"/>
    <s v="Increased"/>
    <x v="0"/>
    <s v="Watching web series"/>
    <s v="NO"/>
    <s v="NO"/>
    <s v="Friends , relatives"/>
    <n v="15"/>
    <n v="8"/>
    <n v="0"/>
    <n v="2.5"/>
    <s v="NO"/>
    <s v="18-22 yrs (Youths)"/>
  </r>
  <r>
    <s v="R275"/>
    <n v="19"/>
    <s v="Very poor"/>
    <s v="Laptop/Desktop"/>
    <n v="0"/>
    <n v="8"/>
    <n v="1"/>
    <n v="8"/>
    <n v="2"/>
    <n v="0"/>
    <x v="0"/>
    <n v="2"/>
    <s v="Increased"/>
    <x v="1"/>
    <s v="Cooking"/>
    <s v="YES"/>
    <s v="YES"/>
    <s v="Roaming around freely"/>
    <n v="19"/>
    <n v="8"/>
    <n v="0"/>
    <n v="3.1666666666666665"/>
    <s v="NO"/>
    <s v="18-22 yrs (Youths)"/>
  </r>
  <r>
    <s v="R276"/>
    <n v="19"/>
    <s v="Very poor"/>
    <s v="Laptop/Desktop"/>
    <n v="1"/>
    <n v="3"/>
    <n v="0"/>
    <n v="8"/>
    <n v="3"/>
    <n v="3"/>
    <x v="3"/>
    <n v="3"/>
    <s v="Increased"/>
    <x v="1"/>
    <s v="Listening to music"/>
    <s v="YES"/>
    <s v="YES"/>
    <s v="Roaming around freely"/>
    <n v="18"/>
    <n v="8"/>
    <n v="0"/>
    <n v="3"/>
    <s v="NO"/>
    <s v="18-22 yrs (Youths)"/>
  </r>
  <r>
    <s v="R278"/>
    <n v="19"/>
    <s v="Excellent"/>
    <s v="Laptop/Desktop"/>
    <n v="1"/>
    <n v="1"/>
    <n v="3"/>
    <n v="9"/>
    <n v="2"/>
    <n v="0"/>
    <x v="1"/>
    <n v="5"/>
    <s v="Remain Constant"/>
    <x v="0"/>
    <s v="Listening to music"/>
    <s v="NO"/>
    <s v="YES"/>
    <s v="Travelling"/>
    <n v="16"/>
    <n v="9"/>
    <n v="0"/>
    <n v="2.6666666666666665"/>
    <s v="NO"/>
    <s v="18-22 yrs (Youths)"/>
  </r>
  <r>
    <s v="R280"/>
    <n v="19"/>
    <s v="Average"/>
    <s v="Smartphone"/>
    <n v="2"/>
    <n v="3"/>
    <n v="1"/>
    <n v="9"/>
    <n v="3"/>
    <n v="3"/>
    <x v="0"/>
    <n v="3"/>
    <s v="Increased"/>
    <x v="0"/>
    <s v="Sleep"/>
    <s v="NO"/>
    <s v="YES"/>
    <s v="School/college"/>
    <n v="21"/>
    <n v="9"/>
    <n v="1"/>
    <n v="3.5"/>
    <s v="NO"/>
    <s v="18-22 yrs (Youths)"/>
  </r>
  <r>
    <s v="R286"/>
    <n v="19"/>
    <s v="Average"/>
    <s v="Laptop/Desktop"/>
    <n v="3"/>
    <n v="6"/>
    <n v="0.5"/>
    <n v="8"/>
    <n v="0.6"/>
    <n v="1.5"/>
    <x v="9"/>
    <n v="4"/>
    <s v="Increased"/>
    <x v="0"/>
    <s v="Reading books"/>
    <s v="YES"/>
    <s v="YES"/>
    <s v="School/college"/>
    <n v="19.600000000000001"/>
    <n v="8"/>
    <n v="0.5"/>
    <n v="3.2666666666666671"/>
    <s v="NO"/>
    <s v="18-22 yrs (Youths)"/>
  </r>
  <r>
    <s v="R295"/>
    <n v="19"/>
    <s v="Very poor"/>
    <s v="Laptop/Desktop"/>
    <n v="2"/>
    <n v="1"/>
    <n v="1"/>
    <n v="7"/>
    <n v="5"/>
    <n v="1"/>
    <x v="3"/>
    <n v="4"/>
    <s v="Remain Constant"/>
    <x v="0"/>
    <s v="Talking to your relatives"/>
    <s v="NO"/>
    <s v="YES"/>
    <s v="Friends , relatives"/>
    <n v="17"/>
    <n v="7"/>
    <n v="1"/>
    <n v="2.8333333333333335"/>
    <s v="NO"/>
    <s v="18-22 yrs (Youths)"/>
  </r>
  <r>
    <s v="R299"/>
    <n v="19"/>
    <s v="Very poor"/>
    <s v="Laptop/Desktop"/>
    <n v="2"/>
    <n v="3"/>
    <n v="1"/>
    <n v="8"/>
    <n v="1"/>
    <n v="2"/>
    <x v="3"/>
    <n v="4"/>
    <s v="Remain Constant"/>
    <x v="0"/>
    <s v="Watching web series"/>
    <s v="YES"/>
    <s v="YES"/>
    <s v="Travelling"/>
    <n v="17"/>
    <n v="8"/>
    <n v="1"/>
    <n v="2.8333333333333335"/>
    <s v="NO"/>
    <s v="18-22 yrs (Youths)"/>
  </r>
  <r>
    <s v="R305"/>
    <n v="19"/>
    <s v="Excellent"/>
    <s v="Smartphone"/>
    <n v="5"/>
    <n v="5"/>
    <n v="1"/>
    <n v="7"/>
    <n v="2"/>
    <n v="3"/>
    <x v="1"/>
    <n v="3"/>
    <s v="Increased"/>
    <x v="0"/>
    <s v="Sleep"/>
    <s v="NO"/>
    <s v="YES"/>
    <s v="Travelling"/>
    <n v="23"/>
    <n v="7"/>
    <n v="1"/>
    <n v="3.8333333333333335"/>
    <s v="NO"/>
    <s v="18-22 yrs (Youths)"/>
  </r>
  <r>
    <s v="R315"/>
    <n v="19"/>
    <s v="Average"/>
    <s v="Laptop/Desktop"/>
    <n v="1"/>
    <n v="3"/>
    <n v="2"/>
    <n v="7"/>
    <n v="1"/>
    <n v="2"/>
    <x v="3"/>
    <n v="2"/>
    <s v="Remain Constant"/>
    <x v="1"/>
    <s v="Online gaming"/>
    <s v="NO"/>
    <s v="NO"/>
    <s v="School/college"/>
    <n v="16"/>
    <n v="7"/>
    <n v="1"/>
    <n v="2.6666666666666665"/>
    <s v="NO"/>
    <s v="18-22 yrs (Youths)"/>
  </r>
  <r>
    <s v="R324"/>
    <n v="19"/>
    <s v="Very poor"/>
    <s v="Smartphone"/>
    <n v="3"/>
    <n v="0"/>
    <n v="0"/>
    <n v="12"/>
    <n v="5"/>
    <n v="0"/>
    <x v="3"/>
    <n v="3"/>
    <s v="Decreased"/>
    <x v="0"/>
    <s v="Online gaming"/>
    <s v="NO"/>
    <s v="NO"/>
    <s v="Eating outside"/>
    <n v="20"/>
    <n v="12"/>
    <n v="0"/>
    <n v="3.3333333333333335"/>
    <s v="NO"/>
    <s v="18-22 yrs (Youths)"/>
  </r>
  <r>
    <s v="R335"/>
    <n v="19"/>
    <s v="Very poor"/>
    <s v="Laptop/Desktop"/>
    <n v="1"/>
    <n v="0"/>
    <n v="0"/>
    <n v="12"/>
    <n v="10"/>
    <n v="2"/>
    <x v="3"/>
    <n v="2"/>
    <s v="Remain Constant"/>
    <x v="0"/>
    <s v="Online gaming"/>
    <s v="NO"/>
    <s v="NO"/>
    <s v="Nothing"/>
    <n v="25"/>
    <n v="12"/>
    <n v="0"/>
    <n v="4.166666666666667"/>
    <s v="NO"/>
    <s v="18-22 yrs (Youths)"/>
  </r>
  <r>
    <s v="R339"/>
    <n v="19"/>
    <s v="Average"/>
    <s v="Smartphone"/>
    <n v="2"/>
    <n v="2.5"/>
    <n v="0"/>
    <n v="9"/>
    <n v="2"/>
    <n v="1"/>
    <x v="5"/>
    <n v="3"/>
    <s v="Remain Constant"/>
    <x v="0"/>
    <s v="Online surfing"/>
    <s v="NO"/>
    <s v="NO"/>
    <s v="Nah, this is my usual lifestyle anyway, just being lazy...."/>
    <n v="16.5"/>
    <n v="9"/>
    <n v="0"/>
    <n v="2.75"/>
    <s v="NO"/>
    <s v="18-22 yrs (Youths)"/>
  </r>
  <r>
    <s v="R350"/>
    <n v="19"/>
    <s v="Very poor"/>
    <s v="NA"/>
    <n v="2"/>
    <n v="1"/>
    <n v="1"/>
    <n v="11"/>
    <n v="3"/>
    <n v="0"/>
    <x v="0"/>
    <n v="2"/>
    <s v="Increased"/>
    <x v="0"/>
    <s v="Listening to music"/>
    <s v="NO"/>
    <s v="NO"/>
    <s v="Friends , relatives"/>
    <n v="18"/>
    <n v="11"/>
    <n v="0"/>
    <n v="3"/>
    <s v="NO"/>
    <s v="18-22 yrs (Youths)"/>
  </r>
  <r>
    <s v="R399"/>
    <n v="19"/>
    <s v="Poor"/>
    <s v="Laptop/Desktop"/>
    <n v="0.75"/>
    <n v="2"/>
    <n v="1"/>
    <n v="6"/>
    <n v="4"/>
    <n v="0"/>
    <x v="1"/>
    <n v="2"/>
    <s v="Remain Constant"/>
    <x v="0"/>
    <s v="Netflix, Friends and Books"/>
    <s v="NO"/>
    <s v="YES"/>
    <s v="Friends , relatives"/>
    <n v="13.75"/>
    <n v="6"/>
    <n v="0"/>
    <n v="2.2916666666666665"/>
    <s v="NO"/>
    <s v="18-22 yrs (Youths)"/>
  </r>
  <r>
    <s v="R423"/>
    <n v="19"/>
    <s v="Excellent"/>
    <s v="Laptop/Desktop"/>
    <n v="8"/>
    <n v="10"/>
    <n v="1"/>
    <n v="6"/>
    <n v="1"/>
    <n v="0"/>
    <x v="9"/>
    <n v="4"/>
    <s v="Remain Constant"/>
    <x v="0"/>
    <s v="Online gaming"/>
    <s v="YES"/>
    <s v="YES"/>
    <s v="School/college"/>
    <n v="26"/>
    <n v="10"/>
    <n v="0"/>
    <n v="4.333333333333333"/>
    <s v="NO"/>
    <s v="18-22 yrs (Youths)"/>
  </r>
  <r>
    <s v="R436"/>
    <n v="19"/>
    <s v="Very poor"/>
    <s v="Laptop/Desktop"/>
    <n v="1"/>
    <n v="0"/>
    <n v="1"/>
    <n v="9"/>
    <n v="8"/>
    <n v="0"/>
    <x v="1"/>
    <n v="3"/>
    <s v="Remain Constant"/>
    <x v="0"/>
    <s v="Online gaming"/>
    <s v="NO"/>
    <s v="NO"/>
    <s v="Friends , relatives"/>
    <n v="19"/>
    <n v="9"/>
    <n v="0"/>
    <n v="3.1666666666666665"/>
    <s v="NO"/>
    <s v="18-22 yrs (Youths)"/>
  </r>
  <r>
    <s v="R437"/>
    <n v="19"/>
    <s v="Very poor"/>
    <s v="Laptop/Desktop"/>
    <n v="3"/>
    <n v="1"/>
    <n v="0"/>
    <n v="5"/>
    <n v="1"/>
    <n v="2"/>
    <x v="1"/>
    <n v="3"/>
    <s v="Increased"/>
    <x v="0"/>
    <s v="Watching web series"/>
    <s v="NO"/>
    <s v="YES"/>
    <s v="School/college"/>
    <n v="12"/>
    <n v="5"/>
    <n v="0"/>
    <n v="2"/>
    <s v="NO"/>
    <s v="18-22 yrs (Youths)"/>
  </r>
  <r>
    <s v="R461"/>
    <n v="19"/>
    <s v="Very poor"/>
    <s v="Smartphone"/>
    <n v="0"/>
    <n v="5"/>
    <n v="0.5"/>
    <n v="7"/>
    <n v="4"/>
    <n v="0"/>
    <x v="3"/>
    <n v="3"/>
    <s v="Remain Constant"/>
    <x v="0"/>
    <s v="Reading books"/>
    <s v="YES"/>
    <s v="YES"/>
    <s v="Travelling"/>
    <n v="16.5"/>
    <n v="7"/>
    <n v="0"/>
    <n v="2.75"/>
    <s v="NO"/>
    <s v="18-22 yrs (Youths)"/>
  </r>
  <r>
    <s v="R474"/>
    <n v="19"/>
    <s v="Average"/>
    <s v="Laptop/Desktop"/>
    <n v="4"/>
    <n v="0"/>
    <n v="0"/>
    <n v="8"/>
    <n v="6"/>
    <n v="1"/>
    <x v="3"/>
    <n v="3"/>
    <s v="Increased"/>
    <x v="0"/>
    <s v="Online gaming"/>
    <s v="NO"/>
    <s v="YES"/>
    <s v="School/college"/>
    <n v="19"/>
    <n v="8"/>
    <n v="0"/>
    <n v="3.1666666666666665"/>
    <s v="NO"/>
    <s v="18-22 yrs (Youths)"/>
  </r>
  <r>
    <s v="R475"/>
    <n v="19"/>
    <s v="Good"/>
    <s v="Laptop/Desktop"/>
    <n v="0"/>
    <n v="3"/>
    <n v="1"/>
    <n v="8"/>
    <n v="3"/>
    <n v="1"/>
    <x v="3"/>
    <n v="3"/>
    <s v="Increased"/>
    <x v="0"/>
    <s v="Social Media"/>
    <s v="NO"/>
    <s v="NO"/>
    <s v="School/college"/>
    <n v="16"/>
    <n v="8"/>
    <n v="0"/>
    <n v="2.6666666666666665"/>
    <s v="NO"/>
    <s v="18-22 yrs (Youths)"/>
  </r>
  <r>
    <s v="R481"/>
    <n v="19"/>
    <s v="Very poor"/>
    <s v="Laptop/Desktop"/>
    <n v="4"/>
    <n v="3"/>
    <n v="1"/>
    <n v="8"/>
    <n v="3"/>
    <n v="2"/>
    <x v="0"/>
    <n v="3"/>
    <s v="Increased"/>
    <x v="0"/>
    <s v="Meditation"/>
    <s v="YES"/>
    <s v="YES"/>
    <s v="School/college"/>
    <n v="21"/>
    <n v="8"/>
    <n v="1"/>
    <n v="3.5"/>
    <s v="NO"/>
    <s v="18-22 yrs (Youths)"/>
  </r>
  <r>
    <s v="R487"/>
    <n v="19"/>
    <s v="Very poor"/>
    <s v="Laptop/Desktop"/>
    <n v="2"/>
    <n v="3"/>
    <n v="0"/>
    <n v="7"/>
    <n v="3"/>
    <n v="2"/>
    <x v="0"/>
    <n v="2"/>
    <s v="Increased"/>
    <x v="0"/>
    <s v="Online surfing"/>
    <s v="NO"/>
    <s v="NO"/>
    <s v="School/college"/>
    <n v="17"/>
    <n v="7"/>
    <n v="0"/>
    <n v="2.8333333333333335"/>
    <s v="NO"/>
    <s v="18-22 yrs (Youths)"/>
  </r>
  <r>
    <s v="R488"/>
    <n v="19"/>
    <s v="Average"/>
    <s v="Laptop/Desktop"/>
    <n v="0"/>
    <n v="1"/>
    <n v="0.5"/>
    <n v="8"/>
    <n v="1"/>
    <n v="0"/>
    <x v="3"/>
    <n v="3"/>
    <s v="Increased"/>
    <x v="0"/>
    <s v="Scrolling through social media"/>
    <s v="NO"/>
    <s v="YES"/>
    <s v="Nothing"/>
    <n v="10.5"/>
    <n v="8"/>
    <n v="0"/>
    <n v="1.75"/>
    <s v="NO"/>
    <s v="18-22 yrs (Youths)"/>
  </r>
  <r>
    <s v="R500"/>
    <n v="19"/>
    <s v="NA"/>
    <s v="NA"/>
    <n v="0"/>
    <n v="8"/>
    <n v="1"/>
    <n v="8"/>
    <n v="0"/>
    <n v="0"/>
    <x v="2"/>
    <n v="2"/>
    <s v="Remain Constant"/>
    <x v="0"/>
    <s v="Online surfing"/>
    <s v="NO"/>
    <s v="NO"/>
    <s v="Friends , relatives"/>
    <n v="17"/>
    <n v="8"/>
    <n v="0"/>
    <n v="2.8333333333333335"/>
    <s v="NO"/>
    <s v="18-22 yrs (Youths)"/>
  </r>
  <r>
    <s v="R503"/>
    <n v="19"/>
    <s v="Very poor"/>
    <s v="Laptop/Desktop"/>
    <n v="3"/>
    <n v="2"/>
    <n v="1"/>
    <n v="6"/>
    <n v="2"/>
    <n v="0"/>
    <x v="3"/>
    <n v="3"/>
    <s v="Increased"/>
    <x v="0"/>
    <s v="Online gaming"/>
    <s v="NO"/>
    <s v="YES"/>
    <s v="School/college"/>
    <n v="14"/>
    <n v="6"/>
    <n v="0"/>
    <n v="2.3333333333333335"/>
    <s v="NO"/>
    <s v="18-22 yrs (Youths)"/>
  </r>
  <r>
    <s v="R513"/>
    <n v="19"/>
    <s v="Very poor"/>
    <s v="Laptop/Desktop"/>
    <n v="4"/>
    <n v="3"/>
    <n v="2"/>
    <n v="8"/>
    <n v="2"/>
    <n v="1"/>
    <x v="3"/>
    <n v="4"/>
    <s v="Remain Constant"/>
    <x v="0"/>
    <s v="Online gaming"/>
    <s v="YES"/>
    <s v="YES"/>
    <s v="Friends , relatives"/>
    <n v="20"/>
    <n v="8"/>
    <n v="1"/>
    <n v="3.3333333333333335"/>
    <s v="NO"/>
    <s v="18-22 yrs (Youths)"/>
  </r>
  <r>
    <s v="R520"/>
    <n v="19"/>
    <s v="Very poor"/>
    <s v="Laptop/Desktop"/>
    <n v="4"/>
    <n v="5"/>
    <n v="0"/>
    <n v="8"/>
    <n v="3"/>
    <n v="2"/>
    <x v="6"/>
    <n v="3"/>
    <s v="Increased"/>
    <x v="0"/>
    <s v="Watching web series"/>
    <s v="NO"/>
    <s v="YES"/>
    <s v="School/college"/>
    <n v="22"/>
    <n v="8"/>
    <n v="0"/>
    <n v="3.6666666666666665"/>
    <s v="NO"/>
    <s v="18-22 yrs (Youths)"/>
  </r>
  <r>
    <s v="R524"/>
    <n v="19"/>
    <s v="Very poor"/>
    <s v="Laptop/Desktop"/>
    <n v="0"/>
    <n v="1"/>
    <n v="0"/>
    <n v="9"/>
    <n v="6"/>
    <n v="0"/>
    <x v="6"/>
    <n v="4"/>
    <s v="Increased"/>
    <x v="0"/>
    <s v="Sleeping"/>
    <s v="NO"/>
    <s v="NO"/>
    <s v="Travelling"/>
    <n v="16"/>
    <n v="9"/>
    <n v="0"/>
    <n v="2.6666666666666665"/>
    <s v="NO"/>
    <s v="18-22 yrs (Youths)"/>
  </r>
  <r>
    <s v="R526"/>
    <n v="19"/>
    <s v="Very poor"/>
    <s v="Smartphone"/>
    <n v="0"/>
    <n v="0"/>
    <n v="1"/>
    <n v="10"/>
    <n v="7"/>
    <n v="1"/>
    <x v="1"/>
    <n v="3"/>
    <s v="Increased"/>
    <x v="1"/>
    <s v="Online gaming"/>
    <s v="NO"/>
    <s v="YES"/>
    <s v="School/college"/>
    <n v="19"/>
    <n v="10"/>
    <n v="0"/>
    <n v="3.1666666666666665"/>
    <s v="NO"/>
    <s v="18-22 yrs (Youths)"/>
  </r>
  <r>
    <s v="R530"/>
    <n v="19"/>
    <s v="Very poor"/>
    <s v="Laptop/Desktop"/>
    <n v="2"/>
    <n v="0"/>
    <n v="1"/>
    <n v="12"/>
    <n v="2"/>
    <n v="1"/>
    <x v="3"/>
    <n v="3"/>
    <s v="Decreased"/>
    <x v="1"/>
    <s v="Listening to music"/>
    <s v="NO"/>
    <s v="NO"/>
    <s v="Travelling"/>
    <n v="18"/>
    <n v="12"/>
    <n v="0"/>
    <n v="3"/>
    <s v="NO"/>
    <s v="18-22 yrs (Youths)"/>
  </r>
  <r>
    <s v="R540"/>
    <n v="19"/>
    <s v="Excellent"/>
    <s v="Smartphone"/>
    <n v="2"/>
    <n v="2"/>
    <n v="1"/>
    <n v="10"/>
    <n v="2"/>
    <n v="1"/>
    <x v="1"/>
    <n v="2"/>
    <s v="Remain Constant"/>
    <x v="0"/>
    <s v="Sleeping"/>
    <s v="YES"/>
    <s v="YES"/>
    <s v="School/college"/>
    <n v="18"/>
    <n v="10"/>
    <n v="1"/>
    <n v="3"/>
    <s v="NO"/>
    <s v="18-22 yrs (Youths)"/>
  </r>
  <r>
    <s v="R548"/>
    <n v="19"/>
    <s v="Average"/>
    <s v="Smartphone"/>
    <n v="2"/>
    <n v="0"/>
    <n v="0"/>
    <n v="8"/>
    <n v="10"/>
    <n v="1"/>
    <x v="3"/>
    <n v="2"/>
    <s v="Decreased"/>
    <x v="0"/>
    <s v="Online gaming"/>
    <s v="NO"/>
    <s v="YES"/>
    <s v="Friends , relatives"/>
    <n v="21"/>
    <n v="10"/>
    <n v="0"/>
    <n v="3.5"/>
    <s v="YES"/>
    <s v="18-22 yrs (Youths)"/>
  </r>
  <r>
    <s v="R567"/>
    <n v="19"/>
    <s v="Very poor"/>
    <s v="Laptop/Desktop"/>
    <n v="2"/>
    <n v="8"/>
    <n v="0"/>
    <n v="8"/>
    <n v="1"/>
    <n v="0"/>
    <x v="1"/>
    <n v="4"/>
    <s v="Decreased"/>
    <x v="1"/>
    <s v="Sleeping"/>
    <s v="NO"/>
    <s v="NO"/>
    <s v="Eating outside"/>
    <n v="19"/>
    <n v="8"/>
    <n v="0"/>
    <n v="3.1666666666666665"/>
    <s v="NO"/>
    <s v="18-22 yrs (Youths)"/>
  </r>
  <r>
    <s v="R572"/>
    <n v="19"/>
    <s v="Good"/>
    <s v="Laptop/Desktop"/>
    <n v="4"/>
    <n v="4"/>
    <n v="2"/>
    <n v="8"/>
    <n v="6"/>
    <n v="6"/>
    <x v="3"/>
    <n v="3"/>
    <s v="Increased"/>
    <x v="0"/>
    <s v="Meditation"/>
    <s v="NO"/>
    <s v="YES"/>
    <s v="Travelling"/>
    <n v="30"/>
    <n v="8"/>
    <n v="2"/>
    <n v="5"/>
    <s v="NO"/>
    <s v="18-22 yrs (Youths)"/>
  </r>
  <r>
    <s v="R576"/>
    <n v="19"/>
    <s v="Very poor"/>
    <s v="Laptop/Desktop"/>
    <n v="2"/>
    <n v="1"/>
    <n v="2"/>
    <n v="8"/>
    <n v="3"/>
    <n v="2"/>
    <x v="3"/>
    <n v="4"/>
    <s v="Increased"/>
    <x v="0"/>
    <s v="Sleeping"/>
    <s v="YES"/>
    <s v="NO"/>
    <s v="School/college"/>
    <n v="18"/>
    <n v="8"/>
    <n v="1"/>
    <n v="3"/>
    <s v="NO"/>
    <s v="18-22 yrs (Youths)"/>
  </r>
  <r>
    <s v="R577"/>
    <n v="19"/>
    <s v="Very poor"/>
    <s v="Smartphone"/>
    <n v="2"/>
    <n v="2"/>
    <n v="0"/>
    <n v="8"/>
    <n v="1.5"/>
    <n v="1"/>
    <x v="3"/>
    <n v="2"/>
    <s v="Decreased"/>
    <x v="0"/>
    <s v="Watching web series"/>
    <s v="NO"/>
    <s v="YES"/>
    <s v="Roaming around freely"/>
    <n v="14.5"/>
    <n v="8"/>
    <n v="0"/>
    <n v="2.4166666666666665"/>
    <s v="NO"/>
    <s v="18-22 yrs (Youths)"/>
  </r>
  <r>
    <s v="R578"/>
    <n v="19"/>
    <s v="Excellent"/>
    <s v="Laptop/Desktop"/>
    <n v="3"/>
    <n v="0"/>
    <n v="0"/>
    <n v="9"/>
    <n v="6"/>
    <n v="0"/>
    <x v="0"/>
    <n v="2"/>
    <s v="Remain Constant"/>
    <x v="1"/>
    <s v="Meditation"/>
    <s v="YES"/>
    <s v="YES"/>
    <s v="Nothing"/>
    <n v="18"/>
    <n v="9"/>
    <n v="0"/>
    <n v="3"/>
    <s v="NO"/>
    <s v="18-22 yrs (Youths)"/>
  </r>
  <r>
    <s v="R611"/>
    <n v="19"/>
    <s v="Very poor"/>
    <s v="Smartphone"/>
    <n v="0"/>
    <n v="4"/>
    <n v="0"/>
    <n v="8"/>
    <n v="4"/>
    <n v="0"/>
    <x v="3"/>
    <n v="1"/>
    <s v="Increased"/>
    <x v="0"/>
    <s v="Reading books"/>
    <s v="NO"/>
    <s v="NO"/>
    <s v="Friends , relatives"/>
    <n v="16"/>
    <n v="8"/>
    <n v="0"/>
    <n v="2.6666666666666665"/>
    <s v="NO"/>
    <s v="18-22 yrs (Youths)"/>
  </r>
  <r>
    <s v="R650"/>
    <n v="19"/>
    <s v="Average"/>
    <s v="Laptop/Desktop"/>
    <n v="4"/>
    <n v="4"/>
    <n v="1"/>
    <n v="8"/>
    <n v="0"/>
    <n v="0"/>
    <x v="1"/>
    <n v="2"/>
    <s v="Increased"/>
    <x v="0"/>
    <s v="Online gaming"/>
    <s v="NO"/>
    <s v="NO"/>
    <s v="Roaming around freely"/>
    <n v="17"/>
    <n v="8"/>
    <n v="0"/>
    <n v="2.8333333333333335"/>
    <s v="NO"/>
    <s v="18-22 yrs (Youths)"/>
  </r>
  <r>
    <s v="R653"/>
    <n v="19"/>
    <s v="Very poor"/>
    <s v="Smartphone"/>
    <n v="5"/>
    <n v="1"/>
    <n v="1"/>
    <n v="5"/>
    <n v="2"/>
    <n v="4"/>
    <x v="1"/>
    <n v="3"/>
    <s v="Increased"/>
    <x v="0"/>
    <s v="Listening to music"/>
    <s v="NO"/>
    <s v="YES"/>
    <s v="School/college"/>
    <n v="18"/>
    <n v="5"/>
    <n v="1"/>
    <n v="3"/>
    <s v="NO"/>
    <s v="18-22 yrs (Youths)"/>
  </r>
  <r>
    <s v="R654"/>
    <n v="19"/>
    <s v="Very poor"/>
    <s v="Laptop/Desktop"/>
    <n v="3"/>
    <n v="2"/>
    <n v="1"/>
    <n v="8"/>
    <n v="3"/>
    <n v="0"/>
    <x v="1"/>
    <n v="3"/>
    <s v="Remain Constant"/>
    <x v="0"/>
    <s v="Dancing"/>
    <s v="NO"/>
    <s v="YES"/>
    <s v="School/college"/>
    <n v="17"/>
    <n v="8"/>
    <n v="0"/>
    <n v="2.8333333333333335"/>
    <s v="NO"/>
    <s v="18-22 yrs (Youths)"/>
  </r>
  <r>
    <s v="R655"/>
    <n v="19"/>
    <s v="Very poor"/>
    <s v="Smartphone"/>
    <n v="0"/>
    <n v="0"/>
    <n v="0"/>
    <n v="12"/>
    <n v="4"/>
    <n v="6"/>
    <x v="1"/>
    <n v="3"/>
    <s v="Decreased"/>
    <x v="0"/>
    <s v="Watching web series"/>
    <s v="NO"/>
    <s v="NO"/>
    <s v="Travelling"/>
    <n v="22"/>
    <n v="12"/>
    <n v="0"/>
    <n v="3.6666666666666665"/>
    <s v="NO"/>
    <s v="18-22 yrs (Youths)"/>
  </r>
  <r>
    <s v="R657"/>
    <n v="19"/>
    <s v="Very poor"/>
    <s v="Smartphone"/>
    <n v="4"/>
    <n v="5"/>
    <n v="0"/>
    <n v="6"/>
    <n v="2"/>
    <n v="0"/>
    <x v="0"/>
    <n v="3"/>
    <s v="Increased"/>
    <x v="0"/>
    <s v="Reading books"/>
    <s v="YES"/>
    <s v="YES"/>
    <s v="School/college"/>
    <n v="17"/>
    <n v="6"/>
    <n v="0"/>
    <n v="2.8333333333333335"/>
    <s v="NO"/>
    <s v="18-22 yrs (Youths)"/>
  </r>
  <r>
    <s v="R659"/>
    <n v="19"/>
    <s v="Very poor"/>
    <s v="Laptop/Desktop"/>
    <n v="2"/>
    <n v="2"/>
    <n v="1"/>
    <n v="9"/>
    <n v="1"/>
    <n v="0"/>
    <x v="3"/>
    <n v="2"/>
    <s v="Decreased"/>
    <x v="1"/>
    <s v="Listening to music"/>
    <s v="YES"/>
    <s v="YES"/>
    <s v="Travelling"/>
    <n v="15"/>
    <n v="9"/>
    <n v="0"/>
    <n v="2.5"/>
    <s v="NO"/>
    <s v="18-22 yrs (Youths)"/>
  </r>
  <r>
    <s v="R673"/>
    <n v="19"/>
    <s v="Good"/>
    <s v="Laptop/Desktop"/>
    <n v="5"/>
    <n v="3"/>
    <n v="0"/>
    <n v="9"/>
    <n v="5"/>
    <n v="1"/>
    <x v="0"/>
    <n v="3"/>
    <s v="Remain Constant"/>
    <x v="0"/>
    <s v="Online gaming"/>
    <s v="YES"/>
    <s v="YES"/>
    <s v="Travelling"/>
    <n v="23"/>
    <n v="9"/>
    <n v="0"/>
    <n v="3.8333333333333335"/>
    <s v="NO"/>
    <s v="18-22 yrs (Youths)"/>
  </r>
  <r>
    <s v="R685"/>
    <n v="19"/>
    <s v="Average"/>
    <s v="Laptop/Desktop"/>
    <n v="0"/>
    <n v="3"/>
    <n v="1"/>
    <n v="9"/>
    <n v="2"/>
    <n v="0"/>
    <x v="3"/>
    <n v="2"/>
    <s v="Remain Constant"/>
    <x v="0"/>
    <s v="Online gaming"/>
    <s v="NO"/>
    <s v="NO"/>
    <s v="Eating outside"/>
    <n v="15"/>
    <n v="9"/>
    <n v="0"/>
    <n v="2.5"/>
    <s v="NO"/>
    <s v="18-22 yrs (Youths)"/>
  </r>
  <r>
    <s v="R687"/>
    <n v="19"/>
    <s v="Poor"/>
    <s v="Laptop/Desktop"/>
    <n v="4"/>
    <n v="5"/>
    <n v="2"/>
    <n v="7"/>
    <n v="0.5"/>
    <n v="0"/>
    <x v="0"/>
    <n v="4"/>
    <s v="Remain Constant"/>
    <x v="1"/>
    <s v="Listening to music"/>
    <s v="YES"/>
    <s v="YES"/>
    <s v="School/college"/>
    <n v="18.5"/>
    <n v="7"/>
    <n v="0"/>
    <n v="3.0833333333333335"/>
    <s v="NO"/>
    <s v="18-22 yrs (Youths)"/>
  </r>
  <r>
    <s v="R698"/>
    <n v="19"/>
    <s v="Average"/>
    <s v="Laptop/Desktop"/>
    <n v="1"/>
    <n v="3"/>
    <n v="0"/>
    <n v="10"/>
    <n v="4"/>
    <n v="0"/>
    <x v="3"/>
    <n v="3"/>
    <s v="Decreased"/>
    <x v="0"/>
    <s v="Online surfing"/>
    <s v="NO"/>
    <s v="NO"/>
    <s v="Roaming around freely"/>
    <n v="18"/>
    <n v="10"/>
    <n v="0"/>
    <n v="3"/>
    <s v="NO"/>
    <s v="18-22 yrs (Youths)"/>
  </r>
  <r>
    <s v="R701"/>
    <n v="19"/>
    <s v="Average"/>
    <s v="Laptop/Desktop"/>
    <n v="1"/>
    <n v="2"/>
    <n v="1"/>
    <n v="7"/>
    <n v="3"/>
    <n v="0"/>
    <x v="3"/>
    <n v="3"/>
    <s v="Remain Constant"/>
    <x v="0"/>
    <s v="Reading books"/>
    <s v="NO"/>
    <s v="YES"/>
    <s v="Friends , relatives"/>
    <n v="14"/>
    <n v="7"/>
    <n v="0"/>
    <n v="2.3333333333333335"/>
    <s v="NO"/>
    <s v="18-22 yrs (Youths)"/>
  </r>
  <r>
    <s v="R703"/>
    <n v="19"/>
    <s v="Very poor"/>
    <s v="Laptop/Desktop"/>
    <n v="2"/>
    <n v="1"/>
    <n v="2"/>
    <n v="5"/>
    <n v="4"/>
    <n v="1"/>
    <x v="3"/>
    <n v="2"/>
    <s v="Decreased"/>
    <x v="0"/>
    <s v="Listening to music"/>
    <s v="YES"/>
    <s v="YES"/>
    <s v="Friends , relatives"/>
    <n v="15"/>
    <n v="5"/>
    <n v="1"/>
    <n v="2.5"/>
    <s v="NO"/>
    <s v="18-22 yrs (Youths)"/>
  </r>
  <r>
    <s v="R706"/>
    <n v="19"/>
    <s v="Very poor"/>
    <s v="Laptop/Desktop"/>
    <n v="2"/>
    <n v="2"/>
    <n v="0"/>
    <n v="12"/>
    <n v="2"/>
    <n v="0"/>
    <x v="0"/>
    <n v="2"/>
    <s v="Decreased"/>
    <x v="0"/>
    <s v="Listening to music"/>
    <s v="YES"/>
    <s v="YES"/>
    <s v="School/college"/>
    <n v="18"/>
    <n v="12"/>
    <n v="0"/>
    <n v="3"/>
    <s v="NO"/>
    <s v="18-22 yrs (Youths)"/>
  </r>
  <r>
    <s v="R708"/>
    <n v="19"/>
    <s v="Average"/>
    <s v="Smartphone"/>
    <n v="0"/>
    <n v="1"/>
    <n v="0"/>
    <n v="8"/>
    <n v="4"/>
    <n v="3"/>
    <x v="1"/>
    <n v="3"/>
    <s v="Increased"/>
    <x v="0"/>
    <s v="Online gaming"/>
    <s v="NO"/>
    <s v="YES"/>
    <s v="Roaming around freely"/>
    <n v="16"/>
    <n v="8"/>
    <n v="0"/>
    <n v="2.6666666666666665"/>
    <s v="NO"/>
    <s v="18-22 yrs (Youths)"/>
  </r>
  <r>
    <s v="R710"/>
    <n v="19"/>
    <s v="Good"/>
    <s v="Laptop/Desktop"/>
    <n v="2"/>
    <n v="3"/>
    <n v="1"/>
    <n v="8"/>
    <n v="2"/>
    <n v="1"/>
    <x v="1"/>
    <n v="3"/>
    <s v="Remain Constant"/>
    <x v="1"/>
    <s v="Reading"/>
    <s v="YES"/>
    <s v="YES"/>
    <s v="School/college"/>
    <n v="17"/>
    <n v="8"/>
    <n v="1"/>
    <n v="2.8333333333333335"/>
    <s v="NO"/>
    <s v="18-22 yrs (Youths)"/>
  </r>
  <r>
    <s v="R716"/>
    <n v="19"/>
    <s v="Good"/>
    <s v="Tablet"/>
    <n v="0"/>
    <n v="0.5"/>
    <n v="1"/>
    <n v="6"/>
    <n v="2"/>
    <n v="1"/>
    <x v="3"/>
    <n v="4"/>
    <s v="Increased"/>
    <x v="0"/>
    <s v="Web Series"/>
    <s v="NO"/>
    <s v="YES"/>
    <s v="School/college"/>
    <n v="10.5"/>
    <n v="6"/>
    <n v="0"/>
    <n v="1.75"/>
    <s v="NO"/>
    <s v="18-22 yrs (Youths)"/>
  </r>
  <r>
    <s v="R720"/>
    <n v="19"/>
    <s v="Average"/>
    <s v="Smartphone"/>
    <n v="2"/>
    <n v="2"/>
    <n v="0"/>
    <n v="9"/>
    <n v="5"/>
    <n v="1"/>
    <x v="3"/>
    <n v="2"/>
    <s v="Remain Constant"/>
    <x v="0"/>
    <s v="Sleeping"/>
    <s v="NO"/>
    <s v="NO"/>
    <s v="School/college"/>
    <n v="19"/>
    <n v="9"/>
    <n v="0"/>
    <n v="3.1666666666666665"/>
    <s v="NO"/>
    <s v="18-22 yrs (Youths)"/>
  </r>
  <r>
    <s v="R723"/>
    <n v="19"/>
    <s v="Average"/>
    <s v="Laptop/Desktop"/>
    <n v="2"/>
    <n v="4"/>
    <n v="1"/>
    <n v="6"/>
    <n v="3"/>
    <n v="1"/>
    <x v="3"/>
    <n v="4"/>
    <s v="Increased"/>
    <x v="0"/>
    <s v="Scrolling through social media"/>
    <s v="NO"/>
    <s v="YES"/>
    <s v="Friends , relatives"/>
    <n v="17"/>
    <n v="6"/>
    <n v="1"/>
    <n v="2.8333333333333335"/>
    <s v="NO"/>
    <s v="18-22 yrs (Youths)"/>
  </r>
  <r>
    <s v="R725"/>
    <n v="19"/>
    <s v="Average"/>
    <s v="Smartphone"/>
    <n v="3"/>
    <n v="7"/>
    <n v="1"/>
    <n v="6"/>
    <n v="1"/>
    <n v="1"/>
    <x v="9"/>
    <n v="4"/>
    <s v="Increased"/>
    <x v="0"/>
    <s v="Talking to your relatives"/>
    <s v="YES"/>
    <s v="YES"/>
    <s v="School/college"/>
    <n v="19"/>
    <n v="7"/>
    <n v="1"/>
    <n v="3.1666666666666665"/>
    <s v="NO"/>
    <s v="18-22 yrs (Youths)"/>
  </r>
  <r>
    <s v="R736"/>
    <n v="19"/>
    <s v="Average"/>
    <s v="Smartphone"/>
    <n v="4"/>
    <n v="5"/>
    <n v="1"/>
    <n v="8"/>
    <n v="2"/>
    <n v="1"/>
    <x v="1"/>
    <n v="3"/>
    <s v="Remain Constant"/>
    <x v="0"/>
    <s v="Meditation"/>
    <s v="YES"/>
    <s v="YES"/>
    <s v="Travelling"/>
    <n v="21"/>
    <n v="8"/>
    <n v="1"/>
    <n v="3.5"/>
    <s v="NO"/>
    <s v="18-22 yrs (Youths)"/>
  </r>
  <r>
    <s v="R742"/>
    <n v="19"/>
    <s v="Very poor"/>
    <s v="Smartphone"/>
    <n v="0"/>
    <n v="2"/>
    <n v="1"/>
    <n v="7"/>
    <n v="4"/>
    <n v="0"/>
    <x v="3"/>
    <n v="2"/>
    <s v="Remain Constant"/>
    <x v="0"/>
    <s v="Meditation"/>
    <s v="NO"/>
    <s v="YES"/>
    <s v="Travelling"/>
    <n v="14"/>
    <n v="7"/>
    <n v="0"/>
    <n v="2.3333333333333335"/>
    <s v="NO"/>
    <s v="18-22 yrs (Youths)"/>
  </r>
  <r>
    <s v="R744"/>
    <n v="19"/>
    <s v="Good"/>
    <s v="Laptop/Desktop"/>
    <n v="6"/>
    <n v="6"/>
    <n v="0"/>
    <n v="8"/>
    <n v="2"/>
    <n v="0.5"/>
    <x v="1"/>
    <n v="2"/>
    <s v="Increased"/>
    <x v="0"/>
    <s v="Listening to music"/>
    <s v="YES"/>
    <s v="NO"/>
    <s v="Travelling"/>
    <n v="22.5"/>
    <n v="8"/>
    <n v="0"/>
    <n v="3.75"/>
    <s v="NO"/>
    <s v="18-22 yrs (Youths)"/>
  </r>
  <r>
    <s v="R754"/>
    <n v="19"/>
    <s v="Very poor"/>
    <s v="Smartphone"/>
    <n v="3"/>
    <n v="2"/>
    <n v="1"/>
    <n v="9"/>
    <n v="5"/>
    <n v="1"/>
    <x v="3"/>
    <n v="3"/>
    <s v="Remain Constant"/>
    <x v="0"/>
    <s v="Listening to music"/>
    <s v="NO"/>
    <s v="NO"/>
    <s v="Friends , relatives"/>
    <n v="21"/>
    <n v="9"/>
    <n v="1"/>
    <n v="3.5"/>
    <s v="NO"/>
    <s v="18-22 yrs (Youths)"/>
  </r>
  <r>
    <s v="R758"/>
    <n v="19"/>
    <s v="Poor"/>
    <s v="Smartphone"/>
    <n v="2"/>
    <n v="2"/>
    <n v="2"/>
    <n v="8"/>
    <n v="3"/>
    <n v="0"/>
    <x v="1"/>
    <n v="4"/>
    <s v="Decreased"/>
    <x v="1"/>
    <s v="Gym"/>
    <s v="YES"/>
    <s v="NO"/>
    <s v="Roaming around freely"/>
    <n v="17"/>
    <n v="8"/>
    <n v="0"/>
    <n v="2.8333333333333335"/>
    <s v="NO"/>
    <s v="18-22 yrs (Youths)"/>
  </r>
  <r>
    <s v="R767"/>
    <n v="19"/>
    <s v="Very poor"/>
    <s v="Smartphone"/>
    <n v="6"/>
    <n v="4"/>
    <n v="2"/>
    <n v="6"/>
    <n v="2"/>
    <n v="0"/>
    <x v="3"/>
    <n v="4"/>
    <s v="Decreased"/>
    <x v="1"/>
    <s v="Online gaming"/>
    <s v="YES"/>
    <s v="YES"/>
    <s v="Friends , relatives"/>
    <n v="20"/>
    <n v="6"/>
    <n v="0"/>
    <n v="3.3333333333333335"/>
    <s v="NO"/>
    <s v="18-22 yrs (Youths)"/>
  </r>
  <r>
    <s v="R770"/>
    <n v="19"/>
    <s v="Very poor"/>
    <s v="Smartphone"/>
    <n v="4"/>
    <n v="2"/>
    <n v="1"/>
    <n v="9"/>
    <n v="7"/>
    <n v="3"/>
    <x v="3"/>
    <n v="3"/>
    <s v="Increased"/>
    <x v="0"/>
    <s v="Sleeping"/>
    <s v="NO"/>
    <s v="YES"/>
    <s v="School/college"/>
    <n v="26"/>
    <n v="9"/>
    <n v="1"/>
    <n v="4.333333333333333"/>
    <s v="NO"/>
    <s v="18-22 yrs (Youths)"/>
  </r>
  <r>
    <s v="R777"/>
    <n v="19"/>
    <s v="Average"/>
    <s v="Smartphone"/>
    <n v="3"/>
    <n v="1"/>
    <n v="1"/>
    <n v="6"/>
    <n v="2"/>
    <n v="0"/>
    <x v="3"/>
    <n v="3"/>
    <s v="Decreased"/>
    <x v="0"/>
    <s v="Watching web series"/>
    <s v="YES"/>
    <s v="YES"/>
    <s v="School/college"/>
    <n v="13"/>
    <n v="6"/>
    <n v="0"/>
    <n v="2.1666666666666665"/>
    <s v="NO"/>
    <s v="18-22 yrs (Youths)"/>
  </r>
  <r>
    <s v="R796"/>
    <n v="19"/>
    <s v="Very poor"/>
    <s v="Smartphone"/>
    <n v="4"/>
    <n v="0"/>
    <n v="0"/>
    <n v="7"/>
    <n v="1"/>
    <n v="0"/>
    <x v="1"/>
    <n v="2"/>
    <s v="Increased"/>
    <x v="0"/>
    <s v="Listening to music"/>
    <s v="NO"/>
    <s v="NO"/>
    <s v="Eating outside"/>
    <n v="12"/>
    <n v="7"/>
    <n v="0"/>
    <n v="2"/>
    <s v="NO"/>
    <s v="18-22 yrs (Youths)"/>
  </r>
  <r>
    <s v="R801"/>
    <n v="19"/>
    <s v="Average"/>
    <s v="Laptop/Desktop"/>
    <n v="2"/>
    <n v="5"/>
    <n v="0"/>
    <n v="9"/>
    <n v="2"/>
    <n v="0.5"/>
    <x v="3"/>
    <n v="3"/>
    <s v="Increased"/>
    <x v="1"/>
    <s v="Talking to your relatives"/>
    <s v="NO"/>
    <s v="YES"/>
    <s v="Friends , relatives"/>
    <n v="18.5"/>
    <n v="9"/>
    <n v="0"/>
    <n v="3.0833333333333335"/>
    <s v="NO"/>
    <s v="18-22 yrs (Youths)"/>
  </r>
  <r>
    <s v="R802"/>
    <n v="19"/>
    <s v="Very poor"/>
    <s v="Smartphone"/>
    <n v="4"/>
    <n v="2"/>
    <n v="1"/>
    <n v="8"/>
    <n v="2"/>
    <n v="1"/>
    <x v="1"/>
    <n v="3"/>
    <s v="Remain Constant"/>
    <x v="0"/>
    <s v="Listening to music"/>
    <s v="NO"/>
    <s v="YES"/>
    <s v="School/college"/>
    <n v="18"/>
    <n v="8"/>
    <n v="1"/>
    <n v="3"/>
    <s v="NO"/>
    <s v="18-22 yrs (Youths)"/>
  </r>
  <r>
    <s v="R841"/>
    <n v="19"/>
    <s v="Average"/>
    <s v="Smartphone"/>
    <n v="5"/>
    <n v="6"/>
    <n v="1"/>
    <n v="6"/>
    <n v="0"/>
    <n v="0"/>
    <x v="0"/>
    <n v="3"/>
    <s v="Remain Constant"/>
    <x v="0"/>
    <s v="Online surfing"/>
    <s v="YES"/>
    <s v="YES"/>
    <s v="School/college"/>
    <n v="18"/>
    <n v="6"/>
    <n v="0"/>
    <n v="3"/>
    <s v="NO"/>
    <s v="18-22 yrs (Youths)"/>
  </r>
  <r>
    <s v="R874"/>
    <n v="19"/>
    <s v="Average"/>
    <s v="Laptop/Desktop"/>
    <n v="2"/>
    <n v="2"/>
    <n v="1"/>
    <n v="9"/>
    <n v="2"/>
    <n v="1"/>
    <x v="3"/>
    <n v="4"/>
    <s v="Remain Constant"/>
    <x v="0"/>
    <s v="Listening to music"/>
    <s v="NO"/>
    <s v="NO"/>
    <s v="Friends , relatives"/>
    <n v="17"/>
    <n v="9"/>
    <n v="1"/>
    <n v="2.8333333333333335"/>
    <s v="NO"/>
    <s v="18-22 yrs (Youths)"/>
  </r>
  <r>
    <s v="R880"/>
    <n v="19"/>
    <s v="Average"/>
    <s v="Laptop/Desktop"/>
    <n v="10"/>
    <n v="3"/>
    <n v="1"/>
    <n v="5"/>
    <n v="1"/>
    <n v="0.5"/>
    <x v="3"/>
    <n v="4"/>
    <s v="Remain Constant"/>
    <x v="0"/>
    <s v="Reading books"/>
    <s v="NO"/>
    <s v="NO"/>
    <s v="Friends , relatives"/>
    <n v="20.5"/>
    <n v="10"/>
    <n v="0.5"/>
    <n v="3.4166666666666665"/>
    <s v="NO"/>
    <s v="18-22 yrs (Youths)"/>
  </r>
  <r>
    <s v="R892"/>
    <n v="19"/>
    <s v="Average"/>
    <s v="Laptop/Desktop"/>
    <n v="4"/>
    <n v="3"/>
    <n v="2"/>
    <n v="7"/>
    <n v="4"/>
    <n v="0"/>
    <x v="3"/>
    <n v="3"/>
    <s v="Decreased"/>
    <x v="0"/>
    <s v="Online gaming"/>
    <s v="NO"/>
    <s v="YES"/>
    <s v="Travelling"/>
    <n v="20"/>
    <n v="7"/>
    <n v="0"/>
    <n v="3.3333333333333335"/>
    <s v="NO"/>
    <s v="18-22 yrs (Youths)"/>
  </r>
  <r>
    <s v="R898"/>
    <n v="19"/>
    <s v="Very poor"/>
    <s v="Smartphone"/>
    <n v="5"/>
    <n v="2"/>
    <n v="0"/>
    <n v="6"/>
    <n v="3"/>
    <n v="0"/>
    <x v="3"/>
    <n v="1"/>
    <s v="Increased"/>
    <x v="0"/>
    <s v="Online gaming"/>
    <s v="NO"/>
    <s v="YES"/>
    <s v="Travelling"/>
    <n v="16"/>
    <n v="6"/>
    <n v="0"/>
    <n v="2.6666666666666665"/>
    <s v="NO"/>
    <s v="18-22 yrs (Youths)"/>
  </r>
  <r>
    <s v="R899"/>
    <n v="19"/>
    <s v="Very poor"/>
    <s v="Laptop/Desktop"/>
    <n v="8"/>
    <n v="2"/>
    <n v="1"/>
    <n v="6"/>
    <n v="2"/>
    <n v="0"/>
    <x v="0"/>
    <n v="3"/>
    <s v="Remain Constant"/>
    <x v="0"/>
    <s v="Sleeping"/>
    <s v="NO"/>
    <s v="NO"/>
    <s v="Roaming around freely"/>
    <n v="19"/>
    <n v="8"/>
    <n v="0"/>
    <n v="3.1666666666666665"/>
    <s v="NO"/>
    <s v="18-22 yrs (Youths)"/>
  </r>
  <r>
    <s v="R902"/>
    <n v="19"/>
    <s v="Very poor"/>
    <s v="Smartphone"/>
    <n v="5"/>
    <n v="2"/>
    <n v="0"/>
    <n v="7"/>
    <n v="3"/>
    <n v="0"/>
    <x v="3"/>
    <n v="3"/>
    <s v="Increased"/>
    <x v="0"/>
    <s v="Scrolling through social media"/>
    <s v="YES"/>
    <s v="YES"/>
    <s v="Eating outside"/>
    <n v="17"/>
    <n v="7"/>
    <n v="0"/>
    <n v="2.8333333333333335"/>
    <s v="NO"/>
    <s v="18-22 yrs (Youths)"/>
  </r>
  <r>
    <s v="R914"/>
    <n v="19"/>
    <s v="Average"/>
    <s v="Laptop/Desktop"/>
    <n v="7"/>
    <n v="1"/>
    <n v="1"/>
    <n v="5"/>
    <n v="6"/>
    <n v="1"/>
    <x v="3"/>
    <n v="3"/>
    <s v="Remain Constant"/>
    <x v="0"/>
    <s v="Dancing"/>
    <s v="NO"/>
    <s v="YES"/>
    <s v="Friends , relatives"/>
    <n v="21"/>
    <n v="7"/>
    <n v="1"/>
    <n v="3.5"/>
    <s v="NO"/>
    <s v="18-22 yrs (Youths)"/>
  </r>
  <r>
    <s v="R915"/>
    <n v="19"/>
    <s v="Average"/>
    <s v="Smartphone"/>
    <n v="5"/>
    <n v="6"/>
    <n v="2"/>
    <n v="5"/>
    <n v="4"/>
    <n v="0"/>
    <x v="3"/>
    <n v="3"/>
    <s v="Remain Constant"/>
    <x v="0"/>
    <s v="Scrolling through social media"/>
    <s v="YES"/>
    <s v="YES"/>
    <s v="School/college"/>
    <n v="22"/>
    <n v="6"/>
    <n v="0"/>
    <n v="3.6666666666666665"/>
    <s v="NO"/>
    <s v="18-22 yrs (Youths)"/>
  </r>
  <r>
    <s v="R918"/>
    <n v="19"/>
    <s v="Average"/>
    <s v="Laptop/Desktop"/>
    <n v="5"/>
    <n v="2"/>
    <n v="0.5"/>
    <n v="8"/>
    <n v="2"/>
    <n v="1"/>
    <x v="0"/>
    <n v="3"/>
    <s v="Increased"/>
    <x v="0"/>
    <s v="Listening to music"/>
    <s v="NO"/>
    <s v="YES"/>
    <s v="Roaming around freely"/>
    <n v="18.5"/>
    <n v="8"/>
    <n v="0.5"/>
    <n v="3.0833333333333335"/>
    <s v="NO"/>
    <s v="18-22 yrs (Youths)"/>
  </r>
  <r>
    <s v="R933"/>
    <n v="19"/>
    <s v="Excellent"/>
    <s v="Smartphone"/>
    <n v="3"/>
    <n v="0"/>
    <n v="1"/>
    <n v="6"/>
    <n v="4"/>
    <n v="1"/>
    <x v="5"/>
    <n v="3"/>
    <s v="Remain Constant"/>
    <x v="0"/>
    <s v="Listening to music"/>
    <s v="YES"/>
    <s v="NO"/>
    <s v="School/college"/>
    <n v="15"/>
    <n v="6"/>
    <n v="0"/>
    <n v="2.5"/>
    <s v="NO"/>
    <s v="18-22 yrs (Youths)"/>
  </r>
  <r>
    <s v="R950"/>
    <n v="19"/>
    <s v="Average"/>
    <s v="Smartphone"/>
    <n v="1"/>
    <n v="0"/>
    <n v="0"/>
    <n v="8"/>
    <n v="6"/>
    <n v="2"/>
    <x v="3"/>
    <n v="2"/>
    <s v="Decreased"/>
    <x v="1"/>
    <s v="Online gaming"/>
    <s v="NO"/>
    <s v="NO"/>
    <s v="Eating outside"/>
    <n v="17"/>
    <n v="8"/>
    <n v="0"/>
    <n v="2.8333333333333335"/>
    <s v="NO"/>
    <s v="18-22 yrs (Youths)"/>
  </r>
  <r>
    <s v="R973"/>
    <n v="19"/>
    <s v="Average"/>
    <s v="Smartphone"/>
    <n v="3"/>
    <n v="5"/>
    <n v="1"/>
    <n v="6"/>
    <n v="1"/>
    <n v="0"/>
    <x v="1"/>
    <n v="2"/>
    <s v="Remain Constant"/>
    <x v="0"/>
    <s v="Reading books"/>
    <s v="YES"/>
    <s v="YES"/>
    <s v="Friends , relatives"/>
    <n v="16"/>
    <n v="6"/>
    <n v="0"/>
    <n v="2.6666666666666665"/>
    <s v="NO"/>
    <s v="18-22 yrs (Youths)"/>
  </r>
  <r>
    <s v="R976"/>
    <n v="19"/>
    <s v="Good"/>
    <s v="Laptop/Desktop"/>
    <n v="1"/>
    <n v="2"/>
    <n v="0"/>
    <n v="8"/>
    <n v="1"/>
    <n v="0.3"/>
    <x v="0"/>
    <n v="3"/>
    <s v="Remain Constant"/>
    <x v="0"/>
    <s v="Dancing"/>
    <s v="NO"/>
    <s v="YES"/>
    <s v="School/college"/>
    <n v="12.3"/>
    <n v="8"/>
    <n v="0"/>
    <n v="2.0500000000000003"/>
    <s v="NO"/>
    <s v="18-22 yrs (Youths)"/>
  </r>
  <r>
    <s v="R978"/>
    <n v="19"/>
    <s v="Average"/>
    <s v="Laptop/Desktop"/>
    <n v="2"/>
    <n v="3"/>
    <n v="0.5"/>
    <n v="8"/>
    <n v="2"/>
    <n v="1"/>
    <x v="3"/>
    <n v="3"/>
    <s v="Increased"/>
    <x v="0"/>
    <s v="Watching web series"/>
    <s v="NO"/>
    <s v="NO"/>
    <s v="School/college"/>
    <n v="16.5"/>
    <n v="8"/>
    <n v="0.5"/>
    <n v="2.75"/>
    <s v="NO"/>
    <s v="18-22 yrs (Youths)"/>
  </r>
  <r>
    <s v="R985"/>
    <n v="19"/>
    <s v="Average"/>
    <s v="Smartphone"/>
    <n v="6"/>
    <n v="4"/>
    <n v="1"/>
    <n v="6"/>
    <n v="5"/>
    <n v="2"/>
    <x v="0"/>
    <n v="3"/>
    <s v="Remain Constant"/>
    <x v="0"/>
    <s v="Online gaming"/>
    <s v="NO"/>
    <s v="NO"/>
    <s v="School/college"/>
    <n v="24"/>
    <n v="6"/>
    <n v="1"/>
    <n v="4"/>
    <s v="NO"/>
    <s v="18-22 yrs (Youths)"/>
  </r>
  <r>
    <s v="R988"/>
    <n v="19"/>
    <s v="Very poor"/>
    <s v="Laptop/Desktop"/>
    <n v="6"/>
    <n v="2"/>
    <n v="0"/>
    <n v="8"/>
    <n v="2"/>
    <n v="0"/>
    <x v="3"/>
    <n v="3"/>
    <s v="Increased"/>
    <x v="0"/>
    <s v="Listening to music"/>
    <s v="NO"/>
    <s v="NO"/>
    <s v="Roaming around freely"/>
    <n v="18"/>
    <n v="8"/>
    <n v="0"/>
    <n v="3"/>
    <s v="NO"/>
    <s v="18-22 yrs (Youths)"/>
  </r>
  <r>
    <s v="R989"/>
    <n v="19"/>
    <s v="Average"/>
    <s v="Laptop/Desktop"/>
    <n v="6"/>
    <n v="5"/>
    <n v="1"/>
    <n v="7"/>
    <n v="3"/>
    <n v="0.3"/>
    <x v="3"/>
    <n v="4"/>
    <s v="Increased"/>
    <x v="0"/>
    <s v="Watching web series"/>
    <s v="YES"/>
    <s v="YES"/>
    <s v="School/college"/>
    <n v="22.3"/>
    <n v="7"/>
    <n v="0.3"/>
    <n v="3.7166666666666668"/>
    <s v="NO"/>
    <s v="18-22 yrs (Youths)"/>
  </r>
  <r>
    <s v="R992"/>
    <n v="19"/>
    <s v="Good"/>
    <s v="Smartphone"/>
    <n v="8"/>
    <n v="2"/>
    <n v="2"/>
    <n v="8"/>
    <n v="5"/>
    <n v="1"/>
    <x v="3"/>
    <n v="2"/>
    <s v="Decreased"/>
    <x v="1"/>
    <s v="Dancing"/>
    <s v="NO"/>
    <s v="YES"/>
    <s v="School/college"/>
    <n v="26"/>
    <n v="8"/>
    <n v="1"/>
    <n v="4.333333333333333"/>
    <s v="NO"/>
    <s v="18-22 yrs (Youths)"/>
  </r>
  <r>
    <s v="R995"/>
    <n v="19"/>
    <s v="Good"/>
    <s v="Smartphone"/>
    <n v="2"/>
    <n v="2"/>
    <n v="1"/>
    <n v="8"/>
    <n v="3"/>
    <n v="2"/>
    <x v="0"/>
    <n v="1"/>
    <s v="Decreased"/>
    <x v="1"/>
    <s v="Listening to music"/>
    <s v="NO"/>
    <s v="YES"/>
    <s v="School/college"/>
    <n v="18"/>
    <n v="8"/>
    <n v="1"/>
    <n v="3"/>
    <s v="NO"/>
    <s v="18-22 yrs (Youths)"/>
  </r>
  <r>
    <s v="R998"/>
    <n v="19"/>
    <s v="Very poor"/>
    <s v="Laptop/Desktop"/>
    <n v="0"/>
    <n v="8"/>
    <n v="0"/>
    <n v="8"/>
    <n v="10"/>
    <n v="0"/>
    <x v="3"/>
    <n v="3"/>
    <s v="Remain Constant"/>
    <x v="1"/>
    <s v="Talking to your relatives"/>
    <s v="YES"/>
    <s v="YES"/>
    <s v="Friends , relatives"/>
    <n v="26"/>
    <n v="10"/>
    <n v="0"/>
    <n v="4.333333333333333"/>
    <s v="YES"/>
    <s v="18-22 yrs (Youths)"/>
  </r>
  <r>
    <s v="R1001"/>
    <n v="19"/>
    <s v="Average"/>
    <s v="Smartphone"/>
    <n v="8"/>
    <n v="4"/>
    <n v="0"/>
    <n v="6"/>
    <n v="1"/>
    <n v="2"/>
    <x v="0"/>
    <n v="2"/>
    <s v="Remain Constant"/>
    <x v="0"/>
    <s v="Sleeping"/>
    <s v="NO"/>
    <s v="YES"/>
    <s v="School/college"/>
    <n v="21"/>
    <n v="8"/>
    <n v="0"/>
    <n v="3.5"/>
    <s v="NO"/>
    <s v="18-22 yrs (Youths)"/>
  </r>
  <r>
    <s v="R1002"/>
    <n v="19"/>
    <s v="Good"/>
    <s v="Laptop/Desktop"/>
    <n v="6"/>
    <n v="2"/>
    <n v="0"/>
    <n v="8"/>
    <n v="10"/>
    <n v="0"/>
    <x v="3"/>
    <n v="4"/>
    <s v="Increased"/>
    <x v="0"/>
    <s v="Social Media"/>
    <s v="NO"/>
    <s v="YES"/>
    <s v="School/college"/>
    <n v="26"/>
    <n v="10"/>
    <n v="0"/>
    <n v="4.333333333333333"/>
    <s v="YES"/>
    <s v="18-22 yrs (Youths)"/>
  </r>
  <r>
    <s v="R1007"/>
    <n v="19"/>
    <s v="Very poor"/>
    <s v="Laptop/Desktop"/>
    <n v="4"/>
    <n v="3"/>
    <n v="0"/>
    <n v="8"/>
    <n v="2"/>
    <n v="0"/>
    <x v="1"/>
    <n v="3"/>
    <s v="Remain Constant"/>
    <x v="0"/>
    <s v="Listening to music"/>
    <s v="YES"/>
    <s v="NO"/>
    <s v="Roaming around freely"/>
    <n v="17"/>
    <n v="8"/>
    <n v="0"/>
    <n v="2.8333333333333335"/>
    <s v="NO"/>
    <s v="18-22 yrs (Youths)"/>
  </r>
  <r>
    <s v="R1008"/>
    <n v="19"/>
    <s v="Average"/>
    <s v="Laptop/Desktop"/>
    <n v="6"/>
    <n v="2"/>
    <n v="2"/>
    <n v="6"/>
    <n v="3"/>
    <n v="0.3"/>
    <x v="3"/>
    <n v="2"/>
    <s v="Increased"/>
    <x v="0"/>
    <s v="Listening to music"/>
    <s v="NO"/>
    <s v="YES"/>
    <s v="School/college"/>
    <n v="19.3"/>
    <n v="6"/>
    <n v="0.3"/>
    <n v="3.2166666666666668"/>
    <s v="NO"/>
    <s v="18-22 yrs (Youths)"/>
  </r>
  <r>
    <s v="R1014"/>
    <n v="19"/>
    <s v="Average"/>
    <s v="Laptop/Desktop"/>
    <n v="4"/>
    <n v="2"/>
    <n v="0.5"/>
    <n v="8"/>
    <n v="2"/>
    <n v="1"/>
    <x v="0"/>
    <n v="2"/>
    <s v="Remain Constant"/>
    <x v="0"/>
    <s v="Watching web series"/>
    <s v="NO"/>
    <s v="NO"/>
    <s v="Friends , relatives"/>
    <n v="17.5"/>
    <n v="8"/>
    <n v="0.5"/>
    <n v="2.9166666666666665"/>
    <s v="NO"/>
    <s v="18-22 yrs (Youths)"/>
  </r>
  <r>
    <s v="R1041"/>
    <n v="19"/>
    <s v="Very poor"/>
    <s v="Laptop/Desktop"/>
    <n v="3"/>
    <n v="3"/>
    <n v="0"/>
    <n v="8"/>
    <n v="3"/>
    <n v="0"/>
    <x v="0"/>
    <n v="3"/>
    <s v="Remain Constant"/>
    <x v="1"/>
    <s v="Scrolling through social media"/>
    <s v="NO"/>
    <s v="NO"/>
    <s v="Eating outside"/>
    <n v="17"/>
    <n v="8"/>
    <n v="0"/>
    <n v="2.8333333333333335"/>
    <s v="NO"/>
    <s v="18-22 yrs (Youths)"/>
  </r>
  <r>
    <s v="R1051"/>
    <n v="19"/>
    <s v="Very poor"/>
    <s v="Laptop/Desktop"/>
    <n v="4"/>
    <n v="3"/>
    <n v="0"/>
    <n v="10"/>
    <n v="4"/>
    <s v="N"/>
    <x v="1"/>
    <n v="2"/>
    <s v="Increased"/>
    <x v="1"/>
    <s v="Sleeping"/>
    <s v="NO"/>
    <s v="NO"/>
    <s v="School/college"/>
    <n v="21"/>
    <n v="10"/>
    <n v="0"/>
    <n v="4.2"/>
    <s v="NO"/>
    <s v="18-22 yrs (Youths)"/>
  </r>
  <r>
    <s v="R3"/>
    <n v="20"/>
    <s v="Very poor"/>
    <s v="Laptop/Desktop"/>
    <n v="7"/>
    <n v="3"/>
    <n v="0"/>
    <n v="6"/>
    <n v="2"/>
    <n v="0"/>
    <x v="9"/>
    <n v="3"/>
    <s v="Remain Constant"/>
    <x v="0"/>
    <s v="Listening to music"/>
    <s v="NO"/>
    <s v="YES"/>
    <s v="Travelling"/>
    <n v="18"/>
    <n v="7"/>
    <n v="0"/>
    <n v="3"/>
    <s v="NO"/>
    <s v="18-22 yrs (Youths)"/>
  </r>
  <r>
    <s v="R4"/>
    <n v="20"/>
    <s v="Very poor"/>
    <s v="Smartphone"/>
    <n v="3"/>
    <n v="2"/>
    <n v="1"/>
    <n v="6"/>
    <n v="5"/>
    <n v="0"/>
    <x v="3"/>
    <n v="3"/>
    <s v="Decreased"/>
    <x v="0"/>
    <s v="Watching web series"/>
    <s v="NO"/>
    <s v="NO"/>
    <s v="Friends , relatives"/>
    <n v="17"/>
    <n v="6"/>
    <n v="0"/>
    <n v="2.8333333333333335"/>
    <s v="NO"/>
    <s v="18-22 yrs (Youths)"/>
  </r>
  <r>
    <s v="R10"/>
    <n v="20"/>
    <s v="Very poor"/>
    <s v="Laptop/Desktop"/>
    <n v="0"/>
    <n v="1"/>
    <n v="0.5"/>
    <n v="8"/>
    <n v="5"/>
    <n v="3"/>
    <x v="3"/>
    <n v="3"/>
    <s v="Decreased"/>
    <x v="1"/>
    <s v="live stream watching"/>
    <s v="NO"/>
    <s v="NO"/>
    <s v="School/college"/>
    <n v="17.5"/>
    <n v="8"/>
    <n v="0"/>
    <n v="2.9166666666666665"/>
    <s v="NO"/>
    <s v="18-22 yrs (Youths)"/>
  </r>
  <r>
    <s v="R15"/>
    <n v="20"/>
    <s v="Very poor"/>
    <s v="Laptop/Desktop"/>
    <n v="5"/>
    <n v="1"/>
    <n v="0"/>
    <n v="8"/>
    <n v="3"/>
    <n v="0"/>
    <x v="3"/>
    <n v="3"/>
    <s v="Remain Constant"/>
    <x v="0"/>
    <s v="Scrolling through social media"/>
    <s v="NO"/>
    <s v="NO"/>
    <s v="Eating outside"/>
    <n v="17"/>
    <n v="8"/>
    <n v="0"/>
    <n v="2.8333333333333335"/>
    <s v="NO"/>
    <s v="18-22 yrs (Youths)"/>
  </r>
  <r>
    <s v="R17"/>
    <n v="20"/>
    <s v="Good"/>
    <s v="Smartphone"/>
    <n v="0"/>
    <n v="0"/>
    <n v="0"/>
    <n v="8"/>
    <n v="2"/>
    <n v="1"/>
    <x v="8"/>
    <n v="3"/>
    <s v="Increased"/>
    <x v="0"/>
    <s v="Online gaming"/>
    <s v="NO"/>
    <s v="YES"/>
    <s v="Colleagues"/>
    <n v="11"/>
    <n v="8"/>
    <n v="0"/>
    <n v="1.8333333333333333"/>
    <s v="NO"/>
    <s v="18-22 yrs (Youths)"/>
  </r>
  <r>
    <s v="R18"/>
    <n v="20"/>
    <s v="Very poor"/>
    <s v="Smartphone"/>
    <n v="1"/>
    <n v="2"/>
    <n v="1"/>
    <n v="8"/>
    <n v="1"/>
    <n v="0"/>
    <x v="1"/>
    <n v="3"/>
    <s v="Remain Constant"/>
    <x v="0"/>
    <s v="Listening to music"/>
    <s v="NO"/>
    <s v="NO"/>
    <s v="Roaming around freely"/>
    <n v="13"/>
    <n v="8"/>
    <n v="0"/>
    <n v="2.1666666666666665"/>
    <s v="NO"/>
    <s v="18-22 yrs (Youths)"/>
  </r>
  <r>
    <s v="R21"/>
    <n v="20"/>
    <s v="Excellent"/>
    <s v="Laptop/Desktop"/>
    <n v="4"/>
    <n v="5"/>
    <n v="0"/>
    <n v="6"/>
    <n v="2"/>
    <n v="1"/>
    <x v="9"/>
    <n v="2"/>
    <s v="Decreased"/>
    <x v="0"/>
    <s v="Listening to music"/>
    <s v="YES"/>
    <s v="YES"/>
    <s v="Roaming around freely"/>
    <n v="18"/>
    <n v="6"/>
    <n v="0"/>
    <n v="3"/>
    <s v="NO"/>
    <s v="18-22 yrs (Youths)"/>
  </r>
  <r>
    <s v="R25"/>
    <n v="20"/>
    <s v="Very poor"/>
    <s v="Smartphone"/>
    <n v="3"/>
    <n v="4"/>
    <n v="2"/>
    <n v="9"/>
    <n v="2"/>
    <n v="1"/>
    <x v="3"/>
    <n v="3"/>
    <s v="Decreased"/>
    <x v="0"/>
    <s v="Reading books"/>
    <s v="YES"/>
    <s v="NO"/>
    <s v="School/college"/>
    <n v="21"/>
    <n v="9"/>
    <n v="1"/>
    <n v="3.5"/>
    <s v="NO"/>
    <s v="18-22 yrs (Youths)"/>
  </r>
  <r>
    <s v="R26"/>
    <n v="20"/>
    <s v="Very poor"/>
    <s v="Smartphone"/>
    <n v="5"/>
    <n v="2"/>
    <n v="0"/>
    <n v="9"/>
    <n v="5"/>
    <n v="3"/>
    <x v="9"/>
    <n v="2"/>
    <s v="Increased"/>
    <x v="0"/>
    <s v="Talking to your relatives"/>
    <s v="YES"/>
    <s v="YES"/>
    <s v="Eating outside"/>
    <n v="24"/>
    <n v="9"/>
    <n v="0"/>
    <n v="4"/>
    <s v="NO"/>
    <s v="18-22 yrs (Youths)"/>
  </r>
  <r>
    <s v="R28"/>
    <n v="20"/>
    <s v="Very poor"/>
    <s v="Laptop/Desktop"/>
    <n v="3"/>
    <n v="6"/>
    <n v="0"/>
    <n v="9"/>
    <n v="2"/>
    <n v="0"/>
    <x v="0"/>
    <n v="2"/>
    <s v="Remain Constant"/>
    <x v="0"/>
    <s v="Listening to music"/>
    <s v="NO"/>
    <s v="NO"/>
    <s v="Roaming around freely"/>
    <n v="20"/>
    <n v="9"/>
    <n v="0"/>
    <n v="3.3333333333333335"/>
    <s v="NO"/>
    <s v="18-22 yrs (Youths)"/>
  </r>
  <r>
    <s v="R35"/>
    <n v="20"/>
    <s v="NA"/>
    <s v="NA"/>
    <n v="0"/>
    <n v="6"/>
    <n v="1"/>
    <n v="6"/>
    <n v="5"/>
    <n v="0"/>
    <x v="3"/>
    <n v="4"/>
    <s v="Increased"/>
    <x v="0"/>
    <s v="Talking to your relatives"/>
    <s v="YES"/>
    <s v="NO"/>
    <s v="Eating outside"/>
    <n v="18"/>
    <n v="6"/>
    <n v="0"/>
    <n v="3"/>
    <s v="NO"/>
    <s v="18-22 yrs (Youths)"/>
  </r>
  <r>
    <s v="R38"/>
    <n v="20"/>
    <s v="Average"/>
    <s v="Laptop/Desktop"/>
    <n v="4"/>
    <n v="2"/>
    <n v="0"/>
    <n v="8"/>
    <n v="2"/>
    <n v="0"/>
    <x v="3"/>
    <n v="3"/>
    <s v="Increased"/>
    <x v="0"/>
    <s v="Sleep"/>
    <s v="NO"/>
    <s v="YES"/>
    <s v="Eating outside"/>
    <n v="16"/>
    <n v="8"/>
    <n v="0"/>
    <n v="2.6666666666666665"/>
    <s v="NO"/>
    <s v="18-22 yrs (Youths)"/>
  </r>
  <r>
    <s v="R40"/>
    <n v="20"/>
    <s v="NA"/>
    <s v="NA"/>
    <n v="0"/>
    <n v="8"/>
    <n v="0"/>
    <n v="8"/>
    <n v="0"/>
    <n v="0"/>
    <x v="1"/>
    <n v="3"/>
    <s v="Increased"/>
    <x v="0"/>
    <s v="Reading books"/>
    <s v="NO"/>
    <s v="YES"/>
    <s v="Travelling"/>
    <n v="16"/>
    <n v="8"/>
    <n v="0"/>
    <n v="2.6666666666666665"/>
    <s v="NO"/>
    <s v="18-22 yrs (Youths)"/>
  </r>
  <r>
    <s v="R43"/>
    <n v="20"/>
    <s v="Very poor"/>
    <s v="Smartphone"/>
    <n v="7"/>
    <n v="2"/>
    <n v="1"/>
    <n v="8"/>
    <n v="2"/>
    <n v="2"/>
    <x v="0"/>
    <n v="4"/>
    <s v="Remain Constant"/>
    <x v="1"/>
    <s v="Listening to music"/>
    <s v="NO"/>
    <s v="NO"/>
    <s v="Roaming around freely"/>
    <n v="22"/>
    <n v="8"/>
    <n v="1"/>
    <n v="3.6666666666666665"/>
    <s v="NO"/>
    <s v="18-22 yrs (Youths)"/>
  </r>
  <r>
    <s v="R47"/>
    <n v="20"/>
    <s v="Very poor"/>
    <s v="Smartphone"/>
    <n v="2"/>
    <n v="6"/>
    <n v="2"/>
    <n v="7"/>
    <n v="1"/>
    <n v="3"/>
    <x v="3"/>
    <n v="6"/>
    <s v="Decreased"/>
    <x v="0"/>
    <s v="Listening to music"/>
    <s v="YES"/>
    <s v="NO"/>
    <s v="Roaming around freely"/>
    <n v="21"/>
    <n v="7"/>
    <n v="1"/>
    <n v="3.5"/>
    <s v="NO"/>
    <s v="18-22 yrs (Youths)"/>
  </r>
  <r>
    <s v="R48"/>
    <n v="20"/>
    <s v="Very poor"/>
    <s v="Smartphone"/>
    <n v="2"/>
    <n v="3"/>
    <n v="0"/>
    <n v="6"/>
    <n v="2"/>
    <n v="0"/>
    <x v="1"/>
    <n v="3"/>
    <s v="Decreased"/>
    <x v="1"/>
    <s v="Reading books"/>
    <s v="NO"/>
    <s v="NO"/>
    <s v="School/college"/>
    <n v="13"/>
    <n v="6"/>
    <n v="0"/>
    <n v="2.1666666666666665"/>
    <s v="NO"/>
    <s v="18-22 yrs (Youths)"/>
  </r>
  <r>
    <s v="R52"/>
    <n v="20"/>
    <s v="Average"/>
    <s v="Laptop/Desktop"/>
    <n v="5"/>
    <n v="6"/>
    <n v="1"/>
    <n v="7"/>
    <n v="2"/>
    <n v="0"/>
    <x v="0"/>
    <n v="3"/>
    <s v="Remain Constant"/>
    <x v="0"/>
    <s v="Reading books"/>
    <s v="NO"/>
    <s v="YES"/>
    <s v="Roaming around freely"/>
    <n v="21"/>
    <n v="7"/>
    <n v="0"/>
    <n v="3.5"/>
    <s v="NO"/>
    <s v="18-22 yrs (Youths)"/>
  </r>
  <r>
    <s v="R59"/>
    <n v="20"/>
    <s v="Average"/>
    <s v="Laptop/Desktop"/>
    <n v="5"/>
    <n v="1"/>
    <n v="1"/>
    <n v="7"/>
    <n v="1"/>
    <n v="0"/>
    <x v="0"/>
    <n v="3"/>
    <s v="Increased"/>
    <x v="1"/>
    <s v="Listening to music"/>
    <s v="NO"/>
    <s v="YES"/>
    <s v="School/college"/>
    <n v="15"/>
    <n v="7"/>
    <n v="0"/>
    <n v="2.5"/>
    <s v="NO"/>
    <s v="18-22 yrs (Youths)"/>
  </r>
  <r>
    <s v="R62"/>
    <n v="20"/>
    <s v="Very poor"/>
    <s v="Laptop/Desktop"/>
    <n v="3"/>
    <n v="6"/>
    <n v="1"/>
    <n v="8"/>
    <n v="1"/>
    <n v="2"/>
    <x v="3"/>
    <n v="4"/>
    <s v="Increased"/>
    <x v="0"/>
    <s v="Sleep"/>
    <s v="YES"/>
    <s v="YES"/>
    <s v="Roaming around freely"/>
    <n v="21"/>
    <n v="8"/>
    <n v="1"/>
    <n v="3.5"/>
    <s v="NO"/>
    <s v="18-22 yrs (Youths)"/>
  </r>
  <r>
    <s v="R64"/>
    <n v="20"/>
    <s v="Very poor"/>
    <s v="Laptop/Desktop"/>
    <n v="2"/>
    <n v="0"/>
    <n v="1"/>
    <n v="8"/>
    <n v="2"/>
    <n v="0"/>
    <x v="3"/>
    <n v="3"/>
    <s v="Increased"/>
    <x v="0"/>
    <s v="Watching web series"/>
    <s v="NO"/>
    <s v="YES"/>
    <s v="School/college"/>
    <n v="13"/>
    <n v="8"/>
    <n v="0"/>
    <n v="2.1666666666666665"/>
    <s v="NO"/>
    <s v="18-22 yrs (Youths)"/>
  </r>
  <r>
    <s v="R66"/>
    <n v="20"/>
    <s v="Average"/>
    <s v="Smartphone"/>
    <n v="4"/>
    <n v="4"/>
    <n v="2"/>
    <n v="7"/>
    <n v="2"/>
    <n v="1"/>
    <x v="3"/>
    <n v="3"/>
    <s v="Increased"/>
    <x v="0"/>
    <s v="Listening to music"/>
    <s v="NO"/>
    <s v="YES"/>
    <s v="Eating outside"/>
    <n v="20"/>
    <n v="7"/>
    <n v="1"/>
    <n v="3.3333333333333335"/>
    <s v="NO"/>
    <s v="18-22 yrs (Youths)"/>
  </r>
  <r>
    <s v="R69"/>
    <n v="20"/>
    <s v="Very poor"/>
    <s v="Smartphone"/>
    <n v="1.5"/>
    <n v="3"/>
    <n v="2"/>
    <n v="9"/>
    <n v="1"/>
    <n v="1"/>
    <x v="1"/>
    <n v="2"/>
    <s v="Decreased"/>
    <x v="1"/>
    <s v="Sleep"/>
    <s v="NO"/>
    <s v="YES"/>
    <s v="Travelling"/>
    <n v="17.5"/>
    <n v="9"/>
    <n v="1"/>
    <n v="2.9166666666666665"/>
    <s v="NO"/>
    <s v="18-22 yrs (Youths)"/>
  </r>
  <r>
    <s v="R71"/>
    <n v="20"/>
    <s v="Very poor"/>
    <s v="Smartphone"/>
    <n v="2"/>
    <n v="3"/>
    <n v="1"/>
    <n v="6"/>
    <n v="2"/>
    <n v="1"/>
    <x v="3"/>
    <n v="4"/>
    <s v="Increased"/>
    <x v="0"/>
    <s v="Listening to music"/>
    <s v="NO"/>
    <s v="NO"/>
    <s v="Travelling"/>
    <n v="15"/>
    <n v="6"/>
    <n v="1"/>
    <n v="2.5"/>
    <s v="NO"/>
    <s v="18-22 yrs (Youths)"/>
  </r>
  <r>
    <s v="R73"/>
    <n v="20"/>
    <s v="Very poor"/>
    <s v="Smartphone"/>
    <n v="2"/>
    <n v="2"/>
    <n v="0"/>
    <n v="7"/>
    <n v="3"/>
    <n v="2"/>
    <x v="0"/>
    <n v="2"/>
    <s v="Remain Constant"/>
    <x v="0"/>
    <s v="Reading books"/>
    <s v="NO"/>
    <s v="NO"/>
    <s v="Friends , relatives"/>
    <n v="16"/>
    <n v="7"/>
    <n v="0"/>
    <n v="2.6666666666666665"/>
    <s v="NO"/>
    <s v="18-22 yrs (Youths)"/>
  </r>
  <r>
    <s v="R78"/>
    <n v="20"/>
    <s v="Average"/>
    <s v="Laptop/Desktop"/>
    <n v="3"/>
    <n v="3"/>
    <n v="0"/>
    <n v="10"/>
    <n v="10"/>
    <n v="4.5"/>
    <x v="5"/>
    <n v="3"/>
    <s v="Increased"/>
    <x v="0"/>
    <s v="Scrolling through social media"/>
    <s v="NO"/>
    <s v="NO"/>
    <s v="School/college"/>
    <n v="30.5"/>
    <n v="10"/>
    <n v="0"/>
    <n v="5.083333333333333"/>
    <s v="YES"/>
    <s v="18-22 yrs (Youths)"/>
  </r>
  <r>
    <s v="R79"/>
    <n v="20"/>
    <s v="Excellent"/>
    <s v="Laptop/Desktop"/>
    <n v="3"/>
    <n v="0"/>
    <n v="1"/>
    <n v="8"/>
    <n v="5"/>
    <n v="1"/>
    <x v="1"/>
    <n v="3"/>
    <s v="Increased"/>
    <x v="0"/>
    <s v="Online surfing"/>
    <s v="NO"/>
    <s v="YES"/>
    <s v="School/college"/>
    <n v="18"/>
    <n v="8"/>
    <n v="0"/>
    <n v="3"/>
    <s v="NO"/>
    <s v="18-22 yrs (Youths)"/>
  </r>
  <r>
    <s v="R84"/>
    <n v="20"/>
    <s v="Very poor"/>
    <s v="Laptop/Desktop"/>
    <n v="0"/>
    <n v="1"/>
    <n v="1"/>
    <n v="12"/>
    <n v="2"/>
    <n v="2"/>
    <x v="3"/>
    <n v="2"/>
    <s v="Increased"/>
    <x v="0"/>
    <s v="Online gaming"/>
    <s v="NO"/>
    <s v="YES"/>
    <s v="Roaming around freely"/>
    <n v="18"/>
    <n v="12"/>
    <n v="0"/>
    <n v="3"/>
    <s v="NO"/>
    <s v="18-22 yrs (Youths)"/>
  </r>
  <r>
    <s v="R87"/>
    <n v="20"/>
    <s v="Average"/>
    <s v="Smartphone"/>
    <n v="5"/>
    <n v="3"/>
    <n v="1"/>
    <n v="7"/>
    <n v="1.5"/>
    <n v="0"/>
    <x v="3"/>
    <n v="3"/>
    <s v="Increased"/>
    <x v="1"/>
    <s v="drawing"/>
    <s v="YES"/>
    <s v="YES"/>
    <s v="School/college"/>
    <n v="17.5"/>
    <n v="7"/>
    <n v="0"/>
    <n v="2.9166666666666665"/>
    <s v="NO"/>
    <s v="18-22 yrs (Youths)"/>
  </r>
  <r>
    <s v="R94"/>
    <n v="20"/>
    <s v="Good"/>
    <s v="Smartphone"/>
    <n v="4"/>
    <n v="2"/>
    <n v="2"/>
    <n v="8"/>
    <n v="6"/>
    <n v="0"/>
    <x v="3"/>
    <n v="3"/>
    <s v="Decreased"/>
    <x v="0"/>
    <s v="Sleeping"/>
    <s v="YES"/>
    <s v="YES"/>
    <s v="School/college"/>
    <n v="22"/>
    <n v="8"/>
    <n v="0"/>
    <n v="3.6666666666666665"/>
    <s v="NO"/>
    <s v="18-22 yrs (Youths)"/>
  </r>
  <r>
    <s v="R95"/>
    <n v="20"/>
    <s v="Average"/>
    <s v="Smartphone"/>
    <n v="2"/>
    <n v="3"/>
    <n v="1"/>
    <n v="5"/>
    <n v="4"/>
    <n v="1"/>
    <x v="3"/>
    <n v="3"/>
    <s v="Increased"/>
    <x v="0"/>
    <s v="Listening to music"/>
    <s v="NO"/>
    <s v="YES"/>
    <s v="School/college"/>
    <n v="16"/>
    <n v="5"/>
    <n v="1"/>
    <n v="2.6666666666666665"/>
    <s v="NO"/>
    <s v="18-22 yrs (Youths)"/>
  </r>
  <r>
    <s v="R108"/>
    <n v="20"/>
    <s v="Very poor"/>
    <s v="Smartphone"/>
    <n v="1"/>
    <n v="2"/>
    <n v="1"/>
    <n v="8"/>
    <n v="1"/>
    <n v="0"/>
    <x v="3"/>
    <n v="3"/>
    <s v="Increased"/>
    <x v="0"/>
    <s v="Listening to music"/>
    <s v="NO"/>
    <s v="NO"/>
    <s v="School/college"/>
    <n v="13"/>
    <n v="8"/>
    <n v="0"/>
    <n v="2.1666666666666665"/>
    <s v="NO"/>
    <s v="18-22 yrs (Youths)"/>
  </r>
  <r>
    <s v="R111"/>
    <n v="20"/>
    <s v="Very poor"/>
    <s v="Smartphone"/>
    <n v="0"/>
    <n v="2"/>
    <n v="2"/>
    <n v="8"/>
    <n v="0.15"/>
    <n v="0.3"/>
    <x v="9"/>
    <n v="2"/>
    <s v="Decreased"/>
    <x v="0"/>
    <s v="Talking to your relatives"/>
    <s v="YES"/>
    <s v="YES"/>
    <s v="School/college"/>
    <n v="12.450000000000001"/>
    <n v="8"/>
    <n v="0"/>
    <n v="2.0750000000000002"/>
    <s v="NO"/>
    <s v="18-22 yrs (Youths)"/>
  </r>
  <r>
    <s v="R126"/>
    <n v="20"/>
    <s v="Average"/>
    <s v="Smartphone"/>
    <n v="5"/>
    <n v="4"/>
    <n v="1"/>
    <n v="7"/>
    <n v="2"/>
    <n v="1"/>
    <x v="0"/>
    <n v="3"/>
    <s v="Increased"/>
    <x v="0"/>
    <s v="Meditation"/>
    <s v="YES"/>
    <s v="YES"/>
    <s v="School/college"/>
    <n v="20"/>
    <n v="7"/>
    <n v="1"/>
    <n v="3.3333333333333335"/>
    <s v="NO"/>
    <s v="18-22 yrs (Youths)"/>
  </r>
  <r>
    <s v="R127"/>
    <n v="20"/>
    <s v="Average"/>
    <s v="Smartphone"/>
    <n v="2"/>
    <n v="3"/>
    <n v="0.5"/>
    <n v="6.5"/>
    <n v="1"/>
    <n v="0.5"/>
    <x v="0"/>
    <n v="3"/>
    <s v="Remain Constant"/>
    <x v="0"/>
    <s v="Listening to music"/>
    <s v="YES"/>
    <s v="YES"/>
    <s v="Roaming around freely"/>
    <n v="13.5"/>
    <n v="6.5"/>
    <n v="0.5"/>
    <n v="2.25"/>
    <s v="NO"/>
    <s v="18-22 yrs (Youths)"/>
  </r>
  <r>
    <s v="R131"/>
    <n v="20"/>
    <s v="Very poor"/>
    <s v="Smartphone"/>
    <n v="3"/>
    <n v="3"/>
    <n v="0"/>
    <n v="9"/>
    <n v="2"/>
    <n v="2"/>
    <x v="1"/>
    <n v="2"/>
    <s v="Decreased"/>
    <x v="0"/>
    <s v="Meditation"/>
    <s v="YES"/>
    <s v="YES"/>
    <s v="Travelling"/>
    <n v="19"/>
    <n v="9"/>
    <n v="0"/>
    <n v="3.1666666666666665"/>
    <s v="NO"/>
    <s v="18-22 yrs (Youths)"/>
  </r>
  <r>
    <s v="R134"/>
    <n v="20"/>
    <s v="Very poor"/>
    <s v="Smartphone"/>
    <n v="2"/>
    <n v="4"/>
    <n v="0"/>
    <n v="10"/>
    <n v="4"/>
    <n v="2"/>
    <x v="0"/>
    <n v="3"/>
    <s v="Decreased"/>
    <x v="0"/>
    <s v="Cooking"/>
    <s v="NO"/>
    <s v="YES"/>
    <s v="School/college"/>
    <n v="22"/>
    <n v="10"/>
    <n v="0"/>
    <n v="3.6666666666666665"/>
    <s v="NO"/>
    <s v="18-22 yrs (Youths)"/>
  </r>
  <r>
    <s v="R141"/>
    <n v="20"/>
    <s v="Very poor"/>
    <s v="Smartphone"/>
    <n v="3"/>
    <n v="5"/>
    <n v="0"/>
    <n v="7"/>
    <n v="2"/>
    <n v="1"/>
    <x v="3"/>
    <n v="2"/>
    <s v="Remain Constant"/>
    <x v="1"/>
    <s v="Watching web series"/>
    <s v="YES"/>
    <s v="YES"/>
    <s v="School/college"/>
    <n v="18"/>
    <n v="7"/>
    <n v="0"/>
    <n v="3"/>
    <s v="NO"/>
    <s v="18-22 yrs (Youths)"/>
  </r>
  <r>
    <s v="R142"/>
    <n v="20"/>
    <s v="Very poor"/>
    <s v="Smartphone"/>
    <n v="3"/>
    <n v="3"/>
    <n v="0"/>
    <n v="9"/>
    <n v="2"/>
    <n v="2"/>
    <x v="1"/>
    <n v="2"/>
    <s v="Decreased"/>
    <x v="0"/>
    <s v="Meditation"/>
    <s v="YES"/>
    <s v="YES"/>
    <s v="Travelling"/>
    <n v="19"/>
    <n v="9"/>
    <n v="0"/>
    <n v="3.1666666666666665"/>
    <s v="NO"/>
    <s v="18-22 yrs (Youths)"/>
  </r>
  <r>
    <s v="R143"/>
    <n v="20"/>
    <s v="Very poor"/>
    <s v="Smartphone"/>
    <n v="1"/>
    <n v="1"/>
    <n v="0"/>
    <n v="6"/>
    <n v="0"/>
    <n v="0"/>
    <x v="2"/>
    <n v="2"/>
    <s v="Increased"/>
    <x v="0"/>
    <s v="Sleep"/>
    <s v="YES"/>
    <s v="YES"/>
    <s v="School/college"/>
    <n v="8"/>
    <n v="6"/>
    <n v="0"/>
    <n v="1.3333333333333333"/>
    <s v="NO"/>
    <s v="18-22 yrs (Youths)"/>
  </r>
  <r>
    <s v="R147"/>
    <n v="20"/>
    <s v="Average"/>
    <s v="Laptop/Desktop"/>
    <n v="6"/>
    <n v="1"/>
    <n v="1"/>
    <n v="6"/>
    <n v="1"/>
    <n v="0"/>
    <x v="9"/>
    <n v="3"/>
    <s v="Increased"/>
    <x v="1"/>
    <s v="Talking to your relatives"/>
    <s v="YES"/>
    <s v="YES"/>
    <s v="School/college"/>
    <n v="15"/>
    <n v="6"/>
    <n v="0"/>
    <n v="2.5"/>
    <s v="NO"/>
    <s v="18-22 yrs (Youths)"/>
  </r>
  <r>
    <s v="R148"/>
    <n v="20"/>
    <s v="Average"/>
    <s v="Laptop/Desktop"/>
    <n v="3"/>
    <n v="2"/>
    <n v="1"/>
    <n v="8"/>
    <n v="2"/>
    <n v="2"/>
    <x v="9"/>
    <n v="3"/>
    <s v="Remain Constant"/>
    <x v="0"/>
    <s v="Listening to music"/>
    <s v="NO"/>
    <s v="NO"/>
    <s v="Roaming around freely"/>
    <n v="18"/>
    <n v="8"/>
    <n v="1"/>
    <n v="3"/>
    <s v="NO"/>
    <s v="18-22 yrs (Youths)"/>
  </r>
  <r>
    <s v="R154"/>
    <n v="20"/>
    <s v="Very poor"/>
    <s v="Tablet"/>
    <n v="5"/>
    <n v="3"/>
    <n v="1"/>
    <n v="8"/>
    <n v="2"/>
    <n v="3"/>
    <x v="0"/>
    <n v="4"/>
    <s v="Increased"/>
    <x v="0"/>
    <s v="Listening to music"/>
    <s v="NO"/>
    <s v="NO"/>
    <s v="Roaming around freely"/>
    <n v="22"/>
    <n v="8"/>
    <n v="1"/>
    <n v="3.6666666666666665"/>
    <s v="NO"/>
    <s v="18-22 yrs (Youths)"/>
  </r>
  <r>
    <s v="R157"/>
    <n v="20"/>
    <s v="Very poor"/>
    <s v="Laptop/Desktop"/>
    <n v="3"/>
    <n v="1"/>
    <n v="0"/>
    <n v="6"/>
    <n v="2"/>
    <n v="0"/>
    <x v="5"/>
    <n v="2"/>
    <s v="Increased"/>
    <x v="0"/>
    <s v="pubg"/>
    <s v="NO"/>
    <s v="YES"/>
    <s v="Eating outside"/>
    <n v="12"/>
    <n v="6"/>
    <n v="0"/>
    <n v="2"/>
    <s v="NO"/>
    <s v="18-22 yrs (Youths)"/>
  </r>
  <r>
    <s v="R161"/>
    <n v="20"/>
    <s v="Average"/>
    <s v="Laptop/Desktop"/>
    <n v="4"/>
    <n v="2"/>
    <n v="0"/>
    <n v="7"/>
    <n v="2"/>
    <n v="4"/>
    <x v="4"/>
    <n v="3"/>
    <s v="Increased"/>
    <x v="0"/>
    <s v="Online gaming"/>
    <s v="NO"/>
    <s v="NO"/>
    <s v="Friends , relatives"/>
    <n v="19"/>
    <n v="7"/>
    <n v="0"/>
    <n v="3.1666666666666665"/>
    <s v="NO"/>
    <s v="18-22 yrs (Youths)"/>
  </r>
  <r>
    <s v="R162"/>
    <n v="20"/>
    <s v="Very poor"/>
    <s v="Smartphone"/>
    <n v="6"/>
    <n v="3"/>
    <n v="0"/>
    <n v="8"/>
    <n v="4"/>
    <n v="2"/>
    <x v="9"/>
    <n v="3"/>
    <s v="Increased"/>
    <x v="1"/>
    <s v="Sleep"/>
    <s v="NO"/>
    <s v="YES"/>
    <s v="School/college"/>
    <n v="23"/>
    <n v="8"/>
    <n v="0"/>
    <n v="3.8333333333333335"/>
    <s v="NO"/>
    <s v="18-22 yrs (Youths)"/>
  </r>
  <r>
    <s v="R169"/>
    <n v="20"/>
    <s v="Very poor"/>
    <s v="Smartphone"/>
    <n v="0"/>
    <n v="3"/>
    <n v="2"/>
    <n v="12"/>
    <n v="1"/>
    <n v="0"/>
    <x v="3"/>
    <n v="3"/>
    <s v="Increased"/>
    <x v="0"/>
    <s v="Scrolling through social media"/>
    <s v="NO"/>
    <s v="NO"/>
    <s v="School/college"/>
    <n v="18"/>
    <n v="12"/>
    <n v="0"/>
    <n v="3"/>
    <s v="NO"/>
    <s v="18-22 yrs (Youths)"/>
  </r>
  <r>
    <s v="R171"/>
    <n v="20"/>
    <s v="Very poor"/>
    <s v="Smartphone"/>
    <n v="0"/>
    <n v="3"/>
    <n v="2"/>
    <n v="8"/>
    <n v="2"/>
    <n v="1"/>
    <x v="0"/>
    <n v="3"/>
    <s v="Remain Constant"/>
    <x v="1"/>
    <s v="Listening to music"/>
    <s v="YES"/>
    <s v="YES"/>
    <s v="School/college"/>
    <n v="16"/>
    <n v="8"/>
    <n v="0"/>
    <n v="2.6666666666666665"/>
    <s v="NO"/>
    <s v="18-22 yrs (Youths)"/>
  </r>
  <r>
    <s v="R172"/>
    <n v="20"/>
    <s v="Very poor"/>
    <s v="Smartphone"/>
    <n v="0"/>
    <n v="1"/>
    <n v="0"/>
    <n v="8"/>
    <n v="0.5"/>
    <n v="1"/>
    <x v="0"/>
    <n v="3"/>
    <s v="Decreased"/>
    <x v="1"/>
    <s v="Reading books"/>
    <s v="NO"/>
    <s v="YES"/>
    <s v="Roaming around freely"/>
    <n v="10.5"/>
    <n v="8"/>
    <n v="0"/>
    <n v="1.75"/>
    <s v="NO"/>
    <s v="18-22 yrs (Youths)"/>
  </r>
  <r>
    <s v="R175"/>
    <n v="20"/>
    <s v="Average"/>
    <s v="Laptop/Desktop"/>
    <n v="5"/>
    <n v="4"/>
    <n v="0"/>
    <n v="10"/>
    <n v="2"/>
    <n v="4"/>
    <x v="9"/>
    <n v="3"/>
    <s v="Decreased"/>
    <x v="0"/>
    <s v="Sleep"/>
    <s v="YES"/>
    <s v="YES"/>
    <s v="Roaming around freely"/>
    <n v="25"/>
    <n v="10"/>
    <n v="0"/>
    <n v="4.166666666666667"/>
    <s v="NO"/>
    <s v="18-22 yrs (Youths)"/>
  </r>
  <r>
    <s v="R181"/>
    <n v="20"/>
    <s v="Very poor"/>
    <s v="Smartphone"/>
    <n v="1"/>
    <n v="2"/>
    <n v="1"/>
    <n v="8"/>
    <n v="3"/>
    <n v="0"/>
    <x v="0"/>
    <n v="3"/>
    <s v="Remain Constant"/>
    <x v="0"/>
    <s v="Watching web series"/>
    <s v="YES"/>
    <s v="NO"/>
    <s v="Friends , relatives"/>
    <n v="15"/>
    <n v="8"/>
    <n v="0"/>
    <n v="2.5"/>
    <s v="NO"/>
    <s v="18-22 yrs (Youths)"/>
  </r>
  <r>
    <s v="R185"/>
    <n v="20"/>
    <s v="Very poor"/>
    <s v="Laptop/Desktop"/>
    <n v="3"/>
    <n v="1.5"/>
    <n v="1"/>
    <n v="6"/>
    <n v="2"/>
    <n v="1.5"/>
    <x v="8"/>
    <n v="2"/>
    <s v="Decreased"/>
    <x v="1"/>
    <s v="Watching web series"/>
    <s v="NO"/>
    <s v="NO"/>
    <s v="Friends , relatives"/>
    <n v="15"/>
    <n v="6"/>
    <n v="1"/>
    <n v="2.5"/>
    <s v="NO"/>
    <s v="18-22 yrs (Youths)"/>
  </r>
  <r>
    <s v="R198"/>
    <n v="20"/>
    <s v="Average"/>
    <s v="Laptop/Desktop"/>
    <n v="3"/>
    <n v="3"/>
    <n v="1"/>
    <n v="7"/>
    <n v="1"/>
    <n v="0"/>
    <x v="3"/>
    <n v="3"/>
    <s v="Remain Constant"/>
    <x v="0"/>
    <s v="Listening to music"/>
    <s v="YES"/>
    <s v="YES"/>
    <s v="School/college"/>
    <n v="15"/>
    <n v="7"/>
    <n v="0"/>
    <n v="2.5"/>
    <s v="NO"/>
    <s v="18-22 yrs (Youths)"/>
  </r>
  <r>
    <s v="R199"/>
    <n v="20"/>
    <s v="Very poor"/>
    <s v="Laptop/Desktop"/>
    <n v="3"/>
    <n v="5"/>
    <n v="0"/>
    <n v="7.5"/>
    <n v="2"/>
    <n v="0.5"/>
    <x v="0"/>
    <n v="4"/>
    <s v="Increased"/>
    <x v="0"/>
    <s v="Sleep"/>
    <s v="YES"/>
    <s v="NO"/>
    <s v="School/college"/>
    <n v="18"/>
    <n v="7.5"/>
    <n v="0"/>
    <n v="3"/>
    <s v="NO"/>
    <s v="18-22 yrs (Youths)"/>
  </r>
  <r>
    <s v="R203"/>
    <n v="20"/>
    <s v="Good"/>
    <s v="Laptop/Desktop"/>
    <n v="3"/>
    <n v="4"/>
    <n v="0"/>
    <n v="8"/>
    <n v="2"/>
    <n v="0"/>
    <x v="1"/>
    <n v="3"/>
    <s v="Remain Constant"/>
    <x v="0"/>
    <s v="Cooking"/>
    <s v="YES"/>
    <s v="YES"/>
    <s v="Travelling"/>
    <n v="17"/>
    <n v="8"/>
    <n v="0"/>
    <n v="2.8333333333333335"/>
    <s v="NO"/>
    <s v="18-22 yrs (Youths)"/>
  </r>
  <r>
    <s v="R206"/>
    <n v="20"/>
    <s v="Good"/>
    <s v="Smartphone"/>
    <n v="5"/>
    <n v="2.5"/>
    <n v="1"/>
    <n v="9"/>
    <n v="3"/>
    <n v="0.5"/>
    <x v="3"/>
    <n v="2"/>
    <s v="Remain Constant"/>
    <x v="0"/>
    <s v="Dancing"/>
    <s v="YES"/>
    <s v="YES"/>
    <s v="School/college"/>
    <n v="21"/>
    <n v="9"/>
    <n v="0.5"/>
    <n v="3.5"/>
    <s v="NO"/>
    <s v="18-22 yrs (Youths)"/>
  </r>
  <r>
    <s v="R212"/>
    <n v="20"/>
    <s v="Average"/>
    <s v="Laptop/Desktop"/>
    <n v="3"/>
    <n v="4"/>
    <n v="1"/>
    <n v="7"/>
    <n v="2"/>
    <n v="2"/>
    <x v="9"/>
    <n v="3"/>
    <s v="Remain Constant"/>
    <x v="0"/>
    <s v="Talking to your relatives"/>
    <s v="YES"/>
    <s v="NO"/>
    <s v="School/college"/>
    <n v="19"/>
    <n v="7"/>
    <n v="1"/>
    <n v="3.1666666666666665"/>
    <s v="NO"/>
    <s v="18-22 yrs (Youths)"/>
  </r>
  <r>
    <s v="R216"/>
    <n v="20"/>
    <s v="Good"/>
    <s v="Laptop/Desktop"/>
    <n v="3"/>
    <n v="4"/>
    <n v="0"/>
    <n v="7"/>
    <n v="4"/>
    <n v="0"/>
    <x v="0"/>
    <n v="2"/>
    <s v="Remain Constant"/>
    <x v="1"/>
    <s v="Social Media"/>
    <s v="YES"/>
    <s v="YES"/>
    <s v="Colleagues"/>
    <n v="18"/>
    <n v="7"/>
    <n v="0"/>
    <n v="3"/>
    <s v="NO"/>
    <s v="18-22 yrs (Youths)"/>
  </r>
  <r>
    <s v="R218"/>
    <n v="20"/>
    <s v="Very poor"/>
    <s v="Smartphone"/>
    <n v="4"/>
    <n v="2"/>
    <n v="0"/>
    <n v="7"/>
    <n v="0.5"/>
    <n v="0.5"/>
    <x v="0"/>
    <n v="3"/>
    <s v="Increased"/>
    <x v="0"/>
    <s v="Sleep"/>
    <s v="NO"/>
    <s v="NO"/>
    <s v="School/college"/>
    <n v="14"/>
    <n v="7"/>
    <n v="0"/>
    <n v="2.3333333333333335"/>
    <s v="NO"/>
    <s v="18-22 yrs (Youths)"/>
  </r>
  <r>
    <s v="R221"/>
    <n v="20"/>
    <s v="Very poor"/>
    <s v="Laptop/Desktop"/>
    <n v="0"/>
    <n v="2"/>
    <n v="0"/>
    <n v="10"/>
    <n v="3"/>
    <n v="2"/>
    <x v="3"/>
    <n v="4"/>
    <s v="Increased"/>
    <x v="0"/>
    <s v="Sleep"/>
    <s v="NO"/>
    <s v="YES"/>
    <s v="Friends , relatives"/>
    <n v="17"/>
    <n v="10"/>
    <n v="0"/>
    <n v="2.8333333333333335"/>
    <s v="NO"/>
    <s v="18-22 yrs (Youths)"/>
  </r>
  <r>
    <s v="R238"/>
    <n v="20"/>
    <s v="Very poor"/>
    <s v="Laptop/Desktop"/>
    <n v="5"/>
    <n v="12"/>
    <n v="0"/>
    <n v="7"/>
    <n v="1"/>
    <n v="0"/>
    <x v="8"/>
    <n v="3"/>
    <s v="Increased"/>
    <x v="0"/>
    <s v="Reading books"/>
    <s v="NO"/>
    <s v="YES"/>
    <s v="Roaming around freely"/>
    <n v="25"/>
    <n v="12"/>
    <n v="0"/>
    <n v="4.166666666666667"/>
    <s v="NO"/>
    <s v="18-22 yrs (Youths)"/>
  </r>
  <r>
    <s v="R245"/>
    <n v="20"/>
    <s v="Very poor"/>
    <s v="Tablet"/>
    <n v="1"/>
    <n v="2"/>
    <n v="2"/>
    <n v="8"/>
    <n v="1"/>
    <n v="0"/>
    <x v="1"/>
    <n v="2"/>
    <s v="Decreased"/>
    <x v="0"/>
    <s v="Reading books"/>
    <s v="NO"/>
    <s v="YES"/>
    <s v="School/college"/>
    <n v="14"/>
    <n v="8"/>
    <n v="0"/>
    <n v="2.3333333333333335"/>
    <s v="NO"/>
    <s v="18-22 yrs (Youths)"/>
  </r>
  <r>
    <s v="R247"/>
    <n v="20"/>
    <s v="Average"/>
    <s v="Any Gadget"/>
    <n v="6"/>
    <n v="2"/>
    <n v="0"/>
    <n v="6"/>
    <n v="4"/>
    <n v="0"/>
    <x v="3"/>
    <n v="3"/>
    <s v="Increased"/>
    <x v="0"/>
    <s v="Listening to music"/>
    <s v="NO"/>
    <s v="NO"/>
    <s v="Roaming around freely"/>
    <n v="18"/>
    <n v="6"/>
    <n v="0"/>
    <n v="3"/>
    <s v="NO"/>
    <s v="18-22 yrs (Youths)"/>
  </r>
  <r>
    <s v="R254"/>
    <n v="20"/>
    <s v="Good"/>
    <s v="Laptop/Desktop"/>
    <n v="4"/>
    <n v="5"/>
    <n v="1"/>
    <n v="7"/>
    <n v="0.1"/>
    <n v="0"/>
    <x v="0"/>
    <n v="4"/>
    <s v="Remain Constant"/>
    <x v="0"/>
    <s v="Reading"/>
    <s v="NO"/>
    <s v="NO"/>
    <s v="School/college"/>
    <n v="17.100000000000001"/>
    <n v="7"/>
    <n v="0"/>
    <n v="2.85"/>
    <s v="NO"/>
    <s v="18-22 yrs (Youths)"/>
  </r>
  <r>
    <s v="R259"/>
    <n v="20"/>
    <s v="Very poor"/>
    <s v="Laptop/Desktop"/>
    <n v="4"/>
    <n v="8"/>
    <n v="0"/>
    <n v="6"/>
    <n v="1"/>
    <n v="0"/>
    <x v="3"/>
    <n v="3"/>
    <s v="Decreased"/>
    <x v="0"/>
    <s v="Listening to music"/>
    <s v="YES"/>
    <s v="YES"/>
    <s v="Eating outside"/>
    <n v="19"/>
    <n v="8"/>
    <n v="0"/>
    <n v="3.1666666666666665"/>
    <s v="NO"/>
    <s v="18-22 yrs (Youths)"/>
  </r>
  <r>
    <s v="R262"/>
    <n v="20"/>
    <s v="Very poor"/>
    <s v="Smartphone"/>
    <n v="1"/>
    <n v="0"/>
    <n v="0"/>
    <n v="10"/>
    <n v="5"/>
    <n v="1"/>
    <x v="1"/>
    <n v="2"/>
    <s v="Increased"/>
    <x v="1"/>
    <s v="Sleep"/>
    <s v="NO"/>
    <s v="YES"/>
    <s v="School/college"/>
    <n v="17"/>
    <n v="10"/>
    <n v="0"/>
    <n v="2.8333333333333335"/>
    <s v="NO"/>
    <s v="18-22 yrs (Youths)"/>
  </r>
  <r>
    <s v="R265"/>
    <n v="20"/>
    <s v="Very poor"/>
    <s v="Laptop/Desktop"/>
    <n v="4"/>
    <n v="2"/>
    <n v="1"/>
    <n v="8"/>
    <n v="4"/>
    <n v="0"/>
    <x v="1"/>
    <n v="4"/>
    <s v="Increased"/>
    <x v="0"/>
    <s v="Listening to music"/>
    <s v="NO"/>
    <s v="YES"/>
    <s v="Friends , relatives"/>
    <n v="19"/>
    <n v="8"/>
    <n v="0"/>
    <n v="3.1666666666666665"/>
    <s v="NO"/>
    <s v="18-22 yrs (Youths)"/>
  </r>
  <r>
    <s v="R266"/>
    <n v="20"/>
    <s v="Good"/>
    <s v="Laptop/Desktop"/>
    <n v="4"/>
    <n v="5"/>
    <n v="1"/>
    <n v="6"/>
    <n v="2"/>
    <n v="0.5"/>
    <x v="1"/>
    <n v="2"/>
    <s v="Remain Constant"/>
    <x v="0"/>
    <s v="Listening to music"/>
    <s v="NO"/>
    <s v="YES"/>
    <s v="Colleagues"/>
    <n v="18.5"/>
    <n v="6"/>
    <n v="0.5"/>
    <n v="3.0833333333333335"/>
    <s v="NO"/>
    <s v="18-22 yrs (Youths)"/>
  </r>
  <r>
    <s v="R271"/>
    <n v="20"/>
    <s v="Good"/>
    <s v="Smartphone"/>
    <n v="0"/>
    <n v="0"/>
    <n v="0"/>
    <n v="7.5"/>
    <n v="3.5"/>
    <n v="2"/>
    <x v="1"/>
    <n v="3"/>
    <s v="Remain Constant"/>
    <x v="0"/>
    <s v="Indoor Games"/>
    <s v="YES"/>
    <s v="YES"/>
    <s v="Nothing"/>
    <n v="13"/>
    <n v="7.5"/>
    <n v="0"/>
    <n v="2.1666666666666665"/>
    <s v="NO"/>
    <s v="18-22 yrs (Youths)"/>
  </r>
  <r>
    <s v="R273"/>
    <n v="20"/>
    <s v="Very poor"/>
    <s v="Smartphone"/>
    <n v="3"/>
    <n v="5"/>
    <n v="1"/>
    <n v="7"/>
    <n v="1"/>
    <n v="0"/>
    <x v="0"/>
    <n v="3"/>
    <s v="Increased"/>
    <x v="0"/>
    <s v="Sleep"/>
    <s v="NO"/>
    <s v="YES"/>
    <s v="Roaming around freely"/>
    <n v="17"/>
    <n v="7"/>
    <n v="0"/>
    <n v="2.8333333333333335"/>
    <s v="NO"/>
    <s v="18-22 yrs (Youths)"/>
  </r>
  <r>
    <s v="R279"/>
    <n v="20"/>
    <s v="Good"/>
    <s v="Laptop/Desktop"/>
    <n v="2"/>
    <n v="1"/>
    <n v="0"/>
    <n v="10"/>
    <n v="1"/>
    <n v="0"/>
    <x v="0"/>
    <n v="2"/>
    <s v="Remain Constant"/>
    <x v="0"/>
    <s v="Online gaming"/>
    <s v="NO"/>
    <s v="YES"/>
    <s v="Colleagues"/>
    <n v="14"/>
    <n v="10"/>
    <n v="0"/>
    <n v="2.3333333333333335"/>
    <s v="NO"/>
    <s v="18-22 yrs (Youths)"/>
  </r>
  <r>
    <s v="R290"/>
    <n v="20"/>
    <s v="Excellent"/>
    <s v="Laptop/Desktop"/>
    <n v="5"/>
    <n v="1"/>
    <n v="1"/>
    <n v="8"/>
    <n v="3"/>
    <n v="0"/>
    <x v="3"/>
    <n v="3"/>
    <s v="Remain Constant"/>
    <x v="0"/>
    <s v="Listening to music"/>
    <s v="YES"/>
    <s v="NO"/>
    <s v="Friends , relatives"/>
    <n v="18"/>
    <n v="8"/>
    <n v="0"/>
    <n v="3"/>
    <s v="NO"/>
    <s v="18-22 yrs (Youths)"/>
  </r>
  <r>
    <s v="R291"/>
    <n v="20"/>
    <s v="Very poor"/>
    <s v="Laptop/Desktop"/>
    <n v="3"/>
    <n v="9"/>
    <n v="1"/>
    <n v="6"/>
    <n v="1"/>
    <n v="0"/>
    <x v="0"/>
    <n v="1"/>
    <s v="Increased"/>
    <x v="0"/>
    <s v="Meditation"/>
    <s v="NO"/>
    <s v="YES"/>
    <s v="Roaming around freely"/>
    <n v="20"/>
    <n v="9"/>
    <n v="0"/>
    <n v="3.3333333333333335"/>
    <s v="NO"/>
    <s v="18-22 yrs (Youths)"/>
  </r>
  <r>
    <s v="R292"/>
    <n v="20"/>
    <s v="Very poor"/>
    <s v="Laptop/Desktop"/>
    <n v="1"/>
    <n v="3"/>
    <n v="1"/>
    <n v="9"/>
    <n v="4"/>
    <n v="0"/>
    <x v="3"/>
    <n v="2"/>
    <s v="Increased"/>
    <x v="0"/>
    <s v="Scrolling through social media"/>
    <s v="YES"/>
    <s v="YES"/>
    <s v="School/college"/>
    <n v="18"/>
    <n v="9"/>
    <n v="0"/>
    <n v="3"/>
    <s v="NO"/>
    <s v="18-22 yrs (Youths)"/>
  </r>
  <r>
    <s v="R297"/>
    <n v="20"/>
    <s v="Average"/>
    <s v="Laptop/Desktop"/>
    <n v="0"/>
    <n v="1"/>
    <n v="0"/>
    <n v="9"/>
    <n v="5"/>
    <n v="2"/>
    <x v="0"/>
    <n v="4"/>
    <s v="Remain Constant"/>
    <x v="1"/>
    <s v="Listening to music"/>
    <s v="YES"/>
    <s v="YES"/>
    <s v="Travelling"/>
    <n v="17"/>
    <n v="9"/>
    <n v="0"/>
    <n v="2.8333333333333335"/>
    <s v="NO"/>
    <s v="18-22 yrs (Youths)"/>
  </r>
  <r>
    <s v="R303"/>
    <n v="20"/>
    <s v="Average"/>
    <s v="Smartphone"/>
    <n v="3"/>
    <n v="2"/>
    <n v="0.5"/>
    <n v="8"/>
    <n v="3"/>
    <n v="0"/>
    <x v="0"/>
    <n v="3"/>
    <s v="Remain Constant"/>
    <x v="0"/>
    <s v="Listening to music"/>
    <s v="NO"/>
    <s v="YES"/>
    <s v="Friends , relatives"/>
    <n v="16.5"/>
    <n v="8"/>
    <n v="0"/>
    <n v="2.75"/>
    <s v="NO"/>
    <s v="18-22 yrs (Youths)"/>
  </r>
  <r>
    <s v="R328"/>
    <n v="20"/>
    <s v="Very poor"/>
    <s v="Laptop/Desktop"/>
    <n v="6"/>
    <n v="6"/>
    <n v="0"/>
    <n v="6"/>
    <n v="3"/>
    <n v="0"/>
    <x v="0"/>
    <n v="4"/>
    <s v="Increased"/>
    <x v="0"/>
    <s v="Reading books"/>
    <s v="NO"/>
    <s v="YES"/>
    <s v="School/college"/>
    <n v="21"/>
    <n v="6"/>
    <n v="0"/>
    <n v="3.5"/>
    <s v="NO"/>
    <s v="18-22 yrs (Youths)"/>
  </r>
  <r>
    <s v="R332"/>
    <n v="20"/>
    <s v="Average"/>
    <s v="Laptop/Desktop"/>
    <n v="6"/>
    <n v="4"/>
    <n v="0"/>
    <n v="7"/>
    <n v="1"/>
    <n v="0"/>
    <x v="9"/>
    <n v="3"/>
    <s v="Increased"/>
    <x v="0"/>
    <s v="Cooking"/>
    <s v="YES"/>
    <s v="YES"/>
    <s v="School/college"/>
    <n v="18"/>
    <n v="7"/>
    <n v="0"/>
    <n v="3"/>
    <s v="NO"/>
    <s v="18-22 yrs (Youths)"/>
  </r>
  <r>
    <s v="R373"/>
    <n v="20"/>
    <s v="Average"/>
    <s v="Laptop/Desktop"/>
    <n v="1"/>
    <n v="2.5"/>
    <n v="0"/>
    <n v="6"/>
    <n v="4"/>
    <n v="1"/>
    <x v="3"/>
    <n v="3"/>
    <s v="Remain Constant"/>
    <x v="0"/>
    <s v="Online gaming"/>
    <s v="YES"/>
    <s v="YES"/>
    <s v="Roaming around freely"/>
    <n v="14.5"/>
    <n v="6"/>
    <n v="0"/>
    <n v="2.4166666666666665"/>
    <s v="NO"/>
    <s v="18-22 yrs (Youths)"/>
  </r>
  <r>
    <s v="R378"/>
    <n v="20"/>
    <s v="Very poor"/>
    <s v="Laptop/Desktop"/>
    <n v="3"/>
    <n v="2"/>
    <n v="1"/>
    <n v="8"/>
    <n v="4"/>
    <n v="0"/>
    <x v="9"/>
    <n v="3"/>
    <s v="Remain Constant"/>
    <x v="1"/>
    <s v="Listening to music"/>
    <s v="NO"/>
    <s v="YES"/>
    <s v="Travelling"/>
    <n v="18"/>
    <n v="8"/>
    <n v="0"/>
    <n v="3"/>
    <s v="NO"/>
    <s v="18-22 yrs (Youths)"/>
  </r>
  <r>
    <s v="R382"/>
    <n v="20"/>
    <s v="Good"/>
    <s v="Smartphone"/>
    <n v="3"/>
    <n v="4"/>
    <n v="2"/>
    <n v="7"/>
    <n v="4"/>
    <n v="0.5"/>
    <x v="0"/>
    <n v="4"/>
    <s v="Remain Constant"/>
    <x v="1"/>
    <s v="Talking"/>
    <s v="NO"/>
    <s v="YES"/>
    <s v="School/college"/>
    <n v="20.5"/>
    <n v="7"/>
    <n v="0.5"/>
    <n v="3.4166666666666665"/>
    <s v="NO"/>
    <s v="18-22 yrs (Youths)"/>
  </r>
  <r>
    <s v="R395"/>
    <n v="20"/>
    <s v="Average"/>
    <s v="Laptop/Desktop"/>
    <n v="1"/>
    <n v="2"/>
    <n v="2"/>
    <n v="9"/>
    <n v="4"/>
    <n v="5"/>
    <x v="3"/>
    <n v="2"/>
    <s v="Remain Constant"/>
    <x v="0"/>
    <s v="Listening to music"/>
    <s v="YES"/>
    <s v="NO"/>
    <s v="Travelling"/>
    <n v="23"/>
    <n v="9"/>
    <n v="1"/>
    <n v="3.8333333333333335"/>
    <s v="NO"/>
    <s v="18-22 yrs (Youths)"/>
  </r>
  <r>
    <s v="R397"/>
    <n v="20"/>
    <s v="Average"/>
    <s v="Laptop/Desktop"/>
    <n v="1"/>
    <n v="4"/>
    <n v="0"/>
    <n v="8"/>
    <n v="3"/>
    <n v="0"/>
    <x v="3"/>
    <n v="3"/>
    <s v="Remain Constant"/>
    <x v="0"/>
    <s v="Watching web series"/>
    <s v="NO"/>
    <s v="NO"/>
    <s v="Friends , relatives"/>
    <n v="16"/>
    <n v="8"/>
    <n v="0"/>
    <n v="2.6666666666666665"/>
    <s v="NO"/>
    <s v="18-22 yrs (Youths)"/>
  </r>
  <r>
    <s v="R398"/>
    <n v="20"/>
    <s v="Very poor"/>
    <s v="Laptop/Desktop"/>
    <n v="3"/>
    <n v="4"/>
    <n v="1"/>
    <n v="8"/>
    <n v="2"/>
    <n v="0.5"/>
    <x v="0"/>
    <n v="4"/>
    <s v="Remain Constant"/>
    <x v="0"/>
    <s v="Cooking"/>
    <s v="YES"/>
    <s v="YES"/>
    <s v="Roaming around freely"/>
    <n v="18.5"/>
    <n v="8"/>
    <n v="0.5"/>
    <n v="3.0833333333333335"/>
    <s v="NO"/>
    <s v="18-22 yrs (Youths)"/>
  </r>
  <r>
    <s v="R400"/>
    <n v="20"/>
    <s v="Good"/>
    <s v="Laptop/Desktop"/>
    <n v="4"/>
    <n v="2"/>
    <n v="0"/>
    <n v="11"/>
    <n v="1"/>
    <n v="0"/>
    <x v="0"/>
    <n v="3"/>
    <s v="Increased"/>
    <x v="0"/>
    <s v="Listening to music"/>
    <s v="NO"/>
    <s v="YES"/>
    <s v="Travelling"/>
    <n v="18"/>
    <n v="11"/>
    <n v="0"/>
    <n v="3"/>
    <s v="NO"/>
    <s v="18-22 yrs (Youths)"/>
  </r>
  <r>
    <s v="R403"/>
    <n v="20"/>
    <s v="Good"/>
    <s v="Laptop/Desktop"/>
    <n v="0"/>
    <n v="4"/>
    <n v="1"/>
    <n v="7"/>
    <n v="4"/>
    <n v="2"/>
    <x v="1"/>
    <n v="3"/>
    <s v="Remain Constant"/>
    <x v="1"/>
    <s v="Web Series"/>
    <s v="NO"/>
    <s v="YES"/>
    <s v="Travelling"/>
    <n v="18"/>
    <n v="7"/>
    <n v="0"/>
    <n v="3"/>
    <s v="NO"/>
    <s v="18-22 yrs (Youths)"/>
  </r>
  <r>
    <s v="R406"/>
    <n v="20"/>
    <s v="Very poor"/>
    <s v="Laptop/Desktop"/>
    <n v="1"/>
    <n v="1"/>
    <n v="0"/>
    <n v="12"/>
    <n v="2"/>
    <n v="1"/>
    <x v="6"/>
    <n v="3"/>
    <s v="Increased"/>
    <x v="0"/>
    <s v="Listening to music"/>
    <s v="NO"/>
    <s v="YES"/>
    <s v="Eating outside"/>
    <n v="17"/>
    <n v="12"/>
    <n v="0"/>
    <n v="2.8333333333333335"/>
    <s v="NO"/>
    <s v="18-22 yrs (Youths)"/>
  </r>
  <r>
    <s v="R410"/>
    <n v="20"/>
    <s v="Very poor"/>
    <s v="Laptop/Desktop"/>
    <n v="2"/>
    <n v="4"/>
    <n v="1"/>
    <n v="8"/>
    <n v="2"/>
    <n v="0"/>
    <x v="3"/>
    <n v="3"/>
    <s v="Remain Constant"/>
    <x v="0"/>
    <s v="Meditation"/>
    <s v="YES"/>
    <s v="YES"/>
    <s v="Friends , relatives"/>
    <n v="17"/>
    <n v="8"/>
    <n v="0"/>
    <n v="2.8333333333333335"/>
    <s v="NO"/>
    <s v="18-22 yrs (Youths)"/>
  </r>
  <r>
    <s v="R412"/>
    <n v="20"/>
    <s v="Good"/>
    <s v="Laptop/Desktop"/>
    <n v="1"/>
    <n v="0"/>
    <n v="1"/>
    <n v="7"/>
    <n v="2"/>
    <n v="0"/>
    <x v="3"/>
    <n v="3"/>
    <s v="Decreased"/>
    <x v="0"/>
    <s v="Web Series"/>
    <s v="YES"/>
    <s v="NO"/>
    <s v="Eating outside"/>
    <n v="11"/>
    <n v="7"/>
    <n v="0"/>
    <n v="1.8333333333333333"/>
    <s v="NO"/>
    <s v="18-22 yrs (Youths)"/>
  </r>
  <r>
    <s v="R413"/>
    <n v="20"/>
    <s v="Very poor"/>
    <s v="Laptop/Desktop"/>
    <n v="5"/>
    <n v="3"/>
    <n v="1"/>
    <n v="7"/>
    <n v="4"/>
    <n v="0"/>
    <x v="6"/>
    <n v="3"/>
    <s v="Decreased"/>
    <x v="0"/>
    <s v="Listening to music"/>
    <s v="YES"/>
    <s v="YES"/>
    <s v="Roaming around freely"/>
    <n v="20"/>
    <n v="7"/>
    <n v="0"/>
    <n v="3.3333333333333335"/>
    <s v="NO"/>
    <s v="18-22 yrs (Youths)"/>
  </r>
  <r>
    <s v="R421"/>
    <n v="20"/>
    <s v="Average"/>
    <s v="Laptop/Desktop"/>
    <n v="2"/>
    <n v="1"/>
    <n v="1"/>
    <n v="7"/>
    <n v="1"/>
    <n v="1"/>
    <x v="0"/>
    <n v="2"/>
    <s v="Remain Constant"/>
    <x v="0"/>
    <s v="Watching web series"/>
    <s v="YES"/>
    <s v="YES"/>
    <s v="School/college"/>
    <n v="13"/>
    <n v="7"/>
    <n v="1"/>
    <n v="2.1666666666666665"/>
    <s v="NO"/>
    <s v="18-22 yrs (Youths)"/>
  </r>
  <r>
    <s v="R425"/>
    <n v="20"/>
    <s v="Average"/>
    <s v="Laptop/Desktop"/>
    <n v="2"/>
    <n v="2"/>
    <n v="2"/>
    <n v="8"/>
    <n v="3"/>
    <n v="0"/>
    <x v="3"/>
    <n v="3"/>
    <s v="Remain Constant"/>
    <x v="0"/>
    <s v="Watching web series"/>
    <s v="YES"/>
    <s v="YES"/>
    <s v="Roaming around freely"/>
    <n v="17"/>
    <n v="8"/>
    <n v="0"/>
    <n v="2.8333333333333335"/>
    <s v="NO"/>
    <s v="18-22 yrs (Youths)"/>
  </r>
  <r>
    <s v="R427"/>
    <n v="20"/>
    <s v="Very poor"/>
    <s v="Laptop/Desktop"/>
    <n v="3"/>
    <n v="0"/>
    <n v="1"/>
    <n v="9"/>
    <n v="4"/>
    <n v="4"/>
    <x v="1"/>
    <n v="4"/>
    <s v="Decreased"/>
    <x v="0"/>
    <s v="Sleeping"/>
    <s v="NO"/>
    <s v="YES"/>
    <s v="Friends , relatives"/>
    <n v="21"/>
    <n v="9"/>
    <n v="0"/>
    <n v="3.5"/>
    <s v="NO"/>
    <s v="18-22 yrs (Youths)"/>
  </r>
  <r>
    <s v="R430"/>
    <n v="20"/>
    <s v="Average"/>
    <s v="Laptop/Desktop"/>
    <n v="2"/>
    <n v="3"/>
    <n v="2"/>
    <n v="7"/>
    <n v="3"/>
    <n v="1"/>
    <x v="3"/>
    <n v="2"/>
    <s v="Decreased"/>
    <x v="0"/>
    <s v="Talking to your relatives"/>
    <s v="YES"/>
    <s v="YES"/>
    <s v="Roaming around freely"/>
    <n v="18"/>
    <n v="7"/>
    <n v="1"/>
    <n v="3"/>
    <s v="NO"/>
    <s v="18-22 yrs (Youths)"/>
  </r>
  <r>
    <s v="R442"/>
    <n v="20"/>
    <s v="Very poor"/>
    <s v="Laptop/Desktop"/>
    <n v="0.7"/>
    <n v="3.5"/>
    <n v="0.5"/>
    <n v="8"/>
    <n v="3"/>
    <n v="0.6"/>
    <x v="3"/>
    <n v="4"/>
    <s v="Increased"/>
    <x v="0"/>
    <s v="Reading books"/>
    <s v="YES"/>
    <s v="YES"/>
    <s v="Roaming around freely"/>
    <n v="16.3"/>
    <n v="8"/>
    <n v="0.5"/>
    <n v="2.7166666666666668"/>
    <s v="NO"/>
    <s v="18-22 yrs (Youths)"/>
  </r>
  <r>
    <s v="R445"/>
    <n v="20"/>
    <s v="Very poor"/>
    <s v="Laptop/Desktop"/>
    <n v="3"/>
    <n v="4"/>
    <n v="1"/>
    <n v="8"/>
    <n v="2"/>
    <n v="0"/>
    <x v="6"/>
    <n v="3"/>
    <s v="Remain Constant"/>
    <x v="0"/>
    <s v="Reading books"/>
    <s v="YES"/>
    <s v="YES"/>
    <s v="Eating outside"/>
    <n v="18"/>
    <n v="8"/>
    <n v="0"/>
    <n v="3"/>
    <s v="NO"/>
    <s v="18-22 yrs (Youths)"/>
  </r>
  <r>
    <s v="R448"/>
    <n v="20"/>
    <s v="Very poor"/>
    <s v="Laptop/Desktop"/>
    <n v="0"/>
    <n v="2"/>
    <n v="0"/>
    <n v="7"/>
    <n v="5"/>
    <n v="0"/>
    <x v="3"/>
    <n v="2"/>
    <s v="Decreased"/>
    <x v="1"/>
    <s v="Listening to music"/>
    <s v="NO"/>
    <s v="YES"/>
    <s v="Friends , relatives"/>
    <n v="14"/>
    <n v="7"/>
    <n v="0"/>
    <n v="2.3333333333333335"/>
    <s v="NO"/>
    <s v="18-22 yrs (Youths)"/>
  </r>
  <r>
    <s v="R456"/>
    <n v="20"/>
    <s v="Very poor"/>
    <s v="Laptop/Desktop"/>
    <n v="4"/>
    <n v="6"/>
    <n v="0"/>
    <n v="8"/>
    <n v="0"/>
    <n v="0"/>
    <x v="1"/>
    <n v="2"/>
    <s v="Remain Constant"/>
    <x v="0"/>
    <s v="Reading books"/>
    <s v="YES"/>
    <s v="YES"/>
    <s v="School/college"/>
    <n v="18"/>
    <n v="8"/>
    <n v="0"/>
    <n v="3"/>
    <s v="NO"/>
    <s v="18-22 yrs (Youths)"/>
  </r>
  <r>
    <s v="R460"/>
    <n v="20"/>
    <s v="Good"/>
    <s v="Laptop/Desktop"/>
    <n v="7"/>
    <n v="2"/>
    <n v="0"/>
    <n v="8"/>
    <n v="4"/>
    <n v="3"/>
    <x v="5"/>
    <n v="4"/>
    <s v="Increased"/>
    <x v="0"/>
    <s v="Social Media"/>
    <s v="NO"/>
    <s v="NO"/>
    <s v="Travelling"/>
    <n v="24"/>
    <n v="8"/>
    <n v="0"/>
    <n v="4"/>
    <s v="NO"/>
    <s v="18-22 yrs (Youths)"/>
  </r>
  <r>
    <s v="R471"/>
    <n v="20"/>
    <s v="Good"/>
    <s v="Laptop/Desktop"/>
    <n v="5"/>
    <n v="7"/>
    <n v="0"/>
    <n v="6"/>
    <n v="1"/>
    <n v="0"/>
    <x v="9"/>
    <n v="4"/>
    <s v="Increased"/>
    <x v="0"/>
    <s v="Web Series"/>
    <s v="YES"/>
    <s v="YES"/>
    <s v="Travelling"/>
    <n v="19"/>
    <n v="7"/>
    <n v="0"/>
    <n v="3.1666666666666665"/>
    <s v="NO"/>
    <s v="18-22 yrs (Youths)"/>
  </r>
  <r>
    <s v="R472"/>
    <n v="20"/>
    <s v="Very poor"/>
    <s v="Laptop/Desktop"/>
    <n v="0"/>
    <n v="10"/>
    <n v="4"/>
    <n v="6"/>
    <n v="2"/>
    <n v="0"/>
    <x v="0"/>
    <n v="7"/>
    <s v="Decreased"/>
    <x v="0"/>
    <s v="Listening to music"/>
    <s v="YES"/>
    <s v="YES"/>
    <s v="Friends , relatives"/>
    <n v="22"/>
    <n v="10"/>
    <n v="0"/>
    <n v="3.6666666666666665"/>
    <s v="NO"/>
    <s v="18-22 yrs (Youths)"/>
  </r>
  <r>
    <s v="R473"/>
    <n v="20"/>
    <s v="Very poor"/>
    <s v="Laptop/Desktop"/>
    <n v="4"/>
    <n v="5"/>
    <n v="1"/>
    <n v="9"/>
    <n v="2"/>
    <n v="0"/>
    <x v="1"/>
    <n v="4"/>
    <s v="Increased"/>
    <x v="0"/>
    <s v="Listening to music"/>
    <s v="NO"/>
    <s v="YES"/>
    <s v="Eating outside"/>
    <n v="21"/>
    <n v="9"/>
    <n v="0"/>
    <n v="3.5"/>
    <s v="NO"/>
    <s v="18-22 yrs (Youths)"/>
  </r>
  <r>
    <s v="R479"/>
    <n v="20"/>
    <s v="Very poor"/>
    <s v="Laptop/Desktop"/>
    <n v="5"/>
    <n v="2"/>
    <n v="0"/>
    <n v="13"/>
    <n v="4"/>
    <n v="0"/>
    <x v="3"/>
    <n v="2"/>
    <s v="Increased"/>
    <x v="0"/>
    <s v="Scrolling through social media"/>
    <s v="NO"/>
    <s v="NO"/>
    <s v="School/college"/>
    <n v="24"/>
    <n v="13"/>
    <n v="0"/>
    <n v="4"/>
    <s v="NO"/>
    <s v="18-22 yrs (Youths)"/>
  </r>
  <r>
    <s v="R480"/>
    <n v="20"/>
    <s v="Very poor"/>
    <s v="Smartphone"/>
    <n v="4"/>
    <n v="4"/>
    <n v="0"/>
    <n v="8"/>
    <n v="4"/>
    <n v="3"/>
    <x v="3"/>
    <n v="3"/>
    <s v="Remain Constant"/>
    <x v="0"/>
    <s v="Online gaming"/>
    <s v="YES"/>
    <s v="YES"/>
    <s v="Eating outside"/>
    <n v="23"/>
    <n v="8"/>
    <n v="0"/>
    <n v="3.8333333333333335"/>
    <s v="NO"/>
    <s v="18-22 yrs (Youths)"/>
  </r>
  <r>
    <s v="R482"/>
    <n v="20"/>
    <s v="Very poor"/>
    <s v="Laptop/Desktop"/>
    <n v="4"/>
    <n v="2"/>
    <n v="1"/>
    <n v="8"/>
    <n v="2"/>
    <n v="0"/>
    <x v="1"/>
    <n v="3"/>
    <s v="Increased"/>
    <x v="0"/>
    <s v="Dancing"/>
    <s v="YES"/>
    <s v="YES"/>
    <s v="Friends , relatives"/>
    <n v="17"/>
    <n v="8"/>
    <n v="0"/>
    <n v="2.8333333333333335"/>
    <s v="NO"/>
    <s v="18-22 yrs (Youths)"/>
  </r>
  <r>
    <s v="R492"/>
    <n v="20"/>
    <s v="Very poor"/>
    <s v="Laptop/Desktop"/>
    <n v="4"/>
    <n v="4"/>
    <n v="0"/>
    <n v="8"/>
    <n v="2"/>
    <n v="0"/>
    <x v="0"/>
    <n v="1"/>
    <s v="Remain Constant"/>
    <x v="0"/>
    <s v="Reading books"/>
    <s v="NO"/>
    <s v="NO"/>
    <s v="School/college"/>
    <n v="18"/>
    <n v="8"/>
    <n v="0"/>
    <n v="3"/>
    <s v="NO"/>
    <s v="18-22 yrs (Youths)"/>
  </r>
  <r>
    <s v="R493"/>
    <n v="20"/>
    <s v="Average"/>
    <s v="Smartphone"/>
    <n v="2"/>
    <n v="2"/>
    <n v="0"/>
    <n v="12"/>
    <n v="4"/>
    <n v="0"/>
    <x v="3"/>
    <n v="3"/>
    <s v="Remain Constant"/>
    <x v="0"/>
    <s v="Talking to your relatives"/>
    <s v="NO"/>
    <s v="YES"/>
    <s v="Friends , relatives"/>
    <n v="20"/>
    <n v="12"/>
    <n v="0"/>
    <n v="3.3333333333333335"/>
    <s v="NO"/>
    <s v="18-22 yrs (Youths)"/>
  </r>
  <r>
    <s v="R496"/>
    <n v="20"/>
    <s v="Very poor"/>
    <s v="Laptop/Desktop"/>
    <n v="3"/>
    <n v="6"/>
    <n v="2"/>
    <n v="5"/>
    <n v="3"/>
    <n v="0"/>
    <x v="1"/>
    <n v="3"/>
    <s v="Remain Constant"/>
    <x v="0"/>
    <s v="I run"/>
    <s v="YES"/>
    <s v="YES"/>
    <s v="Travelling"/>
    <n v="19"/>
    <n v="6"/>
    <n v="0"/>
    <n v="3.1666666666666665"/>
    <s v="NO"/>
    <s v="18-22 yrs (Youths)"/>
  </r>
  <r>
    <s v="R498"/>
    <n v="20"/>
    <s v="Very poor"/>
    <s v="Laptop/Desktop"/>
    <n v="7"/>
    <n v="0"/>
    <n v="1"/>
    <n v="6"/>
    <n v="2"/>
    <n v="1"/>
    <x v="5"/>
    <n v="4"/>
    <s v="Remain Constant"/>
    <x v="0"/>
    <s v="Online gaming"/>
    <s v="NO"/>
    <s v="YES"/>
    <s v="Roaming around freely"/>
    <n v="17"/>
    <n v="7"/>
    <n v="0"/>
    <n v="2.8333333333333335"/>
    <s v="NO"/>
    <s v="18-22 yrs (Youths)"/>
  </r>
  <r>
    <s v="R499"/>
    <n v="20"/>
    <s v="Very poor"/>
    <s v="Smartphone"/>
    <n v="0.5"/>
    <n v="3"/>
    <n v="1"/>
    <n v="10"/>
    <n v="3"/>
    <n v="2"/>
    <x v="3"/>
    <n v="2"/>
    <s v="Increased"/>
    <x v="1"/>
    <s v="Scrolling through social media"/>
    <s v="NO"/>
    <s v="NO"/>
    <s v="Friends , relatives"/>
    <n v="19.5"/>
    <n v="10"/>
    <n v="0.5"/>
    <n v="3.25"/>
    <s v="NO"/>
    <s v="18-22 yrs (Youths)"/>
  </r>
  <r>
    <s v="R507"/>
    <n v="20"/>
    <s v="Very poor"/>
    <s v="Laptop/Desktop"/>
    <n v="2"/>
    <n v="3"/>
    <n v="0"/>
    <n v="11"/>
    <n v="1"/>
    <n v="1"/>
    <x v="0"/>
    <n v="3"/>
    <s v="Remain Constant"/>
    <x v="0"/>
    <s v="Sleeping"/>
    <s v="NO"/>
    <s v="NO"/>
    <s v="School/college"/>
    <n v="18"/>
    <n v="11"/>
    <n v="0"/>
    <n v="3"/>
    <s v="NO"/>
    <s v="18-22 yrs (Youths)"/>
  </r>
  <r>
    <s v="R509"/>
    <n v="20"/>
    <s v="Average"/>
    <s v="Laptop/Desktop"/>
    <n v="4"/>
    <n v="0"/>
    <n v="0"/>
    <n v="12"/>
    <n v="2"/>
    <n v="2"/>
    <x v="3"/>
    <n v="3"/>
    <s v="Increased"/>
    <x v="0"/>
    <s v="Scrolling through social media"/>
    <s v="NO"/>
    <s v="NO"/>
    <s v="Roaming around freely"/>
    <n v="20"/>
    <n v="12"/>
    <n v="0"/>
    <n v="3.3333333333333335"/>
    <s v="NO"/>
    <s v="18-22 yrs (Youths)"/>
  </r>
  <r>
    <s v="R510"/>
    <n v="20"/>
    <s v="Poor"/>
    <s v="Laptop/Desktop"/>
    <n v="0"/>
    <n v="2"/>
    <n v="0"/>
    <n v="10"/>
    <n v="4"/>
    <n v="0"/>
    <x v="3"/>
    <n v="3"/>
    <s v="Increased"/>
    <x v="0"/>
    <s v="Online gaming"/>
    <s v="NO"/>
    <s v="NO"/>
    <s v="Friends , relatives"/>
    <n v="16"/>
    <n v="10"/>
    <n v="0"/>
    <n v="2.6666666666666665"/>
    <s v="NO"/>
    <s v="18-22 yrs (Youths)"/>
  </r>
  <r>
    <s v="R511"/>
    <n v="20"/>
    <s v="Average"/>
    <s v="Laptop/Desktop"/>
    <n v="0"/>
    <n v="1"/>
    <n v="1"/>
    <n v="8"/>
    <n v="4"/>
    <n v="0"/>
    <x v="0"/>
    <n v="3"/>
    <s v="Increased"/>
    <x v="0"/>
    <s v="Sleeping"/>
    <s v="NO"/>
    <s v="YES"/>
    <s v="School/college"/>
    <n v="14"/>
    <n v="8"/>
    <n v="0"/>
    <n v="2.3333333333333335"/>
    <s v="NO"/>
    <s v="18-22 yrs (Youths)"/>
  </r>
  <r>
    <s v="R515"/>
    <n v="20"/>
    <s v="Average"/>
    <s v="Laptop/Desktop"/>
    <n v="2"/>
    <n v="3"/>
    <n v="0"/>
    <n v="7"/>
    <n v="5"/>
    <n v="6"/>
    <x v="3"/>
    <n v="2"/>
    <s v="Increased"/>
    <x v="0"/>
    <s v="Online gaming"/>
    <s v="NO"/>
    <s v="NO"/>
    <s v="Eating outside"/>
    <n v="23"/>
    <n v="7"/>
    <n v="0"/>
    <n v="3.8333333333333335"/>
    <s v="NO"/>
    <s v="18-22 yrs (Youths)"/>
  </r>
  <r>
    <s v="R521"/>
    <n v="20"/>
    <s v="Good"/>
    <s v="Laptop/Desktop"/>
    <n v="6"/>
    <n v="5"/>
    <n v="2"/>
    <n v="6"/>
    <n v="10"/>
    <n v="15"/>
    <x v="6"/>
    <n v="3"/>
    <s v="Remain Constant"/>
    <x v="0"/>
    <s v="Talking"/>
    <s v="YES"/>
    <s v="YES"/>
    <s v="School/college"/>
    <n v="44"/>
    <n v="15"/>
    <n v="2"/>
    <n v="7.333333333333333"/>
    <s v="NO"/>
    <s v="18-22 yrs (Youths)"/>
  </r>
  <r>
    <s v="R523"/>
    <n v="20"/>
    <s v="Average"/>
    <s v="Laptop/Desktop"/>
    <n v="4"/>
    <n v="3"/>
    <n v="0"/>
    <n v="8"/>
    <n v="4"/>
    <n v="2"/>
    <x v="1"/>
    <n v="4"/>
    <s v="Increased"/>
    <x v="0"/>
    <s v="Listening to music"/>
    <s v="NO"/>
    <s v="YES"/>
    <s v="Eating outside"/>
    <n v="21"/>
    <n v="8"/>
    <n v="0"/>
    <n v="3.5"/>
    <s v="NO"/>
    <s v="18-22 yrs (Youths)"/>
  </r>
  <r>
    <s v="R534"/>
    <n v="20"/>
    <s v="Very poor"/>
    <s v="Laptop/Desktop"/>
    <n v="0"/>
    <n v="1"/>
    <n v="1"/>
    <n v="7"/>
    <n v="0.5"/>
    <n v="0.5"/>
    <x v="3"/>
    <n v="3"/>
    <s v="Increased"/>
    <x v="0"/>
    <s v="Reading books"/>
    <s v="YES"/>
    <s v="YES"/>
    <s v="School/college"/>
    <n v="10"/>
    <n v="7"/>
    <n v="0"/>
    <n v="1.6666666666666667"/>
    <s v="NO"/>
    <s v="18-22 yrs (Youths)"/>
  </r>
  <r>
    <s v="R536"/>
    <n v="20"/>
    <s v="Poor"/>
    <s v="Laptop/Desktop"/>
    <n v="6"/>
    <n v="2"/>
    <n v="2"/>
    <n v="8"/>
    <n v="1"/>
    <n v="0"/>
    <x v="3"/>
    <n v="3"/>
    <s v="Decreased"/>
    <x v="0"/>
    <s v="Listening to music"/>
    <s v="YES"/>
    <s v="NO"/>
    <s v="Roaming around freely"/>
    <n v="19"/>
    <n v="8"/>
    <n v="0"/>
    <n v="3.1666666666666665"/>
    <s v="NO"/>
    <s v="18-22 yrs (Youths)"/>
  </r>
  <r>
    <s v="R539"/>
    <n v="20"/>
    <s v="Very poor"/>
    <s v="Laptop/Desktop"/>
    <n v="5"/>
    <n v="6"/>
    <n v="1"/>
    <n v="7"/>
    <n v="2"/>
    <n v="0"/>
    <x v="1"/>
    <n v="3"/>
    <s v="Remain Constant"/>
    <x v="0"/>
    <s v="Watching web series"/>
    <s v="NO"/>
    <s v="YES"/>
    <s v="Eating outside"/>
    <n v="21"/>
    <n v="7"/>
    <n v="0"/>
    <n v="3.5"/>
    <s v="NO"/>
    <s v="18-22 yrs (Youths)"/>
  </r>
  <r>
    <s v="R542"/>
    <n v="20"/>
    <s v="Very poor"/>
    <s v="Tablet"/>
    <n v="1"/>
    <n v="2"/>
    <n v="3"/>
    <n v="8"/>
    <n v="2"/>
    <n v="2"/>
    <x v="0"/>
    <n v="2"/>
    <s v="Decreased"/>
    <x v="0"/>
    <s v="Reading books"/>
    <s v="YES"/>
    <s v="YES"/>
    <s v="Friends , relatives"/>
    <n v="18"/>
    <n v="8"/>
    <n v="1"/>
    <n v="3"/>
    <s v="NO"/>
    <s v="18-22 yrs (Youths)"/>
  </r>
  <r>
    <s v="R545"/>
    <n v="20"/>
    <s v="Very poor"/>
    <s v="Laptop/Desktop"/>
    <n v="5"/>
    <n v="2"/>
    <n v="0"/>
    <n v="8"/>
    <n v="1"/>
    <n v="2"/>
    <x v="9"/>
    <n v="3"/>
    <s v="Remain Constant"/>
    <x v="0"/>
    <s v="Online surfing"/>
    <s v="YES"/>
    <s v="YES"/>
    <s v="Friends , relatives"/>
    <n v="18"/>
    <n v="8"/>
    <n v="0"/>
    <n v="3"/>
    <s v="NO"/>
    <s v="18-22 yrs (Youths)"/>
  </r>
  <r>
    <s v="R565"/>
    <n v="20"/>
    <s v="Good"/>
    <s v="Smartphone"/>
    <n v="1"/>
    <n v="3"/>
    <n v="1"/>
    <n v="8"/>
    <n v="3"/>
    <n v="1"/>
    <x v="1"/>
    <n v="4"/>
    <s v="Remain Constant"/>
    <x v="0"/>
    <s v="Reading"/>
    <s v="NO"/>
    <s v="YES"/>
    <s v="School/college"/>
    <n v="17"/>
    <n v="8"/>
    <n v="1"/>
    <n v="2.8333333333333335"/>
    <s v="NO"/>
    <s v="18-22 yrs (Youths)"/>
  </r>
  <r>
    <s v="R569"/>
    <n v="20"/>
    <s v="Excellent"/>
    <s v="Smartphone"/>
    <n v="8"/>
    <n v="8"/>
    <n v="1"/>
    <n v="7"/>
    <n v="2"/>
    <n v="1"/>
    <x v="1"/>
    <n v="4"/>
    <s v="Increased"/>
    <x v="0"/>
    <s v="Watching web series"/>
    <s v="YES"/>
    <s v="YES"/>
    <s v="Roaming around freely"/>
    <n v="27"/>
    <n v="8"/>
    <n v="1"/>
    <n v="4.5"/>
    <s v="NO"/>
    <s v="18-22 yrs (Youths)"/>
  </r>
  <r>
    <s v="R587"/>
    <n v="20"/>
    <s v="Very poor"/>
    <s v="Smartphone"/>
    <n v="4"/>
    <n v="3"/>
    <n v="0"/>
    <n v="8"/>
    <n v="1"/>
    <n v="0"/>
    <x v="5"/>
    <n v="1"/>
    <s v="Increased"/>
    <x v="0"/>
    <s v="Scrolling through social media"/>
    <s v="NO"/>
    <s v="YES"/>
    <s v="Nothing"/>
    <n v="16"/>
    <n v="8"/>
    <n v="0"/>
    <n v="2.6666666666666665"/>
    <s v="NO"/>
    <s v="18-22 yrs (Youths)"/>
  </r>
  <r>
    <s v="R600"/>
    <n v="20"/>
    <s v="Very poor"/>
    <s v="Laptop/Desktop"/>
    <n v="3"/>
    <n v="6"/>
    <n v="1"/>
    <n v="8"/>
    <n v="3"/>
    <n v="1"/>
    <x v="3"/>
    <n v="4"/>
    <s v="Increased"/>
    <x v="0"/>
    <s v="Online surfing"/>
    <s v="YES"/>
    <s v="YES"/>
    <s v="School/college"/>
    <n v="22"/>
    <n v="8"/>
    <n v="1"/>
    <n v="3.6666666666666665"/>
    <s v="NO"/>
    <s v="18-22 yrs (Youths)"/>
  </r>
  <r>
    <s v="R623"/>
    <n v="20"/>
    <s v="Good"/>
    <s v="Laptop/Desktop"/>
    <n v="1"/>
    <n v="3"/>
    <n v="1"/>
    <n v="12"/>
    <n v="3"/>
    <n v="2"/>
    <x v="1"/>
    <n v="4"/>
    <s v="Remain Constant"/>
    <x v="0"/>
    <s v="Reading"/>
    <s v="YES"/>
    <s v="YES"/>
    <s v="School/college"/>
    <n v="22"/>
    <n v="12"/>
    <n v="1"/>
    <n v="3.6666666666666665"/>
    <s v="NO"/>
    <s v="18-22 yrs (Youths)"/>
  </r>
  <r>
    <s v="R652"/>
    <n v="20"/>
    <s v="Good"/>
    <s v="Laptop/Desktop"/>
    <n v="4"/>
    <n v="6"/>
    <n v="0"/>
    <n v="8"/>
    <n v="3"/>
    <n v="0"/>
    <x v="5"/>
    <n v="3"/>
    <s v="Increased"/>
    <x v="0"/>
    <s v="Online gaming"/>
    <s v="YES"/>
    <s v="YES"/>
    <s v="Travelling"/>
    <n v="21"/>
    <n v="8"/>
    <n v="0"/>
    <n v="3.5"/>
    <s v="NO"/>
    <s v="18-22 yrs (Youths)"/>
  </r>
  <r>
    <s v="R656"/>
    <n v="20"/>
    <s v="Average"/>
    <s v="Laptop/Desktop"/>
    <n v="4"/>
    <n v="2"/>
    <n v="1"/>
    <n v="7"/>
    <n v="1"/>
    <n v="0"/>
    <x v="10"/>
    <n v="3"/>
    <s v="Decreased"/>
    <x v="1"/>
    <s v="Exercising"/>
    <s v="NO"/>
    <s v="YES"/>
    <s v="Roaming around freely"/>
    <n v="15"/>
    <n v="7"/>
    <n v="0"/>
    <n v="2.5"/>
    <s v="NO"/>
    <s v="18-22 yrs (Youths)"/>
  </r>
  <r>
    <s v="R658"/>
    <n v="20"/>
    <s v="Very poor"/>
    <s v="Laptop/Desktop"/>
    <n v="0"/>
    <n v="3"/>
    <n v="0"/>
    <n v="8"/>
    <n v="4"/>
    <n v="2"/>
    <x v="1"/>
    <n v="4"/>
    <s v="Increased"/>
    <x v="1"/>
    <s v="Meditation"/>
    <s v="NO"/>
    <s v="NO"/>
    <s v="Travelling"/>
    <n v="17"/>
    <n v="8"/>
    <n v="0"/>
    <n v="2.8333333333333335"/>
    <s v="NO"/>
    <s v="18-22 yrs (Youths)"/>
  </r>
  <r>
    <s v="R661"/>
    <n v="20"/>
    <s v="Very poor"/>
    <s v="Smartphone"/>
    <n v="4"/>
    <n v="3"/>
    <n v="0"/>
    <n v="8"/>
    <n v="3"/>
    <n v="0"/>
    <x v="1"/>
    <n v="3"/>
    <s v="Remain Constant"/>
    <x v="0"/>
    <s v="Online gaming"/>
    <s v="NO"/>
    <s v="NO"/>
    <s v="Travelling"/>
    <n v="18"/>
    <n v="8"/>
    <n v="0"/>
    <n v="3"/>
    <s v="NO"/>
    <s v="18-22 yrs (Youths)"/>
  </r>
  <r>
    <s v="R662"/>
    <n v="20"/>
    <s v="Very poor"/>
    <s v="Laptop/Desktop"/>
    <n v="4"/>
    <n v="4"/>
    <n v="1"/>
    <n v="7"/>
    <n v="1"/>
    <n v="2"/>
    <x v="3"/>
    <n v="4"/>
    <s v="Remain Constant"/>
    <x v="0"/>
    <s v="Sleeping"/>
    <s v="NO"/>
    <s v="YES"/>
    <s v="Friends , relatives"/>
    <n v="19"/>
    <n v="7"/>
    <n v="1"/>
    <n v="3.1666666666666665"/>
    <s v="NO"/>
    <s v="18-22 yrs (Youths)"/>
  </r>
  <r>
    <s v="R663"/>
    <n v="20"/>
    <s v="Average"/>
    <s v="Laptop/Desktop"/>
    <n v="5"/>
    <n v="0.5"/>
    <n v="0"/>
    <n v="8"/>
    <n v="1"/>
    <n v="0.5"/>
    <x v="0"/>
    <n v="3"/>
    <s v="Remain Constant"/>
    <x v="0"/>
    <s v="Scrolling through social media"/>
    <s v="NO"/>
    <s v="YES"/>
    <s v="School/college"/>
    <n v="15"/>
    <n v="8"/>
    <n v="0"/>
    <n v="2.5"/>
    <s v="NO"/>
    <s v="18-22 yrs (Youths)"/>
  </r>
  <r>
    <s v="R664"/>
    <n v="20"/>
    <s v="Very poor"/>
    <s v="Smartphone"/>
    <n v="5"/>
    <n v="2"/>
    <n v="1"/>
    <n v="7"/>
    <n v="1"/>
    <n v="0"/>
    <x v="1"/>
    <n v="5"/>
    <s v="Increased"/>
    <x v="0"/>
    <s v="Cardio"/>
    <s v="YES"/>
    <s v="YES"/>
    <s v="Roaming around freely"/>
    <n v="16"/>
    <n v="7"/>
    <n v="0"/>
    <n v="2.6666666666666665"/>
    <s v="NO"/>
    <s v="18-22 yrs (Youths)"/>
  </r>
  <r>
    <s v="R675"/>
    <n v="20"/>
    <s v="Average"/>
    <s v="Laptop/Desktop"/>
    <n v="6"/>
    <n v="2"/>
    <n v="1"/>
    <n v="8"/>
    <n v="4"/>
    <n v="0"/>
    <x v="3"/>
    <n v="2"/>
    <s v="Remain Constant"/>
    <x v="0"/>
    <s v="Online gaming"/>
    <s v="NO"/>
    <s v="NO"/>
    <s v="Roaming around freely"/>
    <n v="21"/>
    <n v="8"/>
    <n v="0"/>
    <n v="3.5"/>
    <s v="NO"/>
    <s v="18-22 yrs (Youths)"/>
  </r>
  <r>
    <s v="R682"/>
    <n v="20"/>
    <s v="Very poor"/>
    <s v="Laptop/Desktop"/>
    <n v="0"/>
    <n v="0"/>
    <n v="0"/>
    <n v="10"/>
    <n v="10"/>
    <n v="0"/>
    <x v="3"/>
    <n v="3"/>
    <s v="Increased"/>
    <x v="0"/>
    <s v="Online gaming"/>
    <s v="NO"/>
    <s v="YES"/>
    <s v="Friends , relatives"/>
    <n v="20"/>
    <n v="10"/>
    <n v="0"/>
    <n v="3.3333333333333335"/>
    <s v="YES"/>
    <s v="18-22 yrs (Youths)"/>
  </r>
  <r>
    <s v="R683"/>
    <n v="20"/>
    <s v="Good"/>
    <s v="Laptop/Desktop"/>
    <n v="3"/>
    <n v="3"/>
    <n v="1"/>
    <n v="7"/>
    <n v="2"/>
    <n v="1"/>
    <x v="3"/>
    <n v="2"/>
    <s v="Remain Constant"/>
    <x v="0"/>
    <s v="Online gaming"/>
    <s v="YES"/>
    <s v="YES"/>
    <s v="School/college"/>
    <n v="17"/>
    <n v="7"/>
    <n v="1"/>
    <n v="2.8333333333333335"/>
    <s v="NO"/>
    <s v="18-22 yrs (Youths)"/>
  </r>
  <r>
    <s v="R690"/>
    <n v="20"/>
    <s v="Very poor"/>
    <s v="Laptop/Desktop"/>
    <n v="0"/>
    <n v="2"/>
    <n v="2"/>
    <n v="9"/>
    <n v="2"/>
    <n v="0.5"/>
    <x v="3"/>
    <n v="3"/>
    <s v="Decreased"/>
    <x v="0"/>
    <s v="Listening to music"/>
    <s v="YES"/>
    <s v="YES"/>
    <s v="School/college"/>
    <n v="15.5"/>
    <n v="9"/>
    <n v="0"/>
    <n v="2.5833333333333335"/>
    <s v="NO"/>
    <s v="18-22 yrs (Youths)"/>
  </r>
  <r>
    <s v="R691"/>
    <n v="20"/>
    <s v="Very poor"/>
    <s v="Smartphone"/>
    <n v="4"/>
    <n v="2"/>
    <n v="1"/>
    <n v="6"/>
    <n v="2"/>
    <n v="1"/>
    <x v="3"/>
    <n v="3"/>
    <s v="Increased"/>
    <x v="0"/>
    <s v="I cant de-stress myslef"/>
    <s v="YES"/>
    <s v="YES"/>
    <s v="ALL"/>
    <n v="16"/>
    <n v="6"/>
    <n v="1"/>
    <n v="2.6666666666666665"/>
    <s v="NO"/>
    <s v="18-22 yrs (Youths)"/>
  </r>
  <r>
    <s v="R695"/>
    <n v="20"/>
    <s v="Very poor"/>
    <s v="Laptop/Desktop"/>
    <n v="4"/>
    <n v="1"/>
    <n v="2"/>
    <n v="12"/>
    <n v="2"/>
    <n v="2"/>
    <x v="0"/>
    <n v="3"/>
    <s v="Remain Constant"/>
    <x v="0"/>
    <s v="Listening to music"/>
    <s v="YES"/>
    <s v="YES"/>
    <s v="ALL"/>
    <n v="23"/>
    <n v="12"/>
    <n v="1"/>
    <n v="3.8333333333333335"/>
    <s v="NO"/>
    <s v="18-22 yrs (Youths)"/>
  </r>
  <r>
    <s v="R696"/>
    <n v="20"/>
    <s v="Very poor"/>
    <s v="Laptop/Desktop"/>
    <n v="6"/>
    <n v="6"/>
    <n v="1"/>
    <n v="8"/>
    <n v="0"/>
    <n v="1"/>
    <x v="9"/>
    <n v="3"/>
    <s v="Decreased"/>
    <x v="0"/>
    <s v="Online surfing"/>
    <s v="NO"/>
    <s v="YES"/>
    <s v="Nothing"/>
    <n v="22"/>
    <n v="8"/>
    <n v="0"/>
    <n v="3.6666666666666665"/>
    <s v="NO"/>
    <s v="18-22 yrs (Youths)"/>
  </r>
  <r>
    <s v="R700"/>
    <n v="20"/>
    <s v="Poor"/>
    <s v="Laptop/Desktop"/>
    <n v="3"/>
    <n v="5"/>
    <n v="1"/>
    <n v="7"/>
    <n v="1"/>
    <n v="0"/>
    <x v="0"/>
    <n v="3"/>
    <s v="Increased"/>
    <x v="1"/>
    <s v="Watching web series"/>
    <s v="NO"/>
    <s v="NO"/>
    <s v="Roaming around freely"/>
    <n v="17"/>
    <n v="7"/>
    <n v="0"/>
    <n v="2.8333333333333335"/>
    <s v="NO"/>
    <s v="18-22 yrs (Youths)"/>
  </r>
  <r>
    <s v="R705"/>
    <n v="20"/>
    <s v="Average"/>
    <s v="Laptop/Desktop"/>
    <n v="2"/>
    <n v="2"/>
    <n v="1"/>
    <n v="9"/>
    <n v="1"/>
    <n v="1"/>
    <x v="1"/>
    <n v="3"/>
    <s v="Remain Constant"/>
    <x v="0"/>
    <s v="Listening to music"/>
    <s v="YES"/>
    <s v="NO"/>
    <s v="Roaming around freely"/>
    <n v="16"/>
    <n v="9"/>
    <n v="1"/>
    <n v="2.6666666666666665"/>
    <s v="NO"/>
    <s v="18-22 yrs (Youths)"/>
  </r>
  <r>
    <s v="R717"/>
    <n v="20"/>
    <s v="Very poor"/>
    <s v="Smartphone"/>
    <n v="5"/>
    <n v="2"/>
    <n v="2"/>
    <n v="6"/>
    <n v="3"/>
    <n v="2"/>
    <x v="1"/>
    <n v="2"/>
    <s v="Decreased"/>
    <x v="0"/>
    <s v="Reading books"/>
    <s v="NO"/>
    <s v="NO"/>
    <s v="Roaming around freely"/>
    <n v="20"/>
    <n v="6"/>
    <n v="2"/>
    <n v="3.3333333333333335"/>
    <s v="NO"/>
    <s v="18-22 yrs (Youths)"/>
  </r>
  <r>
    <s v="R721"/>
    <n v="20"/>
    <s v="Very poor"/>
    <s v="Smartphone"/>
    <n v="1.5"/>
    <n v="2.5"/>
    <n v="2"/>
    <n v="9"/>
    <n v="1"/>
    <n v="1.5"/>
    <x v="1"/>
    <n v="2"/>
    <s v="Decreased"/>
    <x v="1"/>
    <s v="Listening to music"/>
    <s v="NO"/>
    <s v="YES"/>
    <s v="Travelling"/>
    <n v="17.5"/>
    <n v="9"/>
    <n v="1"/>
    <n v="2.9166666666666665"/>
    <s v="NO"/>
    <s v="18-22 yrs (Youths)"/>
  </r>
  <r>
    <s v="R728"/>
    <n v="20"/>
    <s v="Very poor"/>
    <s v="Laptop/Desktop"/>
    <n v="5"/>
    <n v="2"/>
    <n v="3"/>
    <n v="10"/>
    <n v="1"/>
    <n v="0.5"/>
    <x v="1"/>
    <n v="2"/>
    <s v="Decreased"/>
    <x v="1"/>
    <s v="Writing my own Comics &amp; novels"/>
    <s v="YES"/>
    <s v="YES"/>
    <s v="Playing"/>
    <n v="21.5"/>
    <n v="10"/>
    <n v="0.5"/>
    <n v="3.5833333333333335"/>
    <s v="NO"/>
    <s v="18-22 yrs (Youths)"/>
  </r>
  <r>
    <s v="R729"/>
    <n v="20"/>
    <s v="Very poor"/>
    <s v="Smartphone"/>
    <n v="2"/>
    <n v="6"/>
    <n v="1"/>
    <n v="5"/>
    <n v="4"/>
    <n v="0.5"/>
    <x v="1"/>
    <n v="1"/>
    <s v="Increased"/>
    <x v="1"/>
    <s v="Listening to music"/>
    <s v="YES"/>
    <s v="YES"/>
    <s v="Travelling"/>
    <n v="18.5"/>
    <n v="6"/>
    <n v="0.5"/>
    <n v="3.0833333333333335"/>
    <s v="NO"/>
    <s v="18-22 yrs (Youths)"/>
  </r>
  <r>
    <s v="R732"/>
    <n v="20"/>
    <s v="Very poor"/>
    <s v="Laptop/Desktop"/>
    <n v="0"/>
    <n v="6"/>
    <n v="0"/>
    <n v="9"/>
    <n v="1"/>
    <n v="1"/>
    <x v="0"/>
    <n v="3"/>
    <s v="Increased"/>
    <x v="0"/>
    <s v="Sleeping"/>
    <s v="NO"/>
    <s v="NO"/>
    <s v="Travelling"/>
    <n v="17"/>
    <n v="9"/>
    <n v="0"/>
    <n v="2.8333333333333335"/>
    <s v="NO"/>
    <s v="18-22 yrs (Youths)"/>
  </r>
  <r>
    <s v="R737"/>
    <n v="20"/>
    <s v="Very poor"/>
    <s v="Smartphone"/>
    <n v="2"/>
    <n v="2"/>
    <n v="0"/>
    <n v="9"/>
    <n v="10"/>
    <n v="1"/>
    <x v="1"/>
    <n v="2"/>
    <s v="Decreased"/>
    <x v="0"/>
    <s v="Online gaming"/>
    <s v="YES"/>
    <s v="YES"/>
    <s v="Nothing"/>
    <n v="24"/>
    <n v="10"/>
    <n v="0"/>
    <n v="4"/>
    <s v="YES"/>
    <s v="18-22 yrs (Youths)"/>
  </r>
  <r>
    <s v="R740"/>
    <n v="20"/>
    <s v="Very poor"/>
    <s v="Smartphone"/>
    <n v="4"/>
    <n v="1"/>
    <n v="1"/>
    <n v="10"/>
    <n v="2"/>
    <n v="1"/>
    <x v="3"/>
    <n v="3"/>
    <s v="Increased"/>
    <x v="1"/>
    <s v="Dancing"/>
    <s v="NO"/>
    <s v="YES"/>
    <s v="Eating outside"/>
    <n v="19"/>
    <n v="10"/>
    <n v="1"/>
    <n v="3.1666666666666665"/>
    <s v="NO"/>
    <s v="18-22 yrs (Youths)"/>
  </r>
  <r>
    <s v="R741"/>
    <n v="20"/>
    <s v="Average"/>
    <s v="Smartphone"/>
    <n v="2"/>
    <n v="1"/>
    <n v="2"/>
    <n v="8"/>
    <n v="4"/>
    <n v="2"/>
    <x v="5"/>
    <n v="4"/>
    <s v="Decreased"/>
    <x v="0"/>
    <s v="Reading books"/>
    <s v="NO"/>
    <s v="YES"/>
    <s v="Travelling"/>
    <n v="19"/>
    <n v="8"/>
    <n v="1"/>
    <n v="3.1666666666666665"/>
    <s v="NO"/>
    <s v="18-22 yrs (Youths)"/>
  </r>
  <r>
    <s v="R747"/>
    <n v="20"/>
    <s v="Good"/>
    <s v="Laptop/Desktop"/>
    <n v="3"/>
    <n v="2"/>
    <n v="1"/>
    <n v="7"/>
    <n v="5"/>
    <n v="2"/>
    <x v="0"/>
    <n v="3"/>
    <s v="Remain Constant"/>
    <x v="0"/>
    <s v="Reading"/>
    <s v="NO"/>
    <s v="YES"/>
    <s v="School/college"/>
    <n v="20"/>
    <n v="7"/>
    <n v="1"/>
    <n v="3.3333333333333335"/>
    <s v="NO"/>
    <s v="18-22 yrs (Youths)"/>
  </r>
  <r>
    <s v="R749"/>
    <n v="20"/>
    <s v="Average"/>
    <s v="Smartphone"/>
    <n v="2"/>
    <n v="4"/>
    <n v="1"/>
    <n v="8"/>
    <n v="2"/>
    <n v="0"/>
    <x v="1"/>
    <n v="3"/>
    <s v="Increased"/>
    <x v="0"/>
    <s v="Listening to music"/>
    <s v="YES"/>
    <s v="YES"/>
    <s v="School/college"/>
    <n v="17"/>
    <n v="8"/>
    <n v="0"/>
    <n v="2.8333333333333335"/>
    <s v="NO"/>
    <s v="18-22 yrs (Youths)"/>
  </r>
  <r>
    <s v="R751"/>
    <n v="20"/>
    <s v="Good"/>
    <s v="Laptop/Desktop"/>
    <n v="5"/>
    <n v="4"/>
    <n v="1"/>
    <n v="7"/>
    <n v="3"/>
    <n v="1"/>
    <x v="1"/>
    <n v="3"/>
    <s v="Increased"/>
    <x v="0"/>
    <s v="Reading"/>
    <s v="YES"/>
    <s v="YES"/>
    <s v="Travelling"/>
    <n v="21"/>
    <n v="7"/>
    <n v="1"/>
    <n v="3.5"/>
    <s v="NO"/>
    <s v="18-22 yrs (Youths)"/>
  </r>
  <r>
    <s v="R756"/>
    <n v="20"/>
    <s v="Average"/>
    <s v="Smartphone"/>
    <n v="4"/>
    <n v="2"/>
    <n v="0"/>
    <n v="8"/>
    <n v="2"/>
    <n v="4"/>
    <x v="0"/>
    <n v="3"/>
    <s v="Remain Constant"/>
    <x v="0"/>
    <s v="Sleeping"/>
    <s v="YES"/>
    <s v="YES"/>
    <s v="Friends , relatives"/>
    <n v="20"/>
    <n v="8"/>
    <n v="0"/>
    <n v="3.3333333333333335"/>
    <s v="NO"/>
    <s v="18-22 yrs (Youths)"/>
  </r>
  <r>
    <s v="R760"/>
    <n v="20"/>
    <s v="Very poor"/>
    <s v="Smartphone"/>
    <n v="0"/>
    <n v="5"/>
    <n v="0"/>
    <n v="8"/>
    <n v="1"/>
    <m/>
    <x v="1"/>
    <n v="3"/>
    <s v="Decreased"/>
    <x v="1"/>
    <s v="I have no problem of stress"/>
    <s v="NO"/>
    <s v="YES"/>
    <s v="I have missed nothing"/>
    <n v="14"/>
    <n v="8"/>
    <n v="0"/>
    <n v="2.8"/>
    <s v="NO"/>
    <s v="18-22 yrs (Youths)"/>
  </r>
  <r>
    <s v="R766"/>
    <n v="20"/>
    <s v="Average"/>
    <s v="Laptop/Desktop"/>
    <n v="4"/>
    <n v="3"/>
    <n v="1"/>
    <n v="9"/>
    <n v="3"/>
    <n v="1"/>
    <x v="3"/>
    <n v="2"/>
    <s v="Increased"/>
    <x v="0"/>
    <s v="Meditation"/>
    <s v="NO"/>
    <s v="YES"/>
    <s v="Friends , relatives"/>
    <n v="21"/>
    <n v="9"/>
    <n v="1"/>
    <n v="3.5"/>
    <s v="NO"/>
    <s v="18-22 yrs (Youths)"/>
  </r>
  <r>
    <s v="R775"/>
    <n v="20"/>
    <s v="Good"/>
    <s v="Laptop/Desktop"/>
    <n v="4"/>
    <n v="1"/>
    <n v="0"/>
    <n v="9"/>
    <n v="2"/>
    <n v="0"/>
    <x v="3"/>
    <n v="3"/>
    <s v="Increased"/>
    <x v="0"/>
    <s v="Social Media"/>
    <s v="NO"/>
    <s v="YES"/>
    <s v="School/college"/>
    <n v="16"/>
    <n v="9"/>
    <n v="0"/>
    <n v="2.6666666666666665"/>
    <s v="NO"/>
    <s v="18-22 yrs (Youths)"/>
  </r>
  <r>
    <s v="R782"/>
    <n v="20"/>
    <s v="Very poor"/>
    <s v="Smartphone"/>
    <n v="0.5"/>
    <n v="1"/>
    <n v="1"/>
    <n v="8"/>
    <n v="0.5"/>
    <n v="2.5"/>
    <x v="0"/>
    <n v="3"/>
    <s v="Remain Constant"/>
    <x v="0"/>
    <s v="Sleeping, Online games"/>
    <s v="NO"/>
    <s v="YES"/>
    <s v="ALL"/>
    <n v="13.5"/>
    <n v="8"/>
    <n v="0.5"/>
    <n v="2.25"/>
    <s v="NO"/>
    <s v="18-22 yrs (Youths)"/>
  </r>
  <r>
    <s v="R786"/>
    <n v="20"/>
    <s v="Very poor"/>
    <s v="Laptop/Desktop"/>
    <n v="1"/>
    <n v="0"/>
    <n v="0"/>
    <n v="8"/>
    <n v="4"/>
    <n v="0"/>
    <x v="0"/>
    <n v="4"/>
    <s v="Increased"/>
    <x v="0"/>
    <s v="Listening to music"/>
    <s v="NO"/>
    <s v="YES"/>
    <s v="Friends , relatives"/>
    <n v="13"/>
    <n v="8"/>
    <n v="0"/>
    <n v="2.1666666666666665"/>
    <s v="NO"/>
    <s v="18-22 yrs (Youths)"/>
  </r>
  <r>
    <s v="R792"/>
    <n v="20"/>
    <s v="Poor"/>
    <s v="Smartphone"/>
    <n v="7"/>
    <n v="2"/>
    <n v="0"/>
    <n v="8"/>
    <n v="3"/>
    <n v="0"/>
    <x v="3"/>
    <n v="2"/>
    <s v="Remain Constant"/>
    <x v="1"/>
    <s v="Scrolling through social media"/>
    <s v="NO"/>
    <s v="YES"/>
    <s v="Travelling &amp; Friends"/>
    <n v="20"/>
    <n v="8"/>
    <n v="0"/>
    <n v="3.3333333333333335"/>
    <s v="NO"/>
    <s v="18-22 yrs (Youths)"/>
  </r>
  <r>
    <s v="R805"/>
    <n v="20"/>
    <s v="Very poor"/>
    <s v="Laptop/Desktop"/>
    <n v="3"/>
    <n v="4"/>
    <n v="0"/>
    <n v="9"/>
    <n v="2"/>
    <n v="1"/>
    <x v="1"/>
    <n v="4"/>
    <s v="Increased"/>
    <x v="0"/>
    <s v="Scrolling through social media"/>
    <s v="YES"/>
    <s v="NO"/>
    <s v="Friends , relatives"/>
    <n v="19"/>
    <n v="9"/>
    <n v="0"/>
    <n v="3.1666666666666665"/>
    <s v="NO"/>
    <s v="18-22 yrs (Youths)"/>
  </r>
  <r>
    <s v="R808"/>
    <n v="20"/>
    <s v="Very poor"/>
    <s v="Smartphone"/>
    <n v="2"/>
    <n v="1"/>
    <n v="0.5"/>
    <n v="8"/>
    <n v="2"/>
    <n v="5"/>
    <x v="1"/>
    <n v="3"/>
    <s v="Remain Constant"/>
    <x v="0"/>
    <s v="Listening to music"/>
    <s v="NO"/>
    <s v="YES"/>
    <s v="Roaming around freely"/>
    <n v="18.5"/>
    <n v="8"/>
    <n v="0.5"/>
    <n v="3.0833333333333335"/>
    <s v="NO"/>
    <s v="18-22 yrs (Youths)"/>
  </r>
  <r>
    <s v="R811"/>
    <n v="20"/>
    <s v="Good"/>
    <s v="Smartphone"/>
    <n v="5"/>
    <n v="3"/>
    <n v="0"/>
    <n v="7"/>
    <n v="2"/>
    <n v="2"/>
    <x v="1"/>
    <n v="4"/>
    <s v="Remain Constant"/>
    <x v="0"/>
    <s v="Online gaming"/>
    <s v="NO"/>
    <s v="YES"/>
    <s v="Travelling"/>
    <n v="19"/>
    <n v="7"/>
    <n v="0"/>
    <n v="3.1666666666666665"/>
    <s v="NO"/>
    <s v="18-22 yrs (Youths)"/>
  </r>
  <r>
    <s v="R814"/>
    <n v="20"/>
    <s v="Very poor"/>
    <s v="Smartphone"/>
    <n v="0"/>
    <n v="1"/>
    <n v="0"/>
    <n v="10"/>
    <n v="4"/>
    <n v="1"/>
    <x v="1"/>
    <n v="3"/>
    <s v="Increased"/>
    <x v="0"/>
    <s v="Online gaming"/>
    <s v="NO"/>
    <s v="YES"/>
    <s v="Travelling"/>
    <n v="16"/>
    <n v="10"/>
    <n v="0"/>
    <n v="2.6666666666666665"/>
    <s v="NO"/>
    <s v="18-22 yrs (Youths)"/>
  </r>
  <r>
    <s v="R831"/>
    <n v="20"/>
    <s v="Very poor"/>
    <s v="Laptop/Desktop"/>
    <n v="4"/>
    <n v="4"/>
    <n v="0"/>
    <n v="11"/>
    <n v="3"/>
    <n v="0"/>
    <x v="3"/>
    <n v="3"/>
    <s v="Increased"/>
    <x v="0"/>
    <s v="Watching web series"/>
    <s v="NO"/>
    <s v="NO"/>
    <s v="Eating outside"/>
    <n v="22"/>
    <n v="11"/>
    <n v="0"/>
    <n v="3.6666666666666665"/>
    <s v="NO"/>
    <s v="18-22 yrs (Youths)"/>
  </r>
  <r>
    <s v="R832"/>
    <n v="20"/>
    <s v="NA"/>
    <s v="NA"/>
    <n v="4"/>
    <n v="3"/>
    <n v="1"/>
    <n v="7"/>
    <n v="2"/>
    <n v="2"/>
    <x v="0"/>
    <n v="4"/>
    <s v="Remain Constant"/>
    <x v="0"/>
    <s v="Watching web series"/>
    <s v="YES"/>
    <s v="YES"/>
    <s v="ALL"/>
    <n v="19"/>
    <n v="7"/>
    <n v="1"/>
    <n v="3.1666666666666665"/>
    <s v="NO"/>
    <s v="18-22 yrs (Youths)"/>
  </r>
  <r>
    <s v="R834"/>
    <n v="20"/>
    <s v="Average"/>
    <s v="Laptop/Desktop"/>
    <n v="4"/>
    <n v="5"/>
    <n v="0.5"/>
    <n v="8"/>
    <n v="1"/>
    <n v="2"/>
    <x v="0"/>
    <n v="3"/>
    <s v="Increased"/>
    <x v="0"/>
    <s v="Meditation"/>
    <s v="YES"/>
    <s v="YES"/>
    <s v="Friends , relatives"/>
    <n v="20.5"/>
    <n v="8"/>
    <n v="0.5"/>
    <n v="3.4166666666666665"/>
    <s v="NO"/>
    <s v="18-22 yrs (Youths)"/>
  </r>
  <r>
    <s v="R839"/>
    <n v="20"/>
    <s v="Very poor"/>
    <s v="Smartphone"/>
    <n v="2"/>
    <n v="3"/>
    <n v="2"/>
    <n v="8"/>
    <n v="1"/>
    <n v="1"/>
    <x v="1"/>
    <n v="3"/>
    <s v="Increased"/>
    <x v="0"/>
    <s v="Listening to music"/>
    <s v="NO"/>
    <s v="NO"/>
    <s v="School/college"/>
    <n v="17"/>
    <n v="8"/>
    <n v="1"/>
    <n v="2.8333333333333335"/>
    <s v="NO"/>
    <s v="18-22 yrs (Youths)"/>
  </r>
  <r>
    <s v="R843"/>
    <n v="20"/>
    <s v="Very poor"/>
    <s v="Laptop/Desktop"/>
    <n v="6"/>
    <n v="4"/>
    <n v="1"/>
    <n v="6"/>
    <n v="3"/>
    <n v="0.5"/>
    <x v="0"/>
    <n v="3"/>
    <s v="Remain Constant"/>
    <x v="0"/>
    <s v="Watching web series"/>
    <s v="YES"/>
    <s v="YES"/>
    <s v="Friends , relatives"/>
    <n v="20.5"/>
    <n v="6"/>
    <n v="0.5"/>
    <n v="3.4166666666666665"/>
    <s v="NO"/>
    <s v="18-22 yrs (Youths)"/>
  </r>
  <r>
    <s v="R848"/>
    <n v="20"/>
    <s v="Average"/>
    <s v="Laptop/Desktop"/>
    <n v="5"/>
    <n v="4"/>
    <n v="1"/>
    <n v="8"/>
    <n v="2"/>
    <n v="1"/>
    <x v="1"/>
    <n v="3"/>
    <s v="Remain Constant"/>
    <x v="0"/>
    <s v="Listening to music"/>
    <s v="NO"/>
    <s v="YES"/>
    <s v="Roaming around freely"/>
    <n v="21"/>
    <n v="8"/>
    <n v="1"/>
    <n v="3.5"/>
    <s v="NO"/>
    <s v="18-22 yrs (Youths)"/>
  </r>
  <r>
    <s v="R850"/>
    <n v="20"/>
    <s v="Very poor"/>
    <s v="Laptop/Desktop"/>
    <n v="5"/>
    <n v="1"/>
    <n v="0"/>
    <n v="8"/>
    <n v="1"/>
    <n v="0.5"/>
    <x v="1"/>
    <n v="2"/>
    <s v="Remain Constant"/>
    <x v="0"/>
    <s v="Listening to music"/>
    <s v="NO"/>
    <s v="YES"/>
    <s v="Friends , relatives"/>
    <n v="15.5"/>
    <n v="8"/>
    <n v="0"/>
    <n v="2.5833333333333335"/>
    <s v="NO"/>
    <s v="18-22 yrs (Youths)"/>
  </r>
  <r>
    <s v="R854"/>
    <n v="20"/>
    <s v="Average"/>
    <s v="Laptop/Desktop"/>
    <n v="2"/>
    <n v="2"/>
    <n v="0"/>
    <n v="7"/>
    <n v="2"/>
    <n v="1"/>
    <x v="0"/>
    <n v="3"/>
    <s v="Increased"/>
    <x v="0"/>
    <s v="Scrolling through social media"/>
    <s v="NO"/>
    <s v="YES"/>
    <s v="Friends , relatives"/>
    <n v="14"/>
    <n v="7"/>
    <n v="0"/>
    <n v="2.3333333333333335"/>
    <s v="NO"/>
    <s v="18-22 yrs (Youths)"/>
  </r>
  <r>
    <s v="R856"/>
    <n v="20"/>
    <s v="Very poor"/>
    <s v="Laptop/Desktop"/>
    <n v="8"/>
    <n v="2"/>
    <n v="0"/>
    <n v="6"/>
    <n v="2"/>
    <n v="3"/>
    <x v="9"/>
    <n v="3"/>
    <s v="Decreased"/>
    <x v="0"/>
    <s v="Listening to music"/>
    <s v="NO"/>
    <s v="YES"/>
    <s v="Eating outside"/>
    <n v="21"/>
    <n v="8"/>
    <n v="0"/>
    <n v="3.5"/>
    <s v="NO"/>
    <s v="18-22 yrs (Youths)"/>
  </r>
  <r>
    <s v="R857"/>
    <n v="20"/>
    <s v="Average"/>
    <s v="Smartphone"/>
    <n v="4"/>
    <n v="1"/>
    <n v="0"/>
    <n v="6"/>
    <n v="10"/>
    <n v="2"/>
    <x v="11"/>
    <n v="1"/>
    <s v="Remain Constant"/>
    <x v="0"/>
    <s v="Online surfing"/>
    <s v="NO"/>
    <s v="NO"/>
    <s v="School/college"/>
    <n v="23"/>
    <n v="10"/>
    <n v="0"/>
    <n v="3.8333333333333335"/>
    <s v="YES"/>
    <s v="18-22 yrs (Youths)"/>
  </r>
  <r>
    <s v="R864"/>
    <n v="20"/>
    <s v="Average"/>
    <s v="Smartphone"/>
    <n v="5"/>
    <n v="5"/>
    <n v="1"/>
    <n v="6"/>
    <n v="2"/>
    <n v="1"/>
    <x v="3"/>
    <n v="3"/>
    <s v="Increased"/>
    <x v="0"/>
    <s v="Listening to music"/>
    <s v="NO"/>
    <s v="YES"/>
    <s v="School/college"/>
    <n v="20"/>
    <n v="6"/>
    <n v="1"/>
    <n v="3.3333333333333335"/>
    <s v="NO"/>
    <s v="18-22 yrs (Youths)"/>
  </r>
  <r>
    <s v="R866"/>
    <n v="20"/>
    <s v="Very poor"/>
    <s v="Smartphone"/>
    <n v="4"/>
    <n v="5"/>
    <n v="1"/>
    <n v="10"/>
    <n v="3"/>
    <n v="0"/>
    <x v="0"/>
    <n v="2"/>
    <s v="Remain Constant"/>
    <x v="0"/>
    <s v="Listening to music"/>
    <s v="NO"/>
    <s v="NO"/>
    <s v="School/college"/>
    <n v="23"/>
    <n v="10"/>
    <n v="0"/>
    <n v="3.8333333333333335"/>
    <s v="NO"/>
    <s v="18-22 yrs (Youths)"/>
  </r>
  <r>
    <s v="R868"/>
    <n v="20"/>
    <s v="Average"/>
    <s v="Laptop/Desktop"/>
    <n v="6"/>
    <n v="2"/>
    <n v="2"/>
    <n v="7"/>
    <n v="3"/>
    <n v="1"/>
    <x v="0"/>
    <n v="4"/>
    <s v="Decreased"/>
    <x v="0"/>
    <s v="Meditation"/>
    <s v="YES"/>
    <s v="NO"/>
    <s v="Friends , relatives"/>
    <n v="21"/>
    <n v="7"/>
    <n v="1"/>
    <n v="3.5"/>
    <s v="NO"/>
    <s v="18-22 yrs (Youths)"/>
  </r>
  <r>
    <s v="R873"/>
    <n v="20"/>
    <s v="Average"/>
    <s v="Smartphone"/>
    <n v="4"/>
    <n v="5"/>
    <n v="1"/>
    <n v="7"/>
    <n v="0.5"/>
    <n v="0"/>
    <x v="3"/>
    <n v="3"/>
    <s v="Decreased"/>
    <x v="0"/>
    <s v="Listening to music"/>
    <s v="YES"/>
    <s v="YES"/>
    <s v="School/college"/>
    <n v="17.5"/>
    <n v="7"/>
    <n v="0"/>
    <n v="2.9166666666666665"/>
    <s v="NO"/>
    <s v="18-22 yrs (Youths)"/>
  </r>
  <r>
    <s v="R875"/>
    <n v="20"/>
    <s v="Average"/>
    <s v="Smartphone"/>
    <n v="4"/>
    <n v="3"/>
    <n v="1"/>
    <n v="7"/>
    <n v="1"/>
    <n v="1"/>
    <x v="1"/>
    <n v="2"/>
    <s v="Increased"/>
    <x v="0"/>
    <s v="Meditation"/>
    <s v="YES"/>
    <s v="YES"/>
    <s v="Travelling"/>
    <n v="17"/>
    <n v="7"/>
    <n v="1"/>
    <n v="2.8333333333333335"/>
    <s v="NO"/>
    <s v="18-22 yrs (Youths)"/>
  </r>
  <r>
    <s v="R878"/>
    <n v="20"/>
    <s v="Poor"/>
    <s v="Smartphone"/>
    <n v="3"/>
    <n v="2"/>
    <n v="0"/>
    <n v="7"/>
    <n v="3"/>
    <n v="1"/>
    <x v="1"/>
    <n v="2"/>
    <s v="Decreased"/>
    <x v="1"/>
    <s v="Watching web series"/>
    <s v="NO"/>
    <s v="YES"/>
    <s v="Friends, relatives &amp; travelling"/>
    <n v="16"/>
    <n v="7"/>
    <n v="0"/>
    <n v="2.6666666666666665"/>
    <s v="NO"/>
    <s v="18-22 yrs (Youths)"/>
  </r>
  <r>
    <s v="R879"/>
    <n v="20"/>
    <s v="Very poor"/>
    <s v="Laptop/Desktop"/>
    <n v="7"/>
    <n v="4"/>
    <n v="0"/>
    <n v="7"/>
    <n v="2"/>
    <n v="1"/>
    <x v="3"/>
    <n v="3"/>
    <s v="Remain Constant"/>
    <x v="0"/>
    <s v="Online gaming"/>
    <s v="YES"/>
    <s v="YES"/>
    <s v="Travelling"/>
    <n v="21"/>
    <n v="7"/>
    <n v="0"/>
    <n v="3.5"/>
    <s v="NO"/>
    <s v="18-22 yrs (Youths)"/>
  </r>
  <r>
    <s v="R882"/>
    <n v="20"/>
    <s v="Average"/>
    <s v="Laptop/Desktop"/>
    <n v="8"/>
    <n v="5"/>
    <n v="1"/>
    <n v="5"/>
    <n v="3"/>
    <n v="0.5"/>
    <x v="3"/>
    <n v="3"/>
    <s v="Remain Constant"/>
    <x v="0"/>
    <s v="Listening to music"/>
    <s v="NO"/>
    <s v="YES"/>
    <s v="Roaming around freely"/>
    <n v="22.5"/>
    <n v="8"/>
    <n v="0.5"/>
    <n v="3.75"/>
    <s v="NO"/>
    <s v="18-22 yrs (Youths)"/>
  </r>
  <r>
    <s v="R884"/>
    <n v="20"/>
    <s v="Very poor"/>
    <s v="Smartphone"/>
    <n v="4"/>
    <n v="4"/>
    <n v="0"/>
    <n v="8"/>
    <n v="1"/>
    <n v="0"/>
    <x v="3"/>
    <n v="3"/>
    <s v="Remain Constant"/>
    <x v="0"/>
    <s v="Meditation"/>
    <s v="NO"/>
    <s v="NO"/>
    <s v="Eating outside"/>
    <n v="17"/>
    <n v="8"/>
    <n v="0"/>
    <n v="2.8333333333333335"/>
    <s v="NO"/>
    <s v="18-22 yrs (Youths)"/>
  </r>
  <r>
    <s v="R890"/>
    <n v="20"/>
    <s v="Average"/>
    <s v="Smartphone"/>
    <n v="2"/>
    <n v="3"/>
    <n v="0"/>
    <n v="12"/>
    <n v="7"/>
    <n v="1.5"/>
    <x v="3"/>
    <n v="4"/>
    <s v="Decreased"/>
    <x v="1"/>
    <s v="Scrolling through social media"/>
    <s v="NO"/>
    <s v="NO"/>
    <s v="School/college"/>
    <n v="25.5"/>
    <n v="12"/>
    <n v="0"/>
    <n v="4.25"/>
    <s v="NO"/>
    <s v="18-22 yrs (Youths)"/>
  </r>
  <r>
    <s v="R893"/>
    <n v="20"/>
    <s v="Average"/>
    <s v="Laptop/Desktop"/>
    <n v="6"/>
    <n v="2"/>
    <n v="1"/>
    <n v="8"/>
    <n v="2"/>
    <n v="1"/>
    <x v="3"/>
    <n v="3"/>
    <s v="Remain Constant"/>
    <x v="0"/>
    <s v="Sleeping"/>
    <s v="YES"/>
    <s v="YES"/>
    <s v="Roaming around freely"/>
    <n v="20"/>
    <n v="8"/>
    <n v="1"/>
    <n v="3.3333333333333335"/>
    <s v="NO"/>
    <s v="18-22 yrs (Youths)"/>
  </r>
  <r>
    <s v="R909"/>
    <n v="20"/>
    <s v="Good"/>
    <s v="Laptop/Desktop"/>
    <n v="5"/>
    <n v="1"/>
    <n v="1"/>
    <n v="8"/>
    <n v="1"/>
    <n v="1"/>
    <x v="3"/>
    <n v="4"/>
    <s v="Decreased"/>
    <x v="0"/>
    <s v="Listening to music"/>
    <s v="YES"/>
    <s v="YES"/>
    <s v="Colleagues"/>
    <n v="17"/>
    <n v="8"/>
    <n v="1"/>
    <n v="2.8333333333333335"/>
    <s v="NO"/>
    <s v="18-22 yrs (Youths)"/>
  </r>
  <r>
    <s v="R911"/>
    <n v="20"/>
    <s v="Average"/>
    <s v="Laptop/Desktop"/>
    <n v="4"/>
    <n v="1"/>
    <n v="1"/>
    <n v="10"/>
    <n v="5"/>
    <n v="0.3"/>
    <x v="3"/>
    <n v="3"/>
    <s v="Decreased"/>
    <x v="0"/>
    <s v="Online surfing"/>
    <s v="YES"/>
    <s v="YES"/>
    <s v="Travelling"/>
    <n v="21.3"/>
    <n v="10"/>
    <n v="0.3"/>
    <n v="3.5500000000000003"/>
    <s v="NO"/>
    <s v="18-22 yrs (Youths)"/>
  </r>
  <r>
    <s v="R917"/>
    <n v="20"/>
    <s v="Average"/>
    <s v="Smartphone"/>
    <n v="3"/>
    <n v="2"/>
    <n v="0"/>
    <n v="8"/>
    <n v="1"/>
    <n v="1"/>
    <x v="5"/>
    <n v="3"/>
    <s v="Remain Constant"/>
    <x v="0"/>
    <s v="Meditation"/>
    <s v="NO"/>
    <s v="YES"/>
    <s v="School/college"/>
    <n v="15"/>
    <n v="8"/>
    <n v="0"/>
    <n v="2.5"/>
    <s v="NO"/>
    <s v="18-22 yrs (Youths)"/>
  </r>
  <r>
    <s v="R943"/>
    <n v="20"/>
    <s v="Very poor"/>
    <s v="Smartphone"/>
    <n v="4"/>
    <n v="3"/>
    <n v="1"/>
    <n v="8"/>
    <n v="5"/>
    <n v="2"/>
    <x v="1"/>
    <n v="4"/>
    <s v="Increased"/>
    <x v="0"/>
    <s v="Reading books"/>
    <s v="YES"/>
    <s v="YES"/>
    <s v="Roaming around freely"/>
    <n v="23"/>
    <n v="8"/>
    <n v="1"/>
    <n v="3.8333333333333335"/>
    <s v="NO"/>
    <s v="18-22 yrs (Youths)"/>
  </r>
  <r>
    <s v="R959"/>
    <n v="20"/>
    <s v="Good"/>
    <s v="Laptop/Desktop"/>
    <n v="3"/>
    <n v="2"/>
    <n v="1"/>
    <n v="10"/>
    <n v="2"/>
    <n v="0"/>
    <x v="3"/>
    <n v="4"/>
    <s v="Increased"/>
    <x v="0"/>
    <s v="Sleeping"/>
    <s v="YES"/>
    <s v="YES"/>
    <s v="Colleagues"/>
    <n v="18"/>
    <n v="10"/>
    <n v="0"/>
    <n v="3"/>
    <s v="NO"/>
    <s v="18-22 yrs (Youths)"/>
  </r>
  <r>
    <s v="R961"/>
    <n v="20"/>
    <s v="NA"/>
    <s v="NA"/>
    <n v="0"/>
    <n v="2"/>
    <n v="0"/>
    <n v="7"/>
    <n v="0.5"/>
    <n v="2"/>
    <x v="6"/>
    <n v="2"/>
    <s v="Remain Constant"/>
    <x v="0"/>
    <s v="Online surfing"/>
    <s v="NO"/>
    <s v="YES"/>
    <s v="Eating outside"/>
    <n v="11.5"/>
    <n v="7"/>
    <n v="0"/>
    <n v="1.9166666666666667"/>
    <s v="NO"/>
    <s v="18-22 yrs (Youths)"/>
  </r>
  <r>
    <s v="R965"/>
    <n v="20"/>
    <s v="Good"/>
    <s v="Laptop/Desktop"/>
    <n v="5"/>
    <n v="5"/>
    <n v="0"/>
    <n v="8"/>
    <n v="3"/>
    <n v="0"/>
    <x v="1"/>
    <n v="2"/>
    <s v="Remain Constant"/>
    <x v="0"/>
    <s v="Reading"/>
    <s v="YES"/>
    <s v="NO"/>
    <s v="Colleagues"/>
    <n v="21"/>
    <n v="8"/>
    <n v="0"/>
    <n v="3.5"/>
    <s v="NO"/>
    <s v="18-22 yrs (Youths)"/>
  </r>
  <r>
    <s v="R975"/>
    <n v="20"/>
    <s v="Very poor"/>
    <s v="Laptop/Desktop"/>
    <n v="4"/>
    <n v="3"/>
    <n v="0"/>
    <n v="9"/>
    <n v="2"/>
    <n v="1"/>
    <x v="3"/>
    <n v="2"/>
    <s v="Remain Constant"/>
    <x v="0"/>
    <s v="Scrolling through social media"/>
    <s v="YES"/>
    <s v="NO"/>
    <s v="School/college"/>
    <n v="19"/>
    <n v="9"/>
    <n v="0"/>
    <n v="3.1666666666666665"/>
    <s v="NO"/>
    <s v="18-22 yrs (Youths)"/>
  </r>
  <r>
    <s v="R977"/>
    <n v="20"/>
    <s v="Very poor"/>
    <s v="Smartphone"/>
    <n v="4"/>
    <n v="2"/>
    <n v="0"/>
    <n v="10"/>
    <n v="1"/>
    <n v="0"/>
    <x v="3"/>
    <n v="3"/>
    <s v="Decreased"/>
    <x v="0"/>
    <s v="Sleeping"/>
    <s v="NO"/>
    <s v="NO"/>
    <s v="Roaming around freely"/>
    <n v="17"/>
    <n v="10"/>
    <n v="0"/>
    <n v="2.8333333333333335"/>
    <s v="NO"/>
    <s v="18-22 yrs (Youths)"/>
  </r>
  <r>
    <s v="R980"/>
    <n v="20"/>
    <s v="Very poor"/>
    <s v="Laptop/Desktop"/>
    <n v="10"/>
    <n v="2"/>
    <n v="1"/>
    <n v="8"/>
    <n v="5"/>
    <n v="0"/>
    <x v="3"/>
    <n v="3"/>
    <s v="Remain Constant"/>
    <x v="0"/>
    <s v="Scrolling through social media"/>
    <s v="NO"/>
    <s v="NO"/>
    <s v="Nothing"/>
    <n v="26"/>
    <n v="10"/>
    <n v="0"/>
    <n v="4.333333333333333"/>
    <s v="NO"/>
    <s v="18-22 yrs (Youths)"/>
  </r>
  <r>
    <s v="R981"/>
    <n v="20"/>
    <s v="Good"/>
    <s v="Smartphone"/>
    <n v="4"/>
    <n v="2"/>
    <n v="1"/>
    <n v="8"/>
    <n v="2"/>
    <n v="0.1"/>
    <x v="3"/>
    <n v="4"/>
    <s v="Remain Constant"/>
    <x v="0"/>
    <s v="Cooking"/>
    <s v="YES"/>
    <s v="YES"/>
    <s v="School/college"/>
    <n v="17.100000000000001"/>
    <n v="8"/>
    <n v="0.1"/>
    <n v="2.85"/>
    <s v="NO"/>
    <s v="18-22 yrs (Youths)"/>
  </r>
  <r>
    <s v="R987"/>
    <n v="20"/>
    <s v="Good"/>
    <s v="Smartphone"/>
    <n v="4"/>
    <n v="2"/>
    <n v="1"/>
    <n v="8"/>
    <n v="2"/>
    <n v="0.1"/>
    <x v="3"/>
    <n v="4"/>
    <s v="Remain Constant"/>
    <x v="0"/>
    <s v="Cooking"/>
    <s v="YES"/>
    <s v="YES"/>
    <s v="School/college"/>
    <n v="17.100000000000001"/>
    <n v="8"/>
    <n v="0.1"/>
    <n v="2.85"/>
    <s v="NO"/>
    <s v="18-22 yrs (Youths)"/>
  </r>
  <r>
    <s v="R1009"/>
    <n v="20"/>
    <s v="Very poor"/>
    <s v="Laptop/Desktop"/>
    <n v="3"/>
    <n v="2"/>
    <n v="0"/>
    <n v="7"/>
    <n v="3"/>
    <n v="0"/>
    <x v="3"/>
    <n v="4"/>
    <s v="Decreased"/>
    <x v="1"/>
    <s v="Reading books"/>
    <s v="NO"/>
    <s v="NO"/>
    <s v="School/college"/>
    <n v="15"/>
    <n v="7"/>
    <n v="0"/>
    <n v="2.5"/>
    <s v="NO"/>
    <s v="18-22 yrs (Youths)"/>
  </r>
  <r>
    <s v="R1011"/>
    <n v="20"/>
    <s v="Very poor"/>
    <s v="Laptop/Desktop"/>
    <n v="3"/>
    <n v="2"/>
    <n v="1"/>
    <n v="8"/>
    <n v="1"/>
    <n v="1"/>
    <x v="0"/>
    <n v="4"/>
    <s v="Increased"/>
    <x v="0"/>
    <s v="Online gaming"/>
    <s v="NO"/>
    <s v="YES"/>
    <s v="School/college"/>
    <n v="16"/>
    <n v="8"/>
    <n v="1"/>
    <n v="2.6666666666666665"/>
    <s v="NO"/>
    <s v="18-22 yrs (Youths)"/>
  </r>
  <r>
    <s v="R1017"/>
    <n v="20"/>
    <s v="Good"/>
    <s v="Smartphone"/>
    <n v="2"/>
    <n v="3"/>
    <n v="1"/>
    <n v="6"/>
    <n v="2"/>
    <n v="3"/>
    <x v="0"/>
    <n v="2"/>
    <s v="Remain Constant"/>
    <x v="0"/>
    <s v="Sleeping"/>
    <s v="NO"/>
    <s v="YES"/>
    <s v="Travelling"/>
    <n v="17"/>
    <n v="6"/>
    <n v="1"/>
    <n v="2.8333333333333335"/>
    <s v="NO"/>
    <s v="18-22 yrs (Youths)"/>
  </r>
  <r>
    <s v="R1029"/>
    <n v="20"/>
    <s v="Good"/>
    <s v="Laptop/Desktop"/>
    <n v="6"/>
    <n v="4"/>
    <n v="1"/>
    <n v="6"/>
    <n v="1"/>
    <n v="0"/>
    <x v="3"/>
    <n v="3"/>
    <s v="Increased"/>
    <x v="0"/>
    <s v="Listening to music"/>
    <s v="YES"/>
    <s v="YES"/>
    <s v="School/college"/>
    <n v="18"/>
    <n v="6"/>
    <n v="0"/>
    <n v="3"/>
    <s v="NO"/>
    <s v="18-22 yrs (Youths)"/>
  </r>
  <r>
    <s v="R1034"/>
    <n v="20"/>
    <s v="Very poor"/>
    <s v="Smartphone"/>
    <n v="2"/>
    <n v="8"/>
    <n v="1"/>
    <n v="6"/>
    <n v="1"/>
    <n v="0"/>
    <x v="1"/>
    <n v="3"/>
    <s v="Remain Constant"/>
    <x v="0"/>
    <s v="Watching web series"/>
    <s v="YES"/>
    <s v="YES"/>
    <s v="Friends , relatives"/>
    <n v="18"/>
    <n v="8"/>
    <n v="0"/>
    <n v="3"/>
    <s v="NO"/>
    <s v="18-22 yrs (Youths)"/>
  </r>
  <r>
    <s v="R1038"/>
    <n v="20"/>
    <s v="Average"/>
    <s v="Smartphone"/>
    <n v="0"/>
    <n v="0"/>
    <n v="2"/>
    <n v="9"/>
    <n v="2"/>
    <n v="0.5"/>
    <x v="1"/>
    <n v="3"/>
    <s v="Remain Constant"/>
    <x v="0"/>
    <s v="Sports"/>
    <s v="NO"/>
    <s v="YES"/>
    <s v="School/college"/>
    <n v="13.5"/>
    <n v="9"/>
    <n v="0"/>
    <n v="2.25"/>
    <s v="NO"/>
    <s v="18-22 yrs (Youths)"/>
  </r>
  <r>
    <s v="R1040"/>
    <n v="20"/>
    <s v="Average"/>
    <s v="Laptop/Desktop"/>
    <n v="5"/>
    <n v="4"/>
    <n v="1"/>
    <n v="8"/>
    <n v="1.5"/>
    <n v="1"/>
    <x v="3"/>
    <n v="3"/>
    <s v="Increased"/>
    <x v="0"/>
    <s v="Listening to music"/>
    <s v="NO"/>
    <s v="YES"/>
    <s v="Eating outside"/>
    <n v="20.5"/>
    <n v="8"/>
    <n v="1"/>
    <n v="3.4166666666666665"/>
    <s v="NO"/>
    <s v="18-22 yrs (Youths)"/>
  </r>
  <r>
    <s v="R1043"/>
    <n v="20"/>
    <s v="Very poor"/>
    <s v="Laptop/Desktop"/>
    <n v="5"/>
    <n v="3"/>
    <n v="0.5"/>
    <n v="10"/>
    <n v="3"/>
    <n v="2"/>
    <x v="0"/>
    <n v="3"/>
    <s v="Increased"/>
    <x v="0"/>
    <s v="Sleeping"/>
    <s v="YES"/>
    <s v="NO"/>
    <s v="Friends , relatives"/>
    <n v="23.5"/>
    <n v="10"/>
    <n v="0.5"/>
    <n v="3.9166666666666665"/>
    <s v="NO"/>
    <s v="18-22 yrs (Youths)"/>
  </r>
  <r>
    <s v="R1045"/>
    <n v="20"/>
    <s v="Very poor"/>
    <s v="Laptop/Desktop"/>
    <n v="2"/>
    <n v="1"/>
    <n v="0"/>
    <n v="6"/>
    <n v="1"/>
    <n v="2"/>
    <x v="6"/>
    <n v="3"/>
    <s v="Decreased"/>
    <x v="0"/>
    <s v="Listening to music"/>
    <s v="NO"/>
    <s v="NO"/>
    <s v="Roaming around freely"/>
    <n v="12"/>
    <n v="6"/>
    <n v="0"/>
    <n v="2"/>
    <s v="NO"/>
    <s v="18-22 yrs (Youths)"/>
  </r>
  <r>
    <s v="R1046"/>
    <n v="20"/>
    <s v="Good"/>
    <s v="Smartphone"/>
    <n v="2"/>
    <n v="2"/>
    <n v="1"/>
    <n v="8"/>
    <n v="2"/>
    <n v="3"/>
    <x v="3"/>
    <n v="3"/>
    <s v="Decreased"/>
    <x v="0"/>
    <s v="Sleeping"/>
    <s v="YES"/>
    <s v="YES"/>
    <s v="Colleagues"/>
    <n v="18"/>
    <n v="8"/>
    <n v="1"/>
    <n v="3"/>
    <s v="NO"/>
    <s v="18-22 yrs (Youths)"/>
  </r>
  <r>
    <s v="R1053"/>
    <n v="20"/>
    <s v="Very poor"/>
    <s v="Smartphone"/>
    <n v="3"/>
    <n v="2"/>
    <n v="0"/>
    <n v="6"/>
    <n v="3"/>
    <n v="0"/>
    <x v="3"/>
    <n v="2"/>
    <s v="Increased"/>
    <x v="0"/>
    <s v="Reading books"/>
    <s v="YES"/>
    <s v="NO"/>
    <s v="Roaming around freely"/>
    <n v="14"/>
    <n v="6"/>
    <n v="0"/>
    <n v="2.3333333333333335"/>
    <s v="NO"/>
    <s v="18-22 yrs (Youths)"/>
  </r>
  <r>
    <s v="R1054"/>
    <n v="20"/>
    <s v="Average"/>
    <s v="Smartphone"/>
    <n v="3"/>
    <n v="3"/>
    <n v="1"/>
    <n v="11"/>
    <n v="3"/>
    <n v="0"/>
    <x v="5"/>
    <n v="3"/>
    <s v="Remain Constant"/>
    <x v="0"/>
    <s v="With a friend"/>
    <s v="NO"/>
    <s v="YES"/>
    <s v="School/college"/>
    <n v="21"/>
    <n v="11"/>
    <n v="0"/>
    <n v="3.5"/>
    <s v="NO"/>
    <s v="18-22 yrs (Youths)"/>
  </r>
  <r>
    <s v="R1059"/>
    <n v="20"/>
    <s v="Average"/>
    <s v="Laptop/Desktop"/>
    <n v="3"/>
    <n v="2"/>
    <n v="0"/>
    <n v="9"/>
    <n v="5"/>
    <n v="0"/>
    <x v="1"/>
    <n v="4"/>
    <s v="Increased"/>
    <x v="0"/>
    <s v="Scrolling through social media"/>
    <s v="NO"/>
    <s v="NO"/>
    <s v="Eating outside"/>
    <n v="19"/>
    <n v="9"/>
    <n v="0"/>
    <n v="3.1666666666666665"/>
    <s v="NO"/>
    <s v="18-22 yrs (Youths)"/>
  </r>
  <r>
    <s v="R1105"/>
    <n v="20"/>
    <s v="Very poor"/>
    <s v="Smartphone"/>
    <n v="0"/>
    <n v="6"/>
    <n v="1"/>
    <n v="9"/>
    <n v="3"/>
    <n v="0"/>
    <x v="1"/>
    <n v="3"/>
    <s v="Increased"/>
    <x v="0"/>
    <s v="Listening to music"/>
    <s v="YES"/>
    <s v="YES"/>
    <s v="Travelling"/>
    <n v="19"/>
    <n v="9"/>
    <n v="0"/>
    <n v="3.1666666666666665"/>
    <s v="NO"/>
    <s v="18-22 yrs (Youths)"/>
  </r>
  <r>
    <s v="R1"/>
    <n v="21"/>
    <s v="Good"/>
    <s v="Laptop/Desktop"/>
    <n v="2"/>
    <n v="4"/>
    <n v="0"/>
    <n v="7"/>
    <n v="3"/>
    <n v="1"/>
    <x v="9"/>
    <n v="4"/>
    <s v="Increased"/>
    <x v="0"/>
    <s v="Cooking"/>
    <s v="YES"/>
    <s v="YES"/>
    <s v="School/college"/>
    <n v="17"/>
    <n v="7"/>
    <n v="0"/>
    <n v="2.8333333333333335"/>
    <s v="NO"/>
    <s v="18-22 yrs (Youths)"/>
  </r>
  <r>
    <s v="R2"/>
    <n v="21"/>
    <s v="Excellent"/>
    <s v="Smartphone"/>
    <n v="0"/>
    <n v="0"/>
    <n v="2"/>
    <n v="10"/>
    <n v="3"/>
    <n v="0"/>
    <x v="1"/>
    <n v="3"/>
    <s v="Decreased"/>
    <x v="0"/>
    <s v="Scrolling through social media"/>
    <s v="YES"/>
    <s v="NO"/>
    <s v="Roaming around freely"/>
    <n v="15"/>
    <n v="10"/>
    <n v="0"/>
    <n v="2.5"/>
    <s v="NO"/>
    <s v="18-22 yrs (Youths)"/>
  </r>
  <r>
    <s v="R5"/>
    <n v="21"/>
    <s v="Good"/>
    <s v="Laptop/Desktop"/>
    <n v="3"/>
    <n v="3"/>
    <n v="1"/>
    <n v="8"/>
    <n v="3"/>
    <n v="1"/>
    <x v="3"/>
    <n v="4"/>
    <s v="Remain Constant"/>
    <x v="0"/>
    <s v="Social Media"/>
    <s v="NO"/>
    <s v="NO"/>
    <s v="Travelling"/>
    <n v="19"/>
    <n v="8"/>
    <n v="1"/>
    <n v="3.1666666666666665"/>
    <s v="NO"/>
    <s v="18-22 yrs (Youths)"/>
  </r>
  <r>
    <s v="R6"/>
    <n v="21"/>
    <s v="Very poor"/>
    <s v="Smartphone"/>
    <n v="0"/>
    <n v="6"/>
    <n v="0"/>
    <n v="5"/>
    <n v="1"/>
    <n v="0"/>
    <x v="1"/>
    <n v="1"/>
    <s v="Decreased"/>
    <x v="1"/>
    <s v="Coding and studying for exams"/>
    <s v="NO"/>
    <s v="YES"/>
    <s v="School/college"/>
    <n v="12"/>
    <n v="6"/>
    <n v="0"/>
    <n v="2"/>
    <s v="NO"/>
    <s v="18-22 yrs (Youths)"/>
  </r>
  <r>
    <s v="R9"/>
    <n v="21"/>
    <s v="Very poor"/>
    <s v="Laptop/Desktop"/>
    <n v="3"/>
    <n v="4"/>
    <n v="1"/>
    <n v="8"/>
    <n v="2"/>
    <n v="1"/>
    <x v="0"/>
    <n v="3"/>
    <s v="Increased"/>
    <x v="0"/>
    <s v="Online surfing"/>
    <s v="NO"/>
    <s v="NO"/>
    <s v="Friends , relatives"/>
    <n v="19"/>
    <n v="8"/>
    <n v="1"/>
    <n v="3.1666666666666665"/>
    <s v="NO"/>
    <s v="18-22 yrs (Youths)"/>
  </r>
  <r>
    <s v="R11"/>
    <n v="21"/>
    <s v="Good"/>
    <s v="Laptop/Desktop"/>
    <n v="3"/>
    <n v="3"/>
    <n v="1"/>
    <n v="8"/>
    <n v="3"/>
    <n v="1"/>
    <x v="3"/>
    <n v="4"/>
    <s v="Remain Constant"/>
    <x v="0"/>
    <s v="Social Media"/>
    <s v="NO"/>
    <s v="NO"/>
    <s v="Colleagues"/>
    <n v="19"/>
    <n v="8"/>
    <n v="1"/>
    <n v="3.1666666666666665"/>
    <s v="NO"/>
    <s v="18-22 yrs (Youths)"/>
  </r>
  <r>
    <s v="R12"/>
    <n v="21"/>
    <s v="Very poor"/>
    <s v="Laptop/Desktop"/>
    <n v="1"/>
    <n v="0"/>
    <n v="1"/>
    <n v="7"/>
    <n v="3"/>
    <n v="1"/>
    <x v="3"/>
    <n v="2"/>
    <s v="Increased"/>
    <x v="1"/>
    <s v="Watching web series"/>
    <s v="YES"/>
    <s v="YES"/>
    <s v="Eating outside"/>
    <n v="13"/>
    <n v="7"/>
    <n v="0"/>
    <n v="2.1666666666666665"/>
    <s v="NO"/>
    <s v="18-22 yrs (Youths)"/>
  </r>
  <r>
    <s v="R13"/>
    <n v="21"/>
    <s v="Average"/>
    <s v="Laptop/Desktop"/>
    <n v="3"/>
    <n v="0"/>
    <n v="0"/>
    <n v="8"/>
    <n v="3"/>
    <n v="0"/>
    <x v="3"/>
    <n v="3"/>
    <s v="Increased"/>
    <x v="1"/>
    <s v="Listening to music"/>
    <s v="NO"/>
    <s v="NO"/>
    <s v="School/college"/>
    <n v="14"/>
    <n v="8"/>
    <n v="0"/>
    <n v="2.3333333333333335"/>
    <s v="NO"/>
    <s v="18-22 yrs (Youths)"/>
  </r>
  <r>
    <s v="R19"/>
    <n v="21"/>
    <s v="Very poor"/>
    <s v="Laptop/Desktop"/>
    <n v="0"/>
    <n v="4"/>
    <n v="0"/>
    <n v="7"/>
    <n v="7"/>
    <s v="N"/>
    <x v="1"/>
    <n v="2"/>
    <s v="Remain Constant"/>
    <x v="0"/>
    <s v="Reading books"/>
    <s v="NO"/>
    <s v="NO"/>
    <s v="Friends , relatives"/>
    <n v="18"/>
    <n v="7"/>
    <n v="0"/>
    <n v="3.6"/>
    <s v="YES"/>
    <s v="18-22 yrs (Youths)"/>
  </r>
  <r>
    <s v="R22"/>
    <n v="21"/>
    <s v="Average"/>
    <s v="Laptop/Desktop"/>
    <n v="5"/>
    <n v="2"/>
    <n v="1"/>
    <n v="10"/>
    <n v="5"/>
    <n v="2"/>
    <x v="3"/>
    <n v="3"/>
    <s v="Remain Constant"/>
    <x v="0"/>
    <s v="Talking with friends"/>
    <s v="YES"/>
    <s v="NO"/>
    <s v="School/college"/>
    <n v="25"/>
    <n v="10"/>
    <n v="1"/>
    <n v="4.166666666666667"/>
    <s v="NO"/>
    <s v="18-22 yrs (Youths)"/>
  </r>
  <r>
    <s v="R23"/>
    <n v="21"/>
    <s v="Very poor"/>
    <s v="Smartphone"/>
    <n v="4"/>
    <n v="1"/>
    <n v="0"/>
    <n v="8"/>
    <n v="6"/>
    <n v="1"/>
    <x v="3"/>
    <n v="4"/>
    <s v="Decreased"/>
    <x v="0"/>
    <s v="Watching web series"/>
    <s v="NO"/>
    <s v="YES"/>
    <s v="School/college"/>
    <n v="20"/>
    <n v="8"/>
    <n v="0"/>
    <n v="3.3333333333333335"/>
    <s v="NO"/>
    <s v="18-22 yrs (Youths)"/>
  </r>
  <r>
    <s v="R24"/>
    <n v="21"/>
    <s v="Average"/>
    <s v="Laptop/Desktop"/>
    <n v="4"/>
    <n v="2"/>
    <n v="1"/>
    <n v="7"/>
    <n v="1"/>
    <n v="0"/>
    <x v="9"/>
    <n v="3"/>
    <s v="Decreased"/>
    <x v="0"/>
    <s v="Dancing"/>
    <s v="YES"/>
    <s v="YES"/>
    <s v="Travelling"/>
    <n v="15"/>
    <n v="7"/>
    <n v="0"/>
    <n v="2.5"/>
    <s v="NO"/>
    <s v="18-22 yrs (Youths)"/>
  </r>
  <r>
    <s v="R27"/>
    <n v="21"/>
    <s v="Very poor"/>
    <s v="Laptop/Desktop"/>
    <n v="4"/>
    <n v="5"/>
    <n v="0"/>
    <n v="8"/>
    <n v="3"/>
    <n v="0"/>
    <x v="3"/>
    <n v="2"/>
    <s v="Increased"/>
    <x v="1"/>
    <s v="Listening to music"/>
    <s v="NO"/>
    <s v="YES"/>
    <s v="School/college"/>
    <n v="20"/>
    <n v="8"/>
    <n v="0"/>
    <n v="3.3333333333333335"/>
    <s v="NO"/>
    <s v="18-22 yrs (Youths)"/>
  </r>
  <r>
    <s v="R33"/>
    <n v="21"/>
    <s v="Very poor"/>
    <s v="NA"/>
    <n v="0"/>
    <n v="5"/>
    <n v="2"/>
    <n v="4"/>
    <n v="2"/>
    <n v="0"/>
    <x v="12"/>
    <n v="3"/>
    <s v="Remain Constant"/>
    <x v="0"/>
    <s v="Watching orgasm releasing videos"/>
    <s v="YES"/>
    <s v="NO"/>
    <s v="Nothing this is my usual life"/>
    <n v="13"/>
    <n v="5"/>
    <n v="0"/>
    <n v="2.1666666666666665"/>
    <s v="NO"/>
    <s v="18-22 yrs (Youths)"/>
  </r>
  <r>
    <s v="R36"/>
    <n v="21"/>
    <s v="Average"/>
    <s v="Smartphone"/>
    <n v="6"/>
    <n v="2"/>
    <n v="1"/>
    <n v="8"/>
    <n v="3"/>
    <n v="1"/>
    <x v="3"/>
    <n v="3"/>
    <s v="Remain Constant"/>
    <x v="0"/>
    <s v="Cooking"/>
    <s v="NO"/>
    <s v="YES"/>
    <s v="Friends , relatives"/>
    <n v="21"/>
    <n v="8"/>
    <n v="1"/>
    <n v="3.5"/>
    <s v="NO"/>
    <s v="18-22 yrs (Youths)"/>
  </r>
  <r>
    <s v="R42"/>
    <n v="21"/>
    <s v="Very poor"/>
    <s v="Laptop/Desktop"/>
    <n v="0"/>
    <n v="0"/>
    <n v="0"/>
    <n v="10"/>
    <n v="8"/>
    <n v="1"/>
    <x v="1"/>
    <n v="4"/>
    <s v="Remain Constant"/>
    <x v="0"/>
    <s v="Watching web series"/>
    <s v="YES"/>
    <s v="NO"/>
    <s v="Travelling"/>
    <n v="19"/>
    <n v="10"/>
    <n v="0"/>
    <n v="3.1666666666666665"/>
    <s v="NO"/>
    <s v="18-22 yrs (Youths)"/>
  </r>
  <r>
    <s v="R44"/>
    <n v="21"/>
    <s v="Very poor"/>
    <s v="Laptop/Desktop"/>
    <n v="5"/>
    <n v="3"/>
    <n v="1"/>
    <n v="8"/>
    <n v="1"/>
    <n v="0"/>
    <x v="3"/>
    <n v="2"/>
    <s v="Increased"/>
    <x v="0"/>
    <s v="Listening to music"/>
    <s v="NO"/>
    <s v="NO"/>
    <s v="Eating outside"/>
    <n v="18"/>
    <n v="8"/>
    <n v="0"/>
    <n v="3"/>
    <s v="NO"/>
    <s v="18-22 yrs (Youths)"/>
  </r>
  <r>
    <s v="R49"/>
    <n v="21"/>
    <s v="Very poor"/>
    <s v="Laptop/Desktop"/>
    <n v="3"/>
    <n v="4"/>
    <n v="2"/>
    <n v="8"/>
    <n v="2"/>
    <n v="0"/>
    <x v="6"/>
    <n v="4"/>
    <s v="Increased"/>
    <x v="0"/>
    <s v="Listening to music"/>
    <s v="YES"/>
    <s v="YES"/>
    <s v="Travelling"/>
    <n v="19"/>
    <n v="8"/>
    <n v="0"/>
    <n v="3.1666666666666665"/>
    <s v="NO"/>
    <s v="18-22 yrs (Youths)"/>
  </r>
  <r>
    <s v="R53"/>
    <n v="21"/>
    <s v="Average"/>
    <s v="Laptop/Desktop"/>
    <n v="3"/>
    <n v="17"/>
    <n v="0"/>
    <n v="5"/>
    <n v="1"/>
    <n v="0"/>
    <x v="1"/>
    <n v="3"/>
    <s v="Increased"/>
    <x v="0"/>
    <s v="Online gaming"/>
    <s v="NO"/>
    <s v="NO"/>
    <s v="Friends , relatives"/>
    <n v="26"/>
    <n v="17"/>
    <n v="0"/>
    <n v="4.333333333333333"/>
    <s v="NO"/>
    <s v="18-22 yrs (Youths)"/>
  </r>
  <r>
    <s v="R55"/>
    <n v="21"/>
    <s v="Average"/>
    <s v="Smartphone"/>
    <n v="4"/>
    <n v="4"/>
    <n v="1"/>
    <n v="8"/>
    <n v="2"/>
    <n v="2"/>
    <x v="1"/>
    <n v="4"/>
    <s v="Remain Constant"/>
    <x v="0"/>
    <s v="Sleep"/>
    <s v="YES"/>
    <s v="YES"/>
    <s v="Gym"/>
    <n v="21"/>
    <n v="8"/>
    <n v="1"/>
    <n v="3.5"/>
    <s v="NO"/>
    <s v="18-22 yrs (Youths)"/>
  </r>
  <r>
    <s v="R60"/>
    <n v="21"/>
    <s v="Very poor"/>
    <s v="Smartphone"/>
    <n v="0"/>
    <n v="5"/>
    <n v="0"/>
    <n v="8"/>
    <n v="1"/>
    <n v="1"/>
    <x v="3"/>
    <n v="3"/>
    <s v="Remain Constant"/>
    <x v="0"/>
    <s v="Online gaming"/>
    <s v="YES"/>
    <s v="NO"/>
    <s v="Eating outside"/>
    <n v="15"/>
    <n v="8"/>
    <n v="0"/>
    <n v="2.5"/>
    <s v="NO"/>
    <s v="18-22 yrs (Youths)"/>
  </r>
  <r>
    <s v="R81"/>
    <n v="21"/>
    <s v="Average"/>
    <s v="Laptop/Desktop"/>
    <n v="5"/>
    <n v="5"/>
    <n v="0"/>
    <n v="8"/>
    <n v="7"/>
    <n v="1"/>
    <x v="3"/>
    <n v="2"/>
    <s v="Increased"/>
    <x v="1"/>
    <s v="Scrolling through social media"/>
    <s v="NO"/>
    <s v="YES"/>
    <s v="Friends , relatives"/>
    <n v="26"/>
    <n v="8"/>
    <n v="0"/>
    <n v="4.333333333333333"/>
    <s v="NO"/>
    <s v="18-22 yrs (Youths)"/>
  </r>
  <r>
    <s v="R82"/>
    <n v="21"/>
    <s v="Good"/>
    <s v="Smartphone"/>
    <n v="3"/>
    <n v="2"/>
    <n v="1"/>
    <n v="10"/>
    <n v="1"/>
    <n v="0"/>
    <x v="1"/>
    <n v="3"/>
    <s v="Remain Constant"/>
    <x v="0"/>
    <s v="Online gaming"/>
    <s v="NO"/>
    <s v="NO"/>
    <s v="Colleagues"/>
    <n v="17"/>
    <n v="10"/>
    <n v="0"/>
    <n v="2.8333333333333335"/>
    <s v="NO"/>
    <s v="18-22 yrs (Youths)"/>
  </r>
  <r>
    <s v="R85"/>
    <n v="21"/>
    <s v="Poor"/>
    <s v="Smartphone"/>
    <n v="1"/>
    <n v="8"/>
    <n v="0"/>
    <n v="10"/>
    <n v="1"/>
    <n v="0"/>
    <x v="0"/>
    <n v="3"/>
    <s v="Decreased"/>
    <x v="0"/>
    <s v="Sleep"/>
    <s v="YES"/>
    <s v="YES"/>
    <s v="School/college"/>
    <n v="20"/>
    <n v="10"/>
    <n v="0"/>
    <n v="3.3333333333333335"/>
    <s v="NO"/>
    <s v="18-22 yrs (Youths)"/>
  </r>
  <r>
    <s v="R88"/>
    <n v="21"/>
    <s v="Very poor"/>
    <s v="Smartphone"/>
    <n v="4"/>
    <n v="3"/>
    <n v="1"/>
    <n v="8"/>
    <n v="1"/>
    <n v="0"/>
    <x v="9"/>
    <n v="3"/>
    <s v="Decreased"/>
    <x v="0"/>
    <s v="Meditation"/>
    <s v="NO"/>
    <s v="NO"/>
    <s v="All of them"/>
    <n v="17"/>
    <n v="8"/>
    <n v="0"/>
    <n v="2.8333333333333335"/>
    <s v="NO"/>
    <s v="18-22 yrs (Youths)"/>
  </r>
  <r>
    <s v="R99"/>
    <n v="21"/>
    <s v="Good"/>
    <s v="Smartphone"/>
    <n v="1"/>
    <n v="3"/>
    <n v="2"/>
    <n v="10"/>
    <n v="1"/>
    <n v="2"/>
    <x v="1"/>
    <n v="4"/>
    <s v="Increased"/>
    <x v="1"/>
    <s v="Meditation"/>
    <s v="NO"/>
    <s v="YES"/>
    <s v="Colleagues"/>
    <n v="19"/>
    <n v="10"/>
    <n v="1"/>
    <n v="3.1666666666666665"/>
    <s v="NO"/>
    <s v="18-22 yrs (Youths)"/>
  </r>
  <r>
    <s v="R100"/>
    <n v="21"/>
    <s v="Very poor"/>
    <s v="Smartphone"/>
    <n v="1"/>
    <n v="2"/>
    <n v="1"/>
    <n v="8"/>
    <n v="1"/>
    <n v="0"/>
    <x v="0"/>
    <n v="3"/>
    <s v="Increased"/>
    <x v="0"/>
    <s v="Listening to music"/>
    <s v="NO"/>
    <s v="NO"/>
    <s v="School/college"/>
    <n v="13"/>
    <n v="8"/>
    <n v="0"/>
    <n v="2.1666666666666665"/>
    <s v="NO"/>
    <s v="18-22 yrs (Youths)"/>
  </r>
  <r>
    <s v="R102"/>
    <n v="21"/>
    <s v="Average"/>
    <s v="Laptop/Desktop"/>
    <n v="3"/>
    <n v="5"/>
    <n v="0"/>
    <n v="8"/>
    <n v="7"/>
    <n v="1"/>
    <x v="9"/>
    <n v="2"/>
    <s v="Remain Constant"/>
    <x v="0"/>
    <s v="Watching web series"/>
    <s v="NO"/>
    <s v="YES"/>
    <s v="School/college"/>
    <n v="24"/>
    <n v="8"/>
    <n v="0"/>
    <n v="4"/>
    <s v="NO"/>
    <s v="18-22 yrs (Youths)"/>
  </r>
  <r>
    <s v="R103"/>
    <n v="21"/>
    <s v="Very poor"/>
    <s v="Smartphone"/>
    <n v="4"/>
    <n v="4"/>
    <n v="1"/>
    <n v="7"/>
    <n v="1"/>
    <n v="0"/>
    <x v="0"/>
    <n v="4"/>
    <s v="Decreased"/>
    <x v="1"/>
    <s v="Listening to music"/>
    <s v="YES"/>
    <s v="NO"/>
    <s v="Travelling"/>
    <n v="17"/>
    <n v="7"/>
    <n v="0"/>
    <n v="2.8333333333333335"/>
    <s v="NO"/>
    <s v="18-22 yrs (Youths)"/>
  </r>
  <r>
    <s v="R105"/>
    <n v="21"/>
    <s v="Very poor"/>
    <s v="Smartphone"/>
    <n v="2"/>
    <n v="7"/>
    <n v="2"/>
    <n v="8"/>
    <n v="0.5"/>
    <n v="0"/>
    <x v="3"/>
    <n v="5"/>
    <s v="Increased"/>
    <x v="0"/>
    <s v="Reading books"/>
    <s v="YES"/>
    <s v="YES"/>
    <s v="Gym"/>
    <n v="19.5"/>
    <n v="8"/>
    <n v="0"/>
    <n v="3.25"/>
    <s v="NO"/>
    <s v="18-22 yrs (Youths)"/>
  </r>
  <r>
    <s v="R112"/>
    <n v="21"/>
    <s v="Average"/>
    <s v="Smartphone"/>
    <n v="3"/>
    <n v="3"/>
    <n v="0"/>
    <n v="11"/>
    <n v="2"/>
    <s v="N"/>
    <x v="0"/>
    <n v="2"/>
    <s v="Increased"/>
    <x v="1"/>
    <s v="Sleep"/>
    <s v="NO"/>
    <s v="YES"/>
    <s v="School/college"/>
    <n v="19"/>
    <n v="11"/>
    <n v="0"/>
    <n v="3.8"/>
    <s v="NO"/>
    <s v="18-22 yrs (Youths)"/>
  </r>
  <r>
    <s v="R119"/>
    <n v="21"/>
    <s v="Good"/>
    <s v="Laptop/Desktop"/>
    <n v="4"/>
    <n v="2"/>
    <n v="2"/>
    <n v="7"/>
    <n v="2"/>
    <n v="1"/>
    <x v="3"/>
    <n v="3"/>
    <s v="Increased"/>
    <x v="0"/>
    <s v="Dancing"/>
    <s v="YES"/>
    <s v="YES"/>
    <s v="Travelling"/>
    <n v="18"/>
    <n v="7"/>
    <n v="1"/>
    <n v="3"/>
    <s v="NO"/>
    <s v="18-22 yrs (Youths)"/>
  </r>
  <r>
    <s v="R123"/>
    <n v="21"/>
    <s v="Average"/>
    <s v="Smartphone"/>
    <n v="4"/>
    <n v="4"/>
    <n v="1"/>
    <n v="8"/>
    <n v="1"/>
    <n v="0"/>
    <x v="1"/>
    <n v="3"/>
    <s v="Remain Constant"/>
    <x v="0"/>
    <s v="Meditation"/>
    <s v="YES"/>
    <s v="YES"/>
    <s v="Friends , relatives"/>
    <n v="18"/>
    <n v="8"/>
    <n v="0"/>
    <n v="3"/>
    <s v="NO"/>
    <s v="18-22 yrs (Youths)"/>
  </r>
  <r>
    <s v="R152"/>
    <n v="21"/>
    <s v="Very poor"/>
    <s v="Smartphone"/>
    <n v="4"/>
    <n v="4"/>
    <n v="1"/>
    <n v="8"/>
    <n v="2"/>
    <n v="0"/>
    <x v="3"/>
    <n v="3"/>
    <s v="Increased"/>
    <x v="0"/>
    <s v="Sleep"/>
    <s v="NO"/>
    <s v="YES"/>
    <s v="Roaming around freely"/>
    <n v="19"/>
    <n v="8"/>
    <n v="0"/>
    <n v="3.1666666666666665"/>
    <s v="NO"/>
    <s v="18-22 yrs (Youths)"/>
  </r>
  <r>
    <s v="R155"/>
    <n v="21"/>
    <s v="Very poor"/>
    <s v="Smartphone"/>
    <n v="1"/>
    <n v="3"/>
    <n v="0"/>
    <n v="6"/>
    <n v="1"/>
    <n v="1"/>
    <x v="3"/>
    <n v="1"/>
    <s v="Decreased"/>
    <x v="1"/>
    <s v="Reading books"/>
    <s v="NO"/>
    <s v="YES"/>
    <s v="Eating outside"/>
    <n v="12"/>
    <n v="6"/>
    <n v="0"/>
    <n v="2"/>
    <s v="NO"/>
    <s v="18-22 yrs (Youths)"/>
  </r>
  <r>
    <s v="R158"/>
    <n v="21"/>
    <s v="Average"/>
    <s v="Smartphone"/>
    <n v="5"/>
    <n v="1"/>
    <n v="0"/>
    <n v="5"/>
    <n v="1"/>
    <n v="0"/>
    <x v="0"/>
    <n v="2"/>
    <s v="Decreased"/>
    <x v="0"/>
    <s v="Online gaming"/>
    <s v="NO"/>
    <s v="NO"/>
    <s v="Travelling"/>
    <n v="12"/>
    <n v="5"/>
    <n v="0"/>
    <n v="2"/>
    <s v="NO"/>
    <s v="18-22 yrs (Youths)"/>
  </r>
  <r>
    <s v="R159"/>
    <n v="21"/>
    <s v="Excellent"/>
    <s v="Laptop/Desktop"/>
    <n v="4"/>
    <n v="6"/>
    <n v="2"/>
    <n v="6"/>
    <n v="1"/>
    <n v="1"/>
    <x v="1"/>
    <n v="3"/>
    <s v="Remain Constant"/>
    <x v="0"/>
    <s v="Cooking"/>
    <s v="YES"/>
    <s v="YES"/>
    <s v="Eating outside"/>
    <n v="20"/>
    <n v="6"/>
    <n v="1"/>
    <n v="3.3333333333333335"/>
    <s v="NO"/>
    <s v="18-22 yrs (Youths)"/>
  </r>
  <r>
    <s v="R160"/>
    <n v="21"/>
    <s v="Very poor"/>
    <s v="Smartphone"/>
    <n v="3"/>
    <n v="2"/>
    <n v="0"/>
    <n v="7"/>
    <n v="2"/>
    <n v="0"/>
    <x v="6"/>
    <n v="3"/>
    <s v="Increased"/>
    <x v="1"/>
    <s v="Reading books"/>
    <s v="NO"/>
    <s v="YES"/>
    <s v="School/college"/>
    <n v="14"/>
    <n v="7"/>
    <n v="0"/>
    <n v="2.3333333333333335"/>
    <s v="NO"/>
    <s v="18-22 yrs (Youths)"/>
  </r>
  <r>
    <s v="R164"/>
    <n v="21"/>
    <s v="Very poor"/>
    <s v="Smartphone"/>
    <n v="4"/>
    <n v="3"/>
    <n v="1"/>
    <n v="8"/>
    <n v="1"/>
    <n v="1"/>
    <x v="1"/>
    <n v="3"/>
    <s v="Remain Constant"/>
    <x v="1"/>
    <s v="Online surfing"/>
    <s v="NO"/>
    <s v="YES"/>
    <s v="Friends , relatives"/>
    <n v="18"/>
    <n v="8"/>
    <n v="1"/>
    <n v="3"/>
    <s v="NO"/>
    <s v="18-22 yrs (Youths)"/>
  </r>
  <r>
    <s v="R168"/>
    <n v="21"/>
    <s v="Very poor"/>
    <s v="Smartphone"/>
    <n v="0"/>
    <n v="1"/>
    <n v="0"/>
    <n v="7"/>
    <n v="10"/>
    <n v="0"/>
    <x v="0"/>
    <n v="7"/>
    <s v="Increased"/>
    <x v="0"/>
    <s v="Listening to music"/>
    <s v="NO"/>
    <s v="YES"/>
    <s v="School/college"/>
    <n v="18"/>
    <n v="10"/>
    <n v="0"/>
    <n v="3"/>
    <s v="YES"/>
    <s v="18-22 yrs (Youths)"/>
  </r>
  <r>
    <s v="R176"/>
    <n v="21"/>
    <s v="Good"/>
    <s v="Smartphone"/>
    <n v="0"/>
    <n v="4"/>
    <n v="1"/>
    <n v="8"/>
    <n v="2"/>
    <n v="0"/>
    <x v="3"/>
    <n v="2"/>
    <s v="Decreased"/>
    <x v="1"/>
    <s v="Online gaming"/>
    <s v="YES"/>
    <s v="YES"/>
    <s v="Colleagues"/>
    <n v="15"/>
    <n v="8"/>
    <n v="0"/>
    <n v="2.5"/>
    <s v="NO"/>
    <s v="18-22 yrs (Youths)"/>
  </r>
  <r>
    <s v="R180"/>
    <n v="21"/>
    <s v="Average"/>
    <s v="Laptop/Desktop"/>
    <n v="1"/>
    <n v="1"/>
    <n v="2"/>
    <n v="7"/>
    <n v="2"/>
    <n v="1"/>
    <x v="1"/>
    <n v="4"/>
    <s v="Increased"/>
    <x v="0"/>
    <s v="Listening to music"/>
    <s v="NO"/>
    <s v="YES"/>
    <s v="Friends , relatives"/>
    <n v="14"/>
    <n v="7"/>
    <n v="1"/>
    <n v="2.3333333333333335"/>
    <s v="NO"/>
    <s v="18-22 yrs (Youths)"/>
  </r>
  <r>
    <s v="R182"/>
    <n v="21"/>
    <s v="Average"/>
    <s v="Smartphone"/>
    <n v="3"/>
    <n v="0.5"/>
    <n v="3"/>
    <n v="6"/>
    <n v="2"/>
    <n v="0"/>
    <x v="3"/>
    <n v="3"/>
    <s v="Remain Constant"/>
    <x v="0"/>
    <s v="Online gaming"/>
    <s v="YES"/>
    <s v="YES"/>
    <s v="School/college"/>
    <n v="14.5"/>
    <n v="6"/>
    <n v="0"/>
    <n v="2.4166666666666665"/>
    <s v="NO"/>
    <s v="18-22 yrs (Youths)"/>
  </r>
  <r>
    <s v="R190"/>
    <n v="21"/>
    <s v="Average"/>
    <s v="Smartphone"/>
    <n v="1"/>
    <n v="0"/>
    <n v="1"/>
    <n v="6"/>
    <n v="2"/>
    <n v="0"/>
    <x v="0"/>
    <n v="2"/>
    <s v="Decreased"/>
    <x v="0"/>
    <s v="Online gaming"/>
    <s v="NO"/>
    <s v="YES"/>
    <s v="School/college"/>
    <n v="10"/>
    <n v="6"/>
    <n v="0"/>
    <n v="1.6666666666666667"/>
    <s v="NO"/>
    <s v="18-22 yrs (Youths)"/>
  </r>
  <r>
    <s v="R192"/>
    <n v="21"/>
    <s v="Good"/>
    <s v="Laptop/Desktop"/>
    <n v="3"/>
    <n v="3"/>
    <n v="0.5"/>
    <n v="8"/>
    <n v="4"/>
    <n v="0"/>
    <x v="1"/>
    <n v="3"/>
    <s v="Remain Constant"/>
    <x v="0"/>
    <s v="Web Series"/>
    <s v="NO"/>
    <s v="YES"/>
    <s v="Colleagues"/>
    <n v="18.5"/>
    <n v="8"/>
    <n v="0"/>
    <n v="3.0833333333333335"/>
    <s v="NO"/>
    <s v="18-22 yrs (Youths)"/>
  </r>
  <r>
    <s v="R193"/>
    <n v="21"/>
    <s v="Very poor"/>
    <s v="Smartphone"/>
    <n v="3"/>
    <n v="8"/>
    <n v="3"/>
    <n v="7"/>
    <n v="3"/>
    <n v="0"/>
    <x v="1"/>
    <n v="3"/>
    <s v="Decreased"/>
    <x v="1"/>
    <s v="Talking to your relatives"/>
    <s v="NO"/>
    <s v="NO"/>
    <s v="School/college"/>
    <n v="24"/>
    <n v="8"/>
    <n v="0"/>
    <n v="4"/>
    <s v="NO"/>
    <s v="18-22 yrs (Youths)"/>
  </r>
  <r>
    <s v="R197"/>
    <n v="21"/>
    <s v="Good"/>
    <s v="Laptop/Desktop"/>
    <n v="4"/>
    <n v="4"/>
    <n v="1"/>
    <n v="7"/>
    <n v="2"/>
    <n v="2"/>
    <x v="3"/>
    <n v="3"/>
    <s v="Remain Constant"/>
    <x v="0"/>
    <s v="Talking"/>
    <s v="YES"/>
    <s v="YES"/>
    <s v="Colleagues"/>
    <n v="20"/>
    <n v="7"/>
    <n v="1"/>
    <n v="3.3333333333333335"/>
    <s v="NO"/>
    <s v="18-22 yrs (Youths)"/>
  </r>
  <r>
    <s v="R205"/>
    <n v="21"/>
    <s v="Very poor"/>
    <s v="Laptop/Desktop"/>
    <n v="0"/>
    <n v="0"/>
    <n v="2"/>
    <n v="12"/>
    <n v="6"/>
    <n v="0"/>
    <x v="5"/>
    <n v="4"/>
    <s v="Increased"/>
    <x v="0"/>
    <s v="Watching web series"/>
    <s v="NO"/>
    <s v="NO"/>
    <s v="Travelling"/>
    <n v="20"/>
    <n v="12"/>
    <n v="0"/>
    <n v="3.3333333333333335"/>
    <s v="NO"/>
    <s v="18-22 yrs (Youths)"/>
  </r>
  <r>
    <s v="R232"/>
    <n v="21"/>
    <s v="NA"/>
    <s v="NA"/>
    <n v="0"/>
    <n v="10"/>
    <n v="1"/>
    <n v="5"/>
    <n v="0.5"/>
    <n v="0"/>
    <x v="9"/>
    <n v="4"/>
    <s v="Remain Constant"/>
    <x v="0"/>
    <s v="Cooking"/>
    <s v="NO"/>
    <s v="NO"/>
    <s v="Internet"/>
    <n v="16.5"/>
    <n v="10"/>
    <n v="0"/>
    <n v="2.75"/>
    <s v="NO"/>
    <s v="18-22 yrs (Youths)"/>
  </r>
  <r>
    <s v="R250"/>
    <n v="21"/>
    <s v="Very poor"/>
    <s v="Laptop/Desktop"/>
    <n v="3"/>
    <n v="2"/>
    <n v="0"/>
    <n v="7"/>
    <n v="2"/>
    <n v="2"/>
    <x v="5"/>
    <n v="3"/>
    <s v="Remain Constant"/>
    <x v="0"/>
    <s v="Online gaming"/>
    <s v="YES"/>
    <s v="NO"/>
    <s v="Going to the movies"/>
    <n v="16"/>
    <n v="7"/>
    <n v="0"/>
    <n v="2.6666666666666665"/>
    <s v="NO"/>
    <s v="18-22 yrs (Youths)"/>
  </r>
  <r>
    <s v="R252"/>
    <n v="21"/>
    <s v="Average"/>
    <s v="Smartphone"/>
    <n v="5"/>
    <n v="2"/>
    <n v="2"/>
    <n v="6"/>
    <n v="5"/>
    <n v="0"/>
    <x v="3"/>
    <n v="3"/>
    <s v="Increased"/>
    <x v="0"/>
    <s v="Scrolling through social media"/>
    <s v="NO"/>
    <s v="YES"/>
    <s v="Roaming around freely"/>
    <n v="20"/>
    <n v="6"/>
    <n v="0"/>
    <n v="3.3333333333333335"/>
    <s v="NO"/>
    <s v="18-22 yrs (Youths)"/>
  </r>
  <r>
    <s v="R264"/>
    <n v="21"/>
    <s v="Good"/>
    <s v="Laptop/Desktop"/>
    <n v="3"/>
    <n v="3"/>
    <n v="1"/>
    <n v="6"/>
    <n v="0.5"/>
    <n v="0.5"/>
    <x v="0"/>
    <n v="2"/>
    <s v="Increased"/>
    <x v="1"/>
    <s v="Listening to music"/>
    <s v="YES"/>
    <s v="NO"/>
    <s v="Travelling"/>
    <n v="14"/>
    <n v="6"/>
    <n v="0.5"/>
    <n v="2.3333333333333335"/>
    <s v="NO"/>
    <s v="18-22 yrs (Youths)"/>
  </r>
  <r>
    <s v="R268"/>
    <n v="21"/>
    <s v="Poor"/>
    <s v="Laptop/Desktop"/>
    <n v="2"/>
    <n v="2"/>
    <n v="1"/>
    <n v="5"/>
    <n v="3"/>
    <n v="1"/>
    <x v="0"/>
    <n v="3"/>
    <s v="Remain Constant"/>
    <x v="0"/>
    <s v="Reading books"/>
    <s v="YES"/>
    <s v="YES"/>
    <s v="Roaming around freely"/>
    <n v="14"/>
    <n v="5"/>
    <n v="1"/>
    <n v="2.3333333333333335"/>
    <s v="NO"/>
    <s v="18-22 yrs (Youths)"/>
  </r>
  <r>
    <s v="R270"/>
    <n v="21"/>
    <s v="Average"/>
    <s v="Laptop/Desktop"/>
    <n v="0"/>
    <n v="12"/>
    <n v="0"/>
    <n v="7"/>
    <n v="3"/>
    <n v="0"/>
    <x v="1"/>
    <n v="3"/>
    <s v="Remain Constant"/>
    <x v="0"/>
    <s v="Reading books"/>
    <s v="YES"/>
    <s v="YES"/>
    <s v="Nothing"/>
    <n v="22"/>
    <n v="12"/>
    <n v="0"/>
    <n v="3.6666666666666665"/>
    <s v="NO"/>
    <s v="18-22 yrs (Youths)"/>
  </r>
  <r>
    <s v="R272"/>
    <n v="21"/>
    <s v="Average"/>
    <s v="Laptop/Desktop"/>
    <n v="4"/>
    <n v="2"/>
    <n v="1"/>
    <n v="8"/>
    <n v="3"/>
    <s v="N"/>
    <x v="3"/>
    <n v="2"/>
    <s v="Remain Constant"/>
    <x v="0"/>
    <s v="Online gaming"/>
    <s v="NO"/>
    <s v="NO"/>
    <s v="Eating outside"/>
    <n v="18"/>
    <n v="8"/>
    <n v="1"/>
    <n v="3.6"/>
    <s v="NO"/>
    <s v="18-22 yrs (Youths)"/>
  </r>
  <r>
    <s v="R282"/>
    <n v="21"/>
    <s v="Very poor"/>
    <s v="Laptop/Desktop"/>
    <n v="0"/>
    <n v="2"/>
    <n v="0"/>
    <n v="8"/>
    <n v="3"/>
    <n v="5"/>
    <x v="0"/>
    <n v="3"/>
    <s v="Decreased"/>
    <x v="0"/>
    <s v="Watching web series"/>
    <s v="NO"/>
    <s v="NO"/>
    <s v="Roaming around freely"/>
    <n v="18"/>
    <n v="8"/>
    <n v="0"/>
    <n v="3"/>
    <s v="NO"/>
    <s v="18-22 yrs (Youths)"/>
  </r>
  <r>
    <s v="R298"/>
    <n v="21"/>
    <s v="Very poor"/>
    <s v="Laptop/Desktop"/>
    <n v="0"/>
    <n v="6"/>
    <n v="0"/>
    <n v="6"/>
    <n v="4"/>
    <n v="2"/>
    <x v="1"/>
    <n v="3"/>
    <s v="Increased"/>
    <x v="0"/>
    <s v="Meditation"/>
    <s v="NO"/>
    <s v="YES"/>
    <s v="Roaming around freely"/>
    <n v="18"/>
    <n v="6"/>
    <n v="0"/>
    <n v="3"/>
    <s v="NO"/>
    <s v="18-22 yrs (Youths)"/>
  </r>
  <r>
    <s v="R304"/>
    <n v="21"/>
    <s v="Very poor"/>
    <s v="NA"/>
    <n v="0"/>
    <n v="1"/>
    <n v="0"/>
    <n v="10"/>
    <n v="3"/>
    <n v="2"/>
    <x v="3"/>
    <n v="3"/>
    <s v="Remain Constant"/>
    <x v="0"/>
    <s v="Watching web series"/>
    <s v="NO"/>
    <s v="NO"/>
    <s v="Roaming around freely"/>
    <n v="16"/>
    <n v="10"/>
    <n v="0"/>
    <n v="2.6666666666666665"/>
    <s v="NO"/>
    <s v="18-22 yrs (Youths)"/>
  </r>
  <r>
    <s v="R310"/>
    <n v="21"/>
    <s v="Average"/>
    <s v="Laptop/Desktop"/>
    <n v="3"/>
    <n v="3"/>
    <n v="2"/>
    <n v="6.5"/>
    <n v="2"/>
    <n v="2"/>
    <x v="1"/>
    <n v="2"/>
    <s v="Increased"/>
    <x v="0"/>
    <s v="Scrolling through social media"/>
    <s v="NO"/>
    <s v="YES"/>
    <s v="Friends , relatives"/>
    <n v="18.5"/>
    <n v="6.5"/>
    <n v="2"/>
    <n v="3.0833333333333335"/>
    <s v="NO"/>
    <s v="18-22 yrs (Youths)"/>
  </r>
  <r>
    <s v="R316"/>
    <n v="21"/>
    <s v="Very poor"/>
    <s v="Laptop/Desktop"/>
    <n v="5"/>
    <n v="3"/>
    <n v="2"/>
    <n v="10"/>
    <n v="6"/>
    <n v="1"/>
    <x v="1"/>
    <n v="3"/>
    <s v="Increased"/>
    <x v="1"/>
    <s v="Online gaming"/>
    <s v="YES"/>
    <s v="NO"/>
    <s v="Eating outside"/>
    <n v="27"/>
    <n v="10"/>
    <n v="1"/>
    <n v="4.5"/>
    <s v="NO"/>
    <s v="18-22 yrs (Youths)"/>
  </r>
  <r>
    <s v="R322"/>
    <n v="21"/>
    <s v="Very poor"/>
    <s v="Smartphone"/>
    <n v="5"/>
    <n v="2"/>
    <n v="1"/>
    <n v="12"/>
    <n v="2"/>
    <n v="1"/>
    <x v="3"/>
    <n v="4"/>
    <s v="Increased"/>
    <x v="0"/>
    <s v="Listening to music"/>
    <s v="YES"/>
    <s v="NO"/>
    <s v="School/college"/>
    <n v="23"/>
    <n v="12"/>
    <n v="1"/>
    <n v="3.8333333333333335"/>
    <s v="NO"/>
    <s v="18-22 yrs (Youths)"/>
  </r>
  <r>
    <s v="R325"/>
    <n v="21"/>
    <s v="Average"/>
    <s v="Laptop/Desktop"/>
    <n v="2"/>
    <n v="2"/>
    <n v="1"/>
    <n v="10"/>
    <n v="2"/>
    <n v="0.25"/>
    <x v="1"/>
    <n v="3"/>
    <s v="Remain Constant"/>
    <x v="0"/>
    <s v="Sleep"/>
    <s v="YES"/>
    <s v="NO"/>
    <s v="School/college"/>
    <n v="17.25"/>
    <n v="10"/>
    <n v="0.25"/>
    <n v="2.875"/>
    <s v="NO"/>
    <s v="18-22 yrs (Youths)"/>
  </r>
  <r>
    <s v="R330"/>
    <n v="21"/>
    <s v="Average"/>
    <s v="Laptop/Desktop"/>
    <n v="0"/>
    <n v="2"/>
    <n v="0"/>
    <n v="10"/>
    <n v="5"/>
    <n v="1"/>
    <x v="6"/>
    <n v="3"/>
    <s v="Increased"/>
    <x v="0"/>
    <s v="Listening to music"/>
    <s v="YES"/>
    <s v="NO"/>
    <s v="School/college"/>
    <n v="18"/>
    <n v="10"/>
    <n v="0"/>
    <n v="3"/>
    <s v="NO"/>
    <s v="18-22 yrs (Youths)"/>
  </r>
  <r>
    <s v="R331"/>
    <n v="21"/>
    <s v="Average"/>
    <s v="Laptop/Desktop"/>
    <n v="5"/>
    <n v="2"/>
    <n v="0"/>
    <n v="8"/>
    <n v="0.5"/>
    <n v="1"/>
    <x v="0"/>
    <n v="2"/>
    <s v="Increased"/>
    <x v="0"/>
    <s v="Sleep"/>
    <s v="NO"/>
    <s v="YES"/>
    <s v="Friends , relatives"/>
    <n v="16.5"/>
    <n v="8"/>
    <n v="0"/>
    <n v="2.75"/>
    <s v="NO"/>
    <s v="18-22 yrs (Youths)"/>
  </r>
  <r>
    <s v="R333"/>
    <n v="21"/>
    <s v="Very poor"/>
    <s v="Laptop/Desktop"/>
    <n v="0"/>
    <n v="2"/>
    <n v="1"/>
    <n v="7"/>
    <n v="1"/>
    <n v="0"/>
    <x v="3"/>
    <n v="4"/>
    <s v="Remain Constant"/>
    <x v="1"/>
    <s v="Listening to music"/>
    <s v="YES"/>
    <s v="NO"/>
    <s v="Travelling"/>
    <n v="11"/>
    <n v="7"/>
    <n v="0"/>
    <n v="1.8333333333333333"/>
    <s v="NO"/>
    <s v="18-22 yrs (Youths)"/>
  </r>
  <r>
    <s v="R334"/>
    <n v="21"/>
    <s v="Average"/>
    <s v="Smartphone"/>
    <n v="2"/>
    <n v="2"/>
    <n v="1"/>
    <n v="7"/>
    <n v="1"/>
    <n v="4"/>
    <x v="0"/>
    <n v="3"/>
    <s v="Remain Constant"/>
    <x v="0"/>
    <s v="Online surfing"/>
    <s v="YES"/>
    <s v="NO"/>
    <s v="All above"/>
    <n v="17"/>
    <n v="7"/>
    <n v="1"/>
    <n v="2.8333333333333335"/>
    <s v="NO"/>
    <s v="18-22 yrs (Youths)"/>
  </r>
  <r>
    <s v="R336"/>
    <n v="21"/>
    <s v="Average"/>
    <s v="Laptop/Desktop"/>
    <n v="2"/>
    <n v="2"/>
    <n v="0"/>
    <n v="8"/>
    <n v="2"/>
    <n v="1"/>
    <x v="3"/>
    <n v="3"/>
    <s v="Remain Constant"/>
    <x v="1"/>
    <s v="Reading books"/>
    <s v="NO"/>
    <s v="YES"/>
    <s v="Eating outside"/>
    <n v="15"/>
    <n v="8"/>
    <n v="0"/>
    <n v="2.5"/>
    <s v="NO"/>
    <s v="18-22 yrs (Youths)"/>
  </r>
  <r>
    <s v="R348"/>
    <n v="21"/>
    <s v="Very poor"/>
    <s v="NA"/>
    <n v="2"/>
    <n v="4"/>
    <n v="0"/>
    <n v="9"/>
    <n v="2"/>
    <n v="0"/>
    <x v="0"/>
    <n v="4"/>
    <s v="Remain Constant"/>
    <x v="0"/>
    <s v="Sleep"/>
    <s v="NO"/>
    <s v="YES"/>
    <s v="Travelling"/>
    <n v="17"/>
    <n v="9"/>
    <n v="0"/>
    <n v="2.8333333333333335"/>
    <s v="NO"/>
    <s v="18-22 yrs (Youths)"/>
  </r>
  <r>
    <s v="R354"/>
    <n v="21"/>
    <s v="Average"/>
    <s v="Laptop/Desktop"/>
    <n v="3"/>
    <n v="3"/>
    <n v="1"/>
    <n v="8"/>
    <n v="2"/>
    <n v="0"/>
    <x v="3"/>
    <n v="3"/>
    <s v="Increased"/>
    <x v="0"/>
    <s v="Watching web series"/>
    <s v="NO"/>
    <s v="YES"/>
    <s v="Eating outside"/>
    <n v="17"/>
    <n v="8"/>
    <n v="0"/>
    <n v="2.8333333333333335"/>
    <s v="NO"/>
    <s v="18-22 yrs (Youths)"/>
  </r>
  <r>
    <s v="R365"/>
    <n v="21"/>
    <s v="Very poor"/>
    <s v="Smartphone"/>
    <n v="6"/>
    <n v="0"/>
    <n v="1"/>
    <n v="7"/>
    <n v="4"/>
    <n v="1"/>
    <x v="3"/>
    <n v="4"/>
    <s v="Increased"/>
    <x v="0"/>
    <s v="Listening to music"/>
    <s v="YES"/>
    <s v="YES"/>
    <s v="Only friends"/>
    <n v="19"/>
    <n v="7"/>
    <n v="0"/>
    <n v="3.1666666666666665"/>
    <s v="NO"/>
    <s v="18-22 yrs (Youths)"/>
  </r>
  <r>
    <s v="R369"/>
    <n v="21"/>
    <s v="Average"/>
    <s v="Laptop/Desktop"/>
    <n v="3"/>
    <n v="0"/>
    <n v="1"/>
    <n v="8"/>
    <n v="3"/>
    <n v="0"/>
    <x v="3"/>
    <n v="3"/>
    <s v="Increased"/>
    <x v="1"/>
    <s v="Listening to music"/>
    <s v="NO"/>
    <s v="NO"/>
    <s v="School/college"/>
    <n v="15"/>
    <n v="8"/>
    <n v="0"/>
    <n v="2.5"/>
    <s v="NO"/>
    <s v="18-22 yrs (Youths)"/>
  </r>
  <r>
    <s v="R380"/>
    <n v="21"/>
    <s v="Average"/>
    <s v="Laptop/Desktop"/>
    <n v="3"/>
    <n v="3"/>
    <n v="0"/>
    <n v="8"/>
    <n v="2"/>
    <n v="0"/>
    <x v="3"/>
    <n v="4"/>
    <s v="Decreased"/>
    <x v="0"/>
    <s v="Sleep"/>
    <s v="NO"/>
    <s v="YES"/>
    <s v="Travelling"/>
    <n v="16"/>
    <n v="8"/>
    <n v="0"/>
    <n v="2.6666666666666665"/>
    <s v="NO"/>
    <s v="18-22 yrs (Youths)"/>
  </r>
  <r>
    <s v="R390"/>
    <n v="21"/>
    <s v="Very poor"/>
    <s v="NA"/>
    <n v="4"/>
    <n v="3"/>
    <n v="1"/>
    <n v="6"/>
    <n v="2"/>
    <n v="5"/>
    <x v="1"/>
    <n v="2"/>
    <s v="Remain Constant"/>
    <x v="0"/>
    <s v="Meditation"/>
    <s v="NO"/>
    <s v="YES"/>
    <s v="Normal life"/>
    <n v="21"/>
    <n v="6"/>
    <n v="1"/>
    <n v="3.5"/>
    <s v="NO"/>
    <s v="18-22 yrs (Youths)"/>
  </r>
  <r>
    <s v="R429"/>
    <n v="21"/>
    <s v="Very poor"/>
    <s v="Laptop/Desktop"/>
    <n v="0"/>
    <n v="1"/>
    <n v="0"/>
    <n v="6"/>
    <n v="6"/>
    <n v="1"/>
    <x v="3"/>
    <n v="3"/>
    <s v="Remain Constant"/>
    <x v="1"/>
    <s v="Scrolling through social media"/>
    <s v="NO"/>
    <s v="NO"/>
    <s v="School/college"/>
    <n v="14"/>
    <n v="6"/>
    <n v="0"/>
    <n v="2.3333333333333335"/>
    <s v="YES"/>
    <s v="18-22 yrs (Youths)"/>
  </r>
  <r>
    <s v="R433"/>
    <n v="21"/>
    <s v="Very poor"/>
    <s v="Laptop/Desktop"/>
    <n v="2"/>
    <n v="0"/>
    <n v="1"/>
    <n v="12"/>
    <n v="5"/>
    <n v="5"/>
    <x v="3"/>
    <n v="4"/>
    <s v="Remain Constant"/>
    <x v="0"/>
    <s v="Listening to music"/>
    <s v="NO"/>
    <s v="NO"/>
    <s v="School/college"/>
    <n v="25"/>
    <n v="12"/>
    <n v="0"/>
    <n v="4.166666666666667"/>
    <s v="NO"/>
    <s v="18-22 yrs (Youths)"/>
  </r>
  <r>
    <s v="R434"/>
    <n v="21"/>
    <s v="Average"/>
    <s v="Laptop/Desktop"/>
    <n v="2"/>
    <n v="2"/>
    <n v="1"/>
    <n v="8"/>
    <n v="2"/>
    <n v="2"/>
    <x v="0"/>
    <n v="3"/>
    <s v="Remain Constant"/>
    <x v="1"/>
    <s v="Watching web series"/>
    <s v="YES"/>
    <s v="YES"/>
    <s v="Friends , relatives"/>
    <n v="17"/>
    <n v="8"/>
    <n v="1"/>
    <n v="2.8333333333333335"/>
    <s v="NO"/>
    <s v="18-22 yrs (Youths)"/>
  </r>
  <r>
    <s v="R446"/>
    <n v="21"/>
    <s v="Very poor"/>
    <s v="Laptop/Desktop"/>
    <n v="0"/>
    <n v="2"/>
    <n v="1"/>
    <n v="7"/>
    <n v="2"/>
    <n v="7"/>
    <x v="0"/>
    <n v="3"/>
    <s v="Increased"/>
    <x v="0"/>
    <s v="Watching web series"/>
    <s v="NO"/>
    <s v="NO"/>
    <s v="Friends , relatives"/>
    <n v="19"/>
    <n v="7"/>
    <n v="0"/>
    <n v="3.1666666666666665"/>
    <s v="NO"/>
    <s v="18-22 yrs (Youths)"/>
  </r>
  <r>
    <s v="R457"/>
    <n v="21"/>
    <s v="Poor"/>
    <s v="Laptop/Desktop"/>
    <n v="0"/>
    <n v="9"/>
    <n v="0"/>
    <n v="7"/>
    <n v="2"/>
    <n v="0"/>
    <x v="3"/>
    <n v="3"/>
    <s v="Remain Constant"/>
    <x v="0"/>
    <s v="Listening to music"/>
    <s v="YES"/>
    <s v="NO"/>
    <s v="Friends , relatives"/>
    <n v="18"/>
    <n v="9"/>
    <n v="0"/>
    <n v="3"/>
    <s v="NO"/>
    <s v="18-22 yrs (Youths)"/>
  </r>
  <r>
    <s v="R459"/>
    <n v="21"/>
    <s v="Average"/>
    <s v="Laptop/Desktop"/>
    <n v="2"/>
    <n v="4"/>
    <n v="1"/>
    <n v="8"/>
    <n v="8"/>
    <n v="1"/>
    <x v="3"/>
    <n v="2"/>
    <s v="Increased"/>
    <x v="0"/>
    <s v="Scrolling through social media"/>
    <s v="YES"/>
    <s v="YES"/>
    <s v="School/college"/>
    <n v="24"/>
    <n v="8"/>
    <n v="1"/>
    <n v="4"/>
    <s v="YES"/>
    <s v="18-22 yrs (Youths)"/>
  </r>
  <r>
    <s v="R465"/>
    <n v="21"/>
    <s v="Average"/>
    <s v="NA"/>
    <n v="2"/>
    <n v="4"/>
    <n v="1"/>
    <n v="10"/>
    <n v="8"/>
    <n v="1"/>
    <x v="3"/>
    <n v="3"/>
    <s v="Increased"/>
    <x v="0"/>
    <s v="Scrolling through social media"/>
    <s v="NO"/>
    <s v="YES"/>
    <s v="Friends , relatives"/>
    <n v="26"/>
    <n v="10"/>
    <n v="1"/>
    <n v="4.333333333333333"/>
    <s v="NO"/>
    <s v="18-22 yrs (Youths)"/>
  </r>
  <r>
    <s v="R468"/>
    <n v="21"/>
    <s v="Very poor"/>
    <s v="NA"/>
    <n v="1"/>
    <n v="0"/>
    <n v="0"/>
    <n v="8"/>
    <n v="2"/>
    <n v="1"/>
    <x v="3"/>
    <n v="3"/>
    <s v="Remain Constant"/>
    <x v="0"/>
    <s v="Talking to your relatives"/>
    <s v="YES"/>
    <s v="YES"/>
    <s v="Travelling"/>
    <n v="12"/>
    <n v="8"/>
    <n v="0"/>
    <n v="2"/>
    <s v="NO"/>
    <s v="18-22 yrs (Youths)"/>
  </r>
  <r>
    <s v="R469"/>
    <n v="21"/>
    <s v="Good"/>
    <s v="NA"/>
    <n v="2"/>
    <n v="6"/>
    <n v="0"/>
    <n v="6.5"/>
    <n v="0.5"/>
    <n v="0"/>
    <x v="0"/>
    <n v="3"/>
    <s v="Increased"/>
    <x v="0"/>
    <s v="Web Series"/>
    <s v="YES"/>
    <s v="YES"/>
    <s v="Travelling"/>
    <n v="15"/>
    <n v="6.5"/>
    <n v="0"/>
    <n v="2.5"/>
    <s v="NO"/>
    <s v="18-22 yrs (Youths)"/>
  </r>
  <r>
    <s v="R470"/>
    <n v="21"/>
    <s v="Very poor"/>
    <s v="NA"/>
    <n v="2"/>
    <n v="1"/>
    <n v="0"/>
    <n v="13"/>
    <n v="6"/>
    <n v="7"/>
    <x v="6"/>
    <n v="2"/>
    <s v="Decreased"/>
    <x v="1"/>
    <s v="Listening to music"/>
    <s v="NO"/>
    <s v="NO"/>
    <s v="School/college"/>
    <n v="29"/>
    <n v="13"/>
    <n v="0"/>
    <n v="4.833333333333333"/>
    <s v="NO"/>
    <s v="18-22 yrs (Youths)"/>
  </r>
  <r>
    <s v="R477"/>
    <n v="21"/>
    <s v="Average"/>
    <s v="Laptop/Desktop"/>
    <n v="2"/>
    <n v="0"/>
    <n v="1"/>
    <n v="7"/>
    <n v="3"/>
    <n v="0"/>
    <x v="3"/>
    <n v="2"/>
    <s v="Remain Constant"/>
    <x v="0"/>
    <s v="Online gaming"/>
    <s v="YES"/>
    <s v="YES"/>
    <s v="School/college"/>
    <n v="13"/>
    <n v="7"/>
    <n v="0"/>
    <n v="2.1666666666666665"/>
    <s v="NO"/>
    <s v="18-22 yrs (Youths)"/>
  </r>
  <r>
    <s v="R484"/>
    <n v="21"/>
    <s v="Very poor"/>
    <s v="Tablet"/>
    <n v="4"/>
    <n v="0"/>
    <n v="3"/>
    <n v="11"/>
    <n v="10"/>
    <n v="0"/>
    <x v="4"/>
    <n v="1"/>
    <s v="Decreased"/>
    <x v="0"/>
    <s v="Meditation"/>
    <s v="NO"/>
    <s v="NO"/>
    <s v="Travelling"/>
    <n v="28"/>
    <n v="11"/>
    <n v="0"/>
    <n v="4.666666666666667"/>
    <s v="NO"/>
    <s v="18-22 yrs (Youths)"/>
  </r>
  <r>
    <s v="R486"/>
    <n v="21"/>
    <s v="Excellent"/>
    <s v="Laptop/Desktop"/>
    <n v="6"/>
    <n v="6"/>
    <n v="1"/>
    <n v="6"/>
    <n v="1"/>
    <n v="0"/>
    <x v="3"/>
    <n v="4"/>
    <s v="Decreased"/>
    <x v="0"/>
    <s v="Driving"/>
    <s v="NO"/>
    <s v="YES"/>
    <s v="Roaming around freely"/>
    <n v="20"/>
    <n v="6"/>
    <n v="0"/>
    <n v="3.3333333333333335"/>
    <s v="NO"/>
    <s v="18-22 yrs (Youths)"/>
  </r>
  <r>
    <s v="R490"/>
    <n v="21"/>
    <s v="Average"/>
    <s v="Laptop/Desktop"/>
    <n v="3"/>
    <n v="7"/>
    <n v="3"/>
    <n v="6"/>
    <n v="1"/>
    <n v="0"/>
    <x v="0"/>
    <n v="3"/>
    <s v="Remain Constant"/>
    <x v="0"/>
    <s v="Meditation"/>
    <s v="YES"/>
    <s v="NO"/>
    <s v="School/college"/>
    <n v="20"/>
    <n v="7"/>
    <n v="0"/>
    <n v="3.3333333333333335"/>
    <s v="NO"/>
    <s v="18-22 yrs (Youths)"/>
  </r>
  <r>
    <s v="R495"/>
    <n v="21"/>
    <s v="Average"/>
    <s v="Laptop/Desktop"/>
    <n v="5"/>
    <n v="6"/>
    <n v="0"/>
    <n v="7"/>
    <n v="2"/>
    <n v="0.5"/>
    <x v="9"/>
    <n v="3"/>
    <s v="Increased"/>
    <x v="0"/>
    <s v="Online surfing"/>
    <s v="YES"/>
    <s v="YES"/>
    <s v="School/college"/>
    <n v="20.5"/>
    <n v="7"/>
    <n v="0"/>
    <n v="3.4166666666666665"/>
    <s v="NO"/>
    <s v="18-22 yrs (Youths)"/>
  </r>
  <r>
    <s v="R502"/>
    <n v="21"/>
    <s v="Average"/>
    <s v="Laptop/Desktop"/>
    <n v="4"/>
    <n v="1"/>
    <n v="0"/>
    <n v="10"/>
    <n v="2"/>
    <n v="0"/>
    <x v="0"/>
    <n v="3"/>
    <s v="Increased"/>
    <x v="0"/>
    <s v="Online gaming"/>
    <s v="NO"/>
    <s v="YES"/>
    <s v="School/college"/>
    <n v="17"/>
    <n v="10"/>
    <n v="0"/>
    <n v="2.8333333333333335"/>
    <s v="NO"/>
    <s v="18-22 yrs (Youths)"/>
  </r>
  <r>
    <s v="R506"/>
    <n v="21"/>
    <s v="Very poor"/>
    <s v="Laptop/Desktop"/>
    <n v="4"/>
    <n v="2"/>
    <n v="0"/>
    <n v="6"/>
    <n v="1"/>
    <n v="0"/>
    <x v="1"/>
    <n v="3"/>
    <s v="Increased"/>
    <x v="0"/>
    <s v="Online surfing"/>
    <s v="NO"/>
    <s v="YES"/>
    <s v="Travelling"/>
    <n v="13"/>
    <n v="6"/>
    <n v="0"/>
    <n v="2.1666666666666665"/>
    <s v="NO"/>
    <s v="18-22 yrs (Youths)"/>
  </r>
  <r>
    <s v="R512"/>
    <n v="21"/>
    <s v="Average"/>
    <s v="Smartphone"/>
    <n v="0"/>
    <n v="4"/>
    <n v="1"/>
    <n v="7"/>
    <n v="2"/>
    <n v="4"/>
    <x v="5"/>
    <n v="4"/>
    <s v="Increased"/>
    <x v="0"/>
    <s v="Online gaming"/>
    <s v="YES"/>
    <s v="YES"/>
    <s v="Friends , relatives"/>
    <n v="18"/>
    <n v="7"/>
    <n v="0"/>
    <n v="3"/>
    <s v="NO"/>
    <s v="18-22 yrs (Youths)"/>
  </r>
  <r>
    <s v="R527"/>
    <n v="21"/>
    <s v="Average"/>
    <s v="Laptop/Desktop"/>
    <n v="1"/>
    <n v="8"/>
    <n v="2"/>
    <n v="8"/>
    <n v="2"/>
    <n v="1"/>
    <x v="0"/>
    <n v="3"/>
    <s v="Remain Constant"/>
    <x v="1"/>
    <s v="Online gaming"/>
    <s v="NO"/>
    <s v="NO"/>
    <s v="Roaming around freely"/>
    <n v="22"/>
    <n v="8"/>
    <n v="1"/>
    <n v="3.6666666666666665"/>
    <s v="NO"/>
    <s v="18-22 yrs (Youths)"/>
  </r>
  <r>
    <s v="R537"/>
    <n v="21"/>
    <s v="Very poor"/>
    <s v="Laptop/Desktop"/>
    <n v="4"/>
    <n v="2"/>
    <n v="2"/>
    <n v="8"/>
    <n v="4"/>
    <n v="4"/>
    <x v="1"/>
    <n v="3"/>
    <s v="Decreased"/>
    <x v="0"/>
    <s v="Watching web series"/>
    <s v="YES"/>
    <s v="YES"/>
    <s v="Friends , relatives"/>
    <n v="24"/>
    <n v="8"/>
    <n v="2"/>
    <n v="4"/>
    <s v="NO"/>
    <s v="18-22 yrs (Youths)"/>
  </r>
  <r>
    <s v="R544"/>
    <n v="21"/>
    <s v="Poor"/>
    <s v="Smartphone"/>
    <n v="1"/>
    <n v="4"/>
    <n v="1"/>
    <n v="8"/>
    <n v="4"/>
    <n v="0"/>
    <x v="1"/>
    <n v="3"/>
    <s v="Remain Constant"/>
    <x v="0"/>
    <s v="Online surfing"/>
    <s v="YES"/>
    <s v="YES"/>
    <s v="School/college"/>
    <n v="18"/>
    <n v="8"/>
    <n v="0"/>
    <n v="3"/>
    <s v="NO"/>
    <s v="18-22 yrs (Youths)"/>
  </r>
  <r>
    <s v="R551"/>
    <n v="21"/>
    <s v="Poor"/>
    <s v="Smartphone"/>
    <n v="0"/>
    <n v="8"/>
    <n v="0"/>
    <n v="7"/>
    <n v="2"/>
    <n v="0.5"/>
    <x v="0"/>
    <n v="3"/>
    <s v="Remain Constant"/>
    <x v="1"/>
    <s v="Online surfing"/>
    <s v="YES"/>
    <s v="NO"/>
    <s v="School/college"/>
    <n v="17.5"/>
    <n v="8"/>
    <n v="0"/>
    <n v="2.9166666666666665"/>
    <s v="NO"/>
    <s v="18-22 yrs (Youths)"/>
  </r>
  <r>
    <s v="R555"/>
    <n v="21"/>
    <s v="Average"/>
    <s v="Laptop/Desktop"/>
    <n v="6"/>
    <n v="2"/>
    <n v="1"/>
    <n v="7"/>
    <n v="1.5"/>
    <n v="1.5"/>
    <x v="1"/>
    <n v="3"/>
    <s v="Remain Constant"/>
    <x v="0"/>
    <s v="Watching web series"/>
    <s v="NO"/>
    <s v="YES"/>
    <s v="My normal routine"/>
    <n v="19"/>
    <n v="7"/>
    <n v="1"/>
    <n v="3.1666666666666665"/>
    <s v="NO"/>
    <s v="18-22 yrs (Youths)"/>
  </r>
  <r>
    <s v="R560"/>
    <n v="21"/>
    <s v="Very poor"/>
    <s v="Laptop/Desktop"/>
    <n v="0"/>
    <n v="2"/>
    <n v="0"/>
    <n v="10"/>
    <n v="6"/>
    <n v="0"/>
    <x v="1"/>
    <n v="2"/>
    <s v="Remain Constant"/>
    <x v="0"/>
    <s v="Online gaming"/>
    <s v="NO"/>
    <s v="YES"/>
    <s v="Friends , relatives"/>
    <n v="18"/>
    <n v="10"/>
    <n v="0"/>
    <n v="3"/>
    <s v="NO"/>
    <s v="18-22 yrs (Youths)"/>
  </r>
  <r>
    <s v="R562"/>
    <n v="21"/>
    <s v="Average"/>
    <s v="Laptop/Desktop"/>
    <n v="3"/>
    <n v="0"/>
    <n v="2"/>
    <n v="8"/>
    <n v="2"/>
    <n v="2"/>
    <x v="3"/>
    <n v="3"/>
    <s v="Increased"/>
    <x v="0"/>
    <s v="Online gaming"/>
    <s v="NO"/>
    <s v="NO"/>
    <s v="Friends , relatives"/>
    <n v="17"/>
    <n v="8"/>
    <n v="0"/>
    <n v="2.8333333333333335"/>
    <s v="NO"/>
    <s v="18-22 yrs (Youths)"/>
  </r>
  <r>
    <s v="R563"/>
    <n v="21"/>
    <s v="Very poor"/>
    <s v="Smartphone"/>
    <n v="3"/>
    <n v="1"/>
    <n v="1"/>
    <n v="8"/>
    <n v="2"/>
    <n v="0"/>
    <x v="3"/>
    <n v="3"/>
    <s v="Increased"/>
    <x v="0"/>
    <s v="Watching web series"/>
    <s v="YES"/>
    <s v="YES"/>
    <s v="Travelling"/>
    <n v="15"/>
    <n v="8"/>
    <n v="0"/>
    <n v="2.5"/>
    <s v="NO"/>
    <s v="18-22 yrs (Youths)"/>
  </r>
  <r>
    <s v="R568"/>
    <n v="21"/>
    <s v="Average"/>
    <s v="Laptop/Desktop"/>
    <n v="4"/>
    <n v="4"/>
    <n v="1"/>
    <n v="8"/>
    <n v="3"/>
    <n v="1"/>
    <x v="3"/>
    <n v="3"/>
    <s v="Increased"/>
    <x v="0"/>
    <s v="Listening to music"/>
    <s v="NO"/>
    <s v="NO"/>
    <s v="School/college"/>
    <n v="21"/>
    <n v="8"/>
    <n v="1"/>
    <n v="3.5"/>
    <s v="NO"/>
    <s v="18-22 yrs (Youths)"/>
  </r>
  <r>
    <s v="R570"/>
    <n v="21"/>
    <s v="Good"/>
    <s v="Laptop/Desktop"/>
    <n v="8"/>
    <n v="2"/>
    <n v="1"/>
    <n v="7"/>
    <n v="1"/>
    <n v="0"/>
    <x v="0"/>
    <n v="3"/>
    <s v="Remain Constant"/>
    <x v="0"/>
    <s v="Talking"/>
    <s v="YES"/>
    <s v="YES"/>
    <s v="Eating outside"/>
    <n v="19"/>
    <n v="8"/>
    <n v="0"/>
    <n v="3.1666666666666665"/>
    <s v="NO"/>
    <s v="18-22 yrs (Youths)"/>
  </r>
  <r>
    <s v="R585"/>
    <n v="21"/>
    <s v="Excellent"/>
    <s v="Laptop/Desktop"/>
    <n v="3"/>
    <n v="1"/>
    <n v="0"/>
    <n v="11"/>
    <n v="3"/>
    <n v="2"/>
    <x v="6"/>
    <n v="1"/>
    <s v="Remain Constant"/>
    <x v="0"/>
    <s v="Reading books"/>
    <s v="YES"/>
    <s v="NO"/>
    <s v="Eating outside"/>
    <n v="20"/>
    <n v="11"/>
    <n v="0"/>
    <n v="3.3333333333333335"/>
    <s v="NO"/>
    <s v="18-22 yrs (Youths)"/>
  </r>
  <r>
    <s v="R590"/>
    <n v="21"/>
    <s v="Very poor"/>
    <s v="Smartphone"/>
    <n v="2"/>
    <n v="0.5"/>
    <n v="1"/>
    <n v="8"/>
    <n v="1"/>
    <n v="0"/>
    <x v="1"/>
    <n v="4"/>
    <s v="Increased"/>
    <x v="0"/>
    <s v="Listening to music"/>
    <s v="YES"/>
    <s v="YES"/>
    <s v="Travelling"/>
    <n v="12.5"/>
    <n v="8"/>
    <n v="0"/>
    <n v="2.0833333333333335"/>
    <s v="NO"/>
    <s v="18-22 yrs (Youths)"/>
  </r>
  <r>
    <s v="R606"/>
    <n v="21"/>
    <s v="Very poor"/>
    <s v="Laptop/Desktop"/>
    <n v="1"/>
    <n v="8"/>
    <n v="0"/>
    <n v="8"/>
    <n v="2"/>
    <n v="2"/>
    <x v="1"/>
    <n v="2"/>
    <s v="Decreased"/>
    <x v="1"/>
    <s v="Scrolling through social media"/>
    <s v="YES"/>
    <s v="NO"/>
    <s v="Friends , relatives"/>
    <n v="21"/>
    <n v="8"/>
    <n v="0"/>
    <n v="3.5"/>
    <s v="NO"/>
    <s v="18-22 yrs (Youths)"/>
  </r>
  <r>
    <s v="R608"/>
    <n v="21"/>
    <s v="Very poor"/>
    <s v="Laptop/Desktop"/>
    <n v="6"/>
    <n v="3"/>
    <n v="0"/>
    <n v="8"/>
    <n v="4"/>
    <n v="1"/>
    <x v="9"/>
    <n v="3"/>
    <s v="Increased"/>
    <x v="1"/>
    <s v="Listening to music"/>
    <s v="NO"/>
    <s v="NO"/>
    <s v="Eating outside"/>
    <n v="22"/>
    <n v="8"/>
    <n v="0"/>
    <n v="3.6666666666666665"/>
    <s v="NO"/>
    <s v="18-22 yrs (Youths)"/>
  </r>
  <r>
    <s v="R609"/>
    <n v="21"/>
    <s v="Average"/>
    <s v="Laptop/Desktop"/>
    <n v="4"/>
    <n v="3"/>
    <n v="0"/>
    <n v="8"/>
    <n v="2"/>
    <n v="1"/>
    <x v="0"/>
    <n v="3"/>
    <s v="Decreased"/>
    <x v="0"/>
    <s v="Scrolling through social media"/>
    <s v="NO"/>
    <s v="NO"/>
    <s v="Friends , relatives"/>
    <n v="18"/>
    <n v="8"/>
    <n v="0"/>
    <n v="3"/>
    <s v="NO"/>
    <s v="18-22 yrs (Youths)"/>
  </r>
  <r>
    <s v="R615"/>
    <n v="21"/>
    <s v="Average"/>
    <s v="Laptop/Desktop"/>
    <n v="2"/>
    <n v="0"/>
    <n v="0"/>
    <n v="7"/>
    <n v="5"/>
    <n v="0"/>
    <x v="1"/>
    <n v="3"/>
    <s v="Decreased"/>
    <x v="0"/>
    <s v="Online gaming"/>
    <s v="NO"/>
    <s v="YES"/>
    <s v="Travelling"/>
    <n v="14"/>
    <n v="7"/>
    <n v="0"/>
    <n v="2.3333333333333335"/>
    <s v="NO"/>
    <s v="18-22 yrs (Youths)"/>
  </r>
  <r>
    <s v="R622"/>
    <n v="21"/>
    <s v="Very poor"/>
    <s v="Smartphone"/>
    <n v="0"/>
    <n v="3"/>
    <n v="0"/>
    <n v="8"/>
    <n v="4"/>
    <n v="1"/>
    <x v="3"/>
    <n v="3"/>
    <s v="Remain Constant"/>
    <x v="1"/>
    <s v="Scrolling through social media"/>
    <s v="NO"/>
    <s v="YES"/>
    <s v="Friends , relatives"/>
    <n v="16"/>
    <n v="8"/>
    <n v="0"/>
    <n v="2.6666666666666665"/>
    <s v="NO"/>
    <s v="18-22 yrs (Youths)"/>
  </r>
  <r>
    <s v="R624"/>
    <n v="21"/>
    <s v="Good"/>
    <s v="Smartphone"/>
    <n v="2"/>
    <n v="5"/>
    <n v="0"/>
    <n v="12"/>
    <n v="3"/>
    <m/>
    <x v="1"/>
    <n v="4"/>
    <s v="Remain Constant"/>
    <x v="0"/>
    <s v="Listening to music"/>
    <s v="NO"/>
    <s v="NO"/>
    <s v="Travelling"/>
    <n v="22"/>
    <n v="12"/>
    <n v="0"/>
    <n v="4.4000000000000004"/>
    <s v="NO"/>
    <s v="18-22 yrs (Youths)"/>
  </r>
  <r>
    <s v="R629"/>
    <n v="21"/>
    <s v="Average"/>
    <s v="Laptop/Desktop"/>
    <n v="4"/>
    <n v="4"/>
    <n v="1"/>
    <n v="6"/>
    <n v="1"/>
    <n v="1"/>
    <x v="9"/>
    <n v="3"/>
    <s v="Remain Constant"/>
    <x v="1"/>
    <s v="Meditation"/>
    <s v="YES"/>
    <s v="NO"/>
    <s v="School/college"/>
    <n v="17"/>
    <n v="6"/>
    <n v="1"/>
    <n v="2.8333333333333335"/>
    <s v="NO"/>
    <s v="18-22 yrs (Youths)"/>
  </r>
  <r>
    <s v="R633"/>
    <n v="21"/>
    <s v="Average"/>
    <s v="Smartphone"/>
    <n v="2"/>
    <n v="1"/>
    <n v="1"/>
    <n v="9"/>
    <n v="2"/>
    <n v="2"/>
    <x v="1"/>
    <n v="3"/>
    <s v="Remain Constant"/>
    <x v="0"/>
    <s v="Watching web series"/>
    <s v="NO"/>
    <s v="YES"/>
    <s v="School/college"/>
    <n v="17"/>
    <n v="9"/>
    <n v="1"/>
    <n v="2.8333333333333335"/>
    <s v="NO"/>
    <s v="18-22 yrs (Youths)"/>
  </r>
  <r>
    <s v="R635"/>
    <n v="21"/>
    <s v="Very poor"/>
    <s v="Laptop/Desktop"/>
    <n v="4"/>
    <n v="3"/>
    <n v="0"/>
    <n v="6"/>
    <n v="2"/>
    <n v="0"/>
    <x v="3"/>
    <n v="2"/>
    <s v="Remain Constant"/>
    <x v="0"/>
    <s v="Online gaming"/>
    <s v="NO"/>
    <s v="NO"/>
    <s v="Eating outside"/>
    <n v="15"/>
    <n v="6"/>
    <n v="0"/>
    <n v="2.5"/>
    <s v="NO"/>
    <s v="18-22 yrs (Youths)"/>
  </r>
  <r>
    <s v="R651"/>
    <n v="21"/>
    <s v="Very poor"/>
    <s v="Smartphone"/>
    <n v="0"/>
    <n v="2"/>
    <n v="0"/>
    <n v="10"/>
    <n v="2"/>
    <n v="0"/>
    <x v="3"/>
    <n v="3"/>
    <s v="Remain Constant"/>
    <x v="0"/>
    <s v="Watching web series"/>
    <s v="NO"/>
    <s v="NO"/>
    <s v="Roaming around freely"/>
    <n v="14"/>
    <n v="10"/>
    <n v="0"/>
    <n v="2.3333333333333335"/>
    <s v="NO"/>
    <s v="18-22 yrs (Youths)"/>
  </r>
  <r>
    <s v="R660"/>
    <n v="21"/>
    <s v="Very poor"/>
    <s v="Smartphone"/>
    <n v="6"/>
    <n v="4"/>
    <n v="1"/>
    <n v="7"/>
    <n v="2"/>
    <n v="0"/>
    <x v="0"/>
    <n v="4"/>
    <s v="Increased"/>
    <x v="0"/>
    <s v="Scrolling through social media"/>
    <s v="NO"/>
    <s v="NO"/>
    <s v="Friends , relatives"/>
    <n v="20"/>
    <n v="7"/>
    <n v="0"/>
    <n v="3.3333333333333335"/>
    <s v="NO"/>
    <s v="18-22 yrs (Youths)"/>
  </r>
  <r>
    <s v="R667"/>
    <n v="21"/>
    <s v="Average"/>
    <s v="Smartphone"/>
    <n v="1"/>
    <n v="1"/>
    <n v="2"/>
    <n v="8"/>
    <n v="2"/>
    <n v="0.5"/>
    <x v="3"/>
    <n v="3"/>
    <s v="Decreased"/>
    <x v="0"/>
    <s v="Online gaming"/>
    <s v="NO"/>
    <s v="YES"/>
    <s v="Roaming around freely"/>
    <n v="14.5"/>
    <n v="8"/>
    <n v="0.5"/>
    <n v="2.4166666666666665"/>
    <s v="NO"/>
    <s v="18-22 yrs (Youths)"/>
  </r>
  <r>
    <s v="R669"/>
    <n v="21"/>
    <s v="Very poor"/>
    <s v="Laptop/Desktop"/>
    <n v="2"/>
    <n v="2"/>
    <n v="0"/>
    <n v="6"/>
    <n v="3"/>
    <n v="0"/>
    <x v="0"/>
    <n v="3"/>
    <s v="Remain Constant"/>
    <x v="0"/>
    <s v="Online surfing"/>
    <s v="NO"/>
    <s v="NO"/>
    <s v="Friends , relatives"/>
    <n v="13"/>
    <n v="6"/>
    <n v="0"/>
    <n v="2.1666666666666665"/>
    <s v="NO"/>
    <s v="18-22 yrs (Youths)"/>
  </r>
  <r>
    <s v="R671"/>
    <n v="21"/>
    <s v="Good"/>
    <s v="Smartphone"/>
    <n v="4"/>
    <n v="3"/>
    <n v="1"/>
    <n v="8"/>
    <n v="3"/>
    <n v="3"/>
    <x v="3"/>
    <n v="3"/>
    <s v="Increased"/>
    <x v="0"/>
    <s v="Online gaming"/>
    <s v="YES"/>
    <s v="YES"/>
    <s v="Colleagues"/>
    <n v="22"/>
    <n v="8"/>
    <n v="1"/>
    <n v="3.6666666666666665"/>
    <s v="NO"/>
    <s v="18-22 yrs (Youths)"/>
  </r>
  <r>
    <s v="R672"/>
    <n v="21"/>
    <s v="Very poor"/>
    <s v="Smartphone"/>
    <n v="5"/>
    <n v="1"/>
    <n v="0.5"/>
    <n v="9"/>
    <n v="1.5"/>
    <n v="0"/>
    <x v="3"/>
    <n v="3"/>
    <s v="Remain Constant"/>
    <x v="0"/>
    <s v="Scrolling through social media"/>
    <s v="NO"/>
    <s v="NO"/>
    <s v="Roaming around freely"/>
    <n v="17"/>
    <n v="9"/>
    <n v="0"/>
    <n v="2.8333333333333335"/>
    <s v="NO"/>
    <s v="18-22 yrs (Youths)"/>
  </r>
  <r>
    <s v="R676"/>
    <n v="21"/>
    <s v="Excellent"/>
    <s v="Laptop/Desktop"/>
    <n v="3"/>
    <n v="6.5"/>
    <n v="0"/>
    <n v="7"/>
    <n v="0.5"/>
    <n v="0"/>
    <x v="0"/>
    <n v="3"/>
    <s v="Remain Constant"/>
    <x v="0"/>
    <s v="Listening to music"/>
    <s v="YES"/>
    <s v="NO"/>
    <s v="Roaming around freely"/>
    <n v="17"/>
    <n v="7"/>
    <n v="0"/>
    <n v="2.8333333333333335"/>
    <s v="NO"/>
    <s v="18-22 yrs (Youths)"/>
  </r>
  <r>
    <s v="R678"/>
    <n v="21"/>
    <s v="Average"/>
    <s v="Laptop/Desktop"/>
    <n v="3"/>
    <n v="2"/>
    <n v="1"/>
    <n v="7"/>
    <n v="2"/>
    <n v="1"/>
    <x v="1"/>
    <n v="3"/>
    <s v="Decreased"/>
    <x v="0"/>
    <s v="Online surfing"/>
    <s v="YES"/>
    <s v="YES"/>
    <s v="Travelling"/>
    <n v="16"/>
    <n v="7"/>
    <n v="1"/>
    <n v="2.6666666666666665"/>
    <s v="NO"/>
    <s v="18-22 yrs (Youths)"/>
  </r>
  <r>
    <s v="R679"/>
    <n v="21"/>
    <s v="Very poor"/>
    <s v="Laptop/Desktop"/>
    <n v="0"/>
    <n v="4"/>
    <n v="1"/>
    <n v="8"/>
    <n v="1"/>
    <n v="0"/>
    <x v="9"/>
    <n v="4"/>
    <s v="Remain Constant"/>
    <x v="0"/>
    <s v="Scrolling through social media"/>
    <s v="YES"/>
    <s v="NO"/>
    <s v="Roaming around freely"/>
    <n v="14"/>
    <n v="8"/>
    <n v="0"/>
    <n v="2.3333333333333335"/>
    <s v="NO"/>
    <s v="18-22 yrs (Youths)"/>
  </r>
  <r>
    <s v="R680"/>
    <n v="21"/>
    <s v="Good"/>
    <s v="Laptop/Desktop"/>
    <n v="5"/>
    <n v="4"/>
    <n v="2"/>
    <n v="8"/>
    <n v="1"/>
    <n v="0"/>
    <x v="3"/>
    <n v="4"/>
    <s v="Decreased"/>
    <x v="1"/>
    <s v="Cooking"/>
    <s v="NO"/>
    <s v="NO"/>
    <s v="Travelling"/>
    <n v="20"/>
    <n v="8"/>
    <n v="0"/>
    <n v="3.3333333333333335"/>
    <s v="NO"/>
    <s v="18-22 yrs (Youths)"/>
  </r>
  <r>
    <s v="R686"/>
    <n v="21"/>
    <s v="Average"/>
    <s v="Laptop/Desktop"/>
    <n v="3"/>
    <n v="4"/>
    <n v="1"/>
    <n v="7"/>
    <n v="1"/>
    <n v="2"/>
    <x v="1"/>
    <n v="4"/>
    <s v="Decreased"/>
    <x v="0"/>
    <s v="Meditation"/>
    <s v="NO"/>
    <s v="YES"/>
    <s v="Friends , relatives"/>
    <n v="18"/>
    <n v="7"/>
    <n v="1"/>
    <n v="3"/>
    <s v="NO"/>
    <s v="18-22 yrs (Youths)"/>
  </r>
  <r>
    <s v="R689"/>
    <n v="21"/>
    <s v="Very poor"/>
    <s v="Laptop/Desktop"/>
    <n v="7"/>
    <n v="0"/>
    <n v="0"/>
    <n v="8"/>
    <n v="3"/>
    <n v="0"/>
    <x v="3"/>
    <n v="3"/>
    <s v="Remain Constant"/>
    <x v="0"/>
    <s v="Online surfing"/>
    <s v="YES"/>
    <s v="NO"/>
    <s v="Eating outside"/>
    <n v="18"/>
    <n v="8"/>
    <n v="0"/>
    <n v="3"/>
    <s v="NO"/>
    <s v="18-22 yrs (Youths)"/>
  </r>
  <r>
    <s v="R692"/>
    <n v="21"/>
    <s v="Good"/>
    <s v="Smartphone"/>
    <n v="4"/>
    <n v="2"/>
    <n v="1"/>
    <n v="7"/>
    <n v="3"/>
    <n v="0"/>
    <x v="3"/>
    <n v="3"/>
    <s v="Remain Constant"/>
    <x v="0"/>
    <s v="Listening to music"/>
    <s v="YES"/>
    <s v="YES"/>
    <s v="School/college"/>
    <n v="17"/>
    <n v="7"/>
    <n v="0"/>
    <n v="2.8333333333333335"/>
    <s v="NO"/>
    <s v="18-22 yrs (Youths)"/>
  </r>
  <r>
    <s v="R697"/>
    <n v="21"/>
    <s v="Average"/>
    <s v="Laptop/Desktop"/>
    <n v="3"/>
    <n v="3"/>
    <n v="0"/>
    <n v="9"/>
    <n v="2"/>
    <n v="0"/>
    <x v="9"/>
    <n v="8"/>
    <s v="Increased"/>
    <x v="0"/>
    <s v="Watching web series"/>
    <s v="YES"/>
    <s v="YES"/>
    <s v="Roaming around freely"/>
    <n v="17"/>
    <n v="9"/>
    <n v="0"/>
    <n v="2.8333333333333335"/>
    <s v="NO"/>
    <s v="18-22 yrs (Youths)"/>
  </r>
  <r>
    <s v="R714"/>
    <n v="21"/>
    <s v="Average"/>
    <s v="Laptop/Desktop"/>
    <n v="4"/>
    <n v="4"/>
    <n v="0"/>
    <n v="7"/>
    <n v="2"/>
    <n v="1"/>
    <x v="0"/>
    <n v="3"/>
    <s v="Increased"/>
    <x v="0"/>
    <s v="Watching web series"/>
    <s v="YES"/>
    <s v="YES"/>
    <s v="Friends , relatives"/>
    <n v="18"/>
    <n v="7"/>
    <n v="0"/>
    <n v="3"/>
    <s v="NO"/>
    <s v="18-22 yrs (Youths)"/>
  </r>
  <r>
    <s v="R719"/>
    <n v="21"/>
    <s v="Very poor"/>
    <s v="Laptop/Desktop"/>
    <n v="3"/>
    <n v="3"/>
    <n v="1"/>
    <n v="8"/>
    <n v="3"/>
    <n v="2"/>
    <x v="3"/>
    <n v="2"/>
    <s v="Increased"/>
    <x v="0"/>
    <s v="Listening to music"/>
    <s v="NO"/>
    <s v="NO"/>
    <s v="Friends , relatives"/>
    <n v="20"/>
    <n v="8"/>
    <n v="1"/>
    <n v="3.3333333333333335"/>
    <s v="NO"/>
    <s v="18-22 yrs (Youths)"/>
  </r>
  <r>
    <s v="R722"/>
    <n v="21"/>
    <s v="Very poor"/>
    <s v="Laptop/Desktop"/>
    <n v="3"/>
    <n v="3"/>
    <n v="0"/>
    <n v="9"/>
    <n v="4"/>
    <n v="0.75"/>
    <x v="4"/>
    <n v="4"/>
    <s v="Increased"/>
    <x v="0"/>
    <s v="Sleeping"/>
    <s v="NO"/>
    <s v="NO"/>
    <s v="School/college"/>
    <n v="19.75"/>
    <n v="9"/>
    <n v="0"/>
    <n v="3.2916666666666665"/>
    <s v="NO"/>
    <s v="18-22 yrs (Youths)"/>
  </r>
  <r>
    <s v="R738"/>
    <n v="21"/>
    <s v="Very poor"/>
    <s v="Smartphone"/>
    <n v="1"/>
    <n v="4"/>
    <n v="1"/>
    <n v="9"/>
    <n v="1"/>
    <n v="1"/>
    <x v="0"/>
    <n v="3"/>
    <s v="Remain Constant"/>
    <x v="0"/>
    <s v="Watching web series"/>
    <s v="YES"/>
    <s v="NO"/>
    <s v="Eating outside"/>
    <n v="17"/>
    <n v="9"/>
    <n v="1"/>
    <n v="2.8333333333333335"/>
    <s v="NO"/>
    <s v="18-22 yrs (Youths)"/>
  </r>
  <r>
    <s v="R739"/>
    <n v="21"/>
    <s v="Average"/>
    <s v="Laptop/Desktop"/>
    <n v="4"/>
    <n v="3"/>
    <n v="0"/>
    <n v="8"/>
    <n v="2"/>
    <n v="1"/>
    <x v="1"/>
    <n v="3"/>
    <s v="Decreased"/>
    <x v="0"/>
    <s v="Online gaming"/>
    <s v="YES"/>
    <s v="YES"/>
    <s v="Roaming around freely"/>
    <n v="18"/>
    <n v="8"/>
    <n v="0"/>
    <n v="3"/>
    <s v="NO"/>
    <s v="18-22 yrs (Youths)"/>
  </r>
  <r>
    <s v="R745"/>
    <n v="21"/>
    <s v="Average"/>
    <s v="Smartphone"/>
    <n v="2"/>
    <n v="2"/>
    <n v="1"/>
    <n v="8"/>
    <n v="1"/>
    <n v="0"/>
    <x v="1"/>
    <n v="3"/>
    <s v="Remain Constant"/>
    <x v="0"/>
    <s v="Sleeping"/>
    <s v="NO"/>
    <s v="NO"/>
    <s v="Friends , relatives"/>
    <n v="14"/>
    <n v="8"/>
    <n v="0"/>
    <n v="2.3333333333333335"/>
    <s v="NO"/>
    <s v="18-22 yrs (Youths)"/>
  </r>
  <r>
    <s v="R753"/>
    <n v="21"/>
    <s v="Very poor"/>
    <s v="Smartphone"/>
    <n v="2"/>
    <n v="2"/>
    <n v="1"/>
    <n v="8"/>
    <n v="4"/>
    <n v="1"/>
    <x v="0"/>
    <n v="4"/>
    <s v="Increased"/>
    <x v="0"/>
    <s v="Scrolling through social media"/>
    <s v="NO"/>
    <s v="YES"/>
    <s v="Travelling"/>
    <n v="18"/>
    <n v="8"/>
    <n v="1"/>
    <n v="3"/>
    <s v="NO"/>
    <s v="18-22 yrs (Youths)"/>
  </r>
  <r>
    <s v="R759"/>
    <n v="21"/>
    <s v="Very poor"/>
    <s v="Smartphone"/>
    <n v="5"/>
    <n v="4"/>
    <n v="1"/>
    <n v="7"/>
    <n v="1"/>
    <n v="0"/>
    <x v="1"/>
    <n v="3"/>
    <s v="Remain Constant"/>
    <x v="0"/>
    <s v="Meditation"/>
    <s v="YES"/>
    <s v="YES"/>
    <s v="Friends , relatives"/>
    <n v="18"/>
    <n v="7"/>
    <n v="0"/>
    <n v="3"/>
    <s v="NO"/>
    <s v="18-22 yrs (Youths)"/>
  </r>
  <r>
    <s v="R761"/>
    <n v="21"/>
    <s v="Very poor"/>
    <s v="Laptop/Desktop"/>
    <n v="1"/>
    <n v="5"/>
    <n v="1"/>
    <n v="11"/>
    <n v="2"/>
    <n v="0"/>
    <x v="3"/>
    <n v="3"/>
    <s v="Increased"/>
    <x v="0"/>
    <s v="workout"/>
    <s v="NO"/>
    <s v="YES"/>
    <s v="Eating outside"/>
    <n v="20"/>
    <n v="11"/>
    <n v="0"/>
    <n v="3.3333333333333335"/>
    <s v="NO"/>
    <s v="18-22 yrs (Youths)"/>
  </r>
  <r>
    <s v="R764"/>
    <n v="21"/>
    <s v="Good"/>
    <s v="Laptop/Desktop"/>
    <n v="1"/>
    <n v="1"/>
    <n v="2"/>
    <n v="7"/>
    <n v="2"/>
    <n v="0"/>
    <x v="1"/>
    <n v="3"/>
    <s v="Remain Constant"/>
    <x v="0"/>
    <s v="Listening to music"/>
    <s v="YES"/>
    <s v="YES"/>
    <s v="Colleagues"/>
    <n v="13"/>
    <n v="7"/>
    <n v="0"/>
    <n v="2.1666666666666665"/>
    <s v="NO"/>
    <s v="18-22 yrs (Youths)"/>
  </r>
  <r>
    <s v="R768"/>
    <n v="21"/>
    <s v="Very poor"/>
    <s v="Smartphone"/>
    <n v="0.5"/>
    <n v="2"/>
    <n v="1"/>
    <n v="9"/>
    <n v="1"/>
    <n v="0"/>
    <x v="1"/>
    <n v="3"/>
    <s v="Increased"/>
    <x v="0"/>
    <s v="Reading books"/>
    <s v="NO"/>
    <s v="YES"/>
    <s v="Travelling"/>
    <n v="13.5"/>
    <n v="9"/>
    <n v="0"/>
    <n v="2.25"/>
    <s v="NO"/>
    <s v="18-22 yrs (Youths)"/>
  </r>
  <r>
    <s v="R769"/>
    <n v="21"/>
    <s v="Very poor"/>
    <s v="Laptop/Desktop"/>
    <n v="1"/>
    <n v="0"/>
    <n v="0"/>
    <n v="9"/>
    <n v="3"/>
    <n v="0"/>
    <x v="0"/>
    <n v="3"/>
    <s v="Remain Constant"/>
    <x v="0"/>
    <s v="Watching web series"/>
    <s v="NO"/>
    <s v="NO"/>
    <s v="School/college"/>
    <n v="13"/>
    <n v="9"/>
    <n v="0"/>
    <n v="2.1666666666666665"/>
    <s v="NO"/>
    <s v="18-22 yrs (Youths)"/>
  </r>
  <r>
    <s v="R771"/>
    <n v="21"/>
    <s v="Very poor"/>
    <s v="Smartphone"/>
    <n v="2"/>
    <n v="2"/>
    <n v="0"/>
    <n v="8"/>
    <n v="1"/>
    <n v="0"/>
    <x v="6"/>
    <n v="3"/>
    <s v="Increased"/>
    <x v="1"/>
    <s v="Reading books"/>
    <s v="NO"/>
    <s v="YES"/>
    <s v="School/college"/>
    <n v="13"/>
    <n v="8"/>
    <n v="0"/>
    <n v="2.1666666666666665"/>
    <s v="NO"/>
    <s v="18-22 yrs (Youths)"/>
  </r>
  <r>
    <s v="R773"/>
    <n v="21"/>
    <s v="Very poor"/>
    <s v="Smartphone"/>
    <n v="0"/>
    <n v="0"/>
    <n v="0"/>
    <n v="9"/>
    <n v="4"/>
    <n v="0"/>
    <x v="1"/>
    <n v="4"/>
    <s v="Increased"/>
    <x v="0"/>
    <s v="Watching web series"/>
    <s v="NO"/>
    <s v="NO"/>
    <s v="Eating outside"/>
    <n v="13"/>
    <n v="9"/>
    <n v="0"/>
    <n v="2.1666666666666665"/>
    <s v="NO"/>
    <s v="18-22 yrs (Youths)"/>
  </r>
  <r>
    <s v="R780"/>
    <n v="21"/>
    <s v="Average"/>
    <s v="Laptop/Desktop"/>
    <n v="7"/>
    <n v="8"/>
    <n v="0"/>
    <n v="6"/>
    <n v="1"/>
    <n v="1"/>
    <x v="9"/>
    <n v="4"/>
    <s v="Increased"/>
    <x v="0"/>
    <s v="Listening to music"/>
    <s v="NO"/>
    <s v="YES"/>
    <s v="Friends , relatives"/>
    <n v="23"/>
    <n v="8"/>
    <n v="0"/>
    <n v="3.8333333333333335"/>
    <s v="NO"/>
    <s v="18-22 yrs (Youths)"/>
  </r>
  <r>
    <s v="R785"/>
    <n v="21"/>
    <s v="Average"/>
    <s v="Laptop/Desktop"/>
    <n v="5"/>
    <n v="1"/>
    <n v="1"/>
    <n v="8"/>
    <n v="2"/>
    <n v="2"/>
    <x v="3"/>
    <n v="4"/>
    <s v="Remain Constant"/>
    <x v="0"/>
    <s v="Watching web series"/>
    <s v="YES"/>
    <s v="YES"/>
    <s v="Friends , relatives"/>
    <n v="19"/>
    <n v="8"/>
    <n v="1"/>
    <n v="3.1666666666666665"/>
    <s v="NO"/>
    <s v="18-22 yrs (Youths)"/>
  </r>
  <r>
    <s v="R804"/>
    <n v="21"/>
    <s v="Very poor"/>
    <s v="Laptop/Desktop"/>
    <n v="3"/>
    <n v="2"/>
    <n v="0"/>
    <n v="7"/>
    <n v="1"/>
    <n v="0"/>
    <x v="3"/>
    <n v="2"/>
    <s v="Increased"/>
    <x v="0"/>
    <s v="Scrolling through social media"/>
    <s v="NO"/>
    <s v="NO"/>
    <s v="School/college"/>
    <n v="13"/>
    <n v="7"/>
    <n v="0"/>
    <n v="2.1666666666666665"/>
    <s v="NO"/>
    <s v="18-22 yrs (Youths)"/>
  </r>
  <r>
    <s v="R818"/>
    <n v="21"/>
    <s v="Very poor"/>
    <s v="Smartphone"/>
    <n v="3"/>
    <n v="2"/>
    <n v="2"/>
    <n v="7"/>
    <n v="3"/>
    <n v="3"/>
    <x v="0"/>
    <n v="2"/>
    <s v="Remain Constant"/>
    <x v="0"/>
    <s v="Listening to music"/>
    <s v="YES"/>
    <s v="YES"/>
    <s v="Friends , relatives"/>
    <n v="20"/>
    <n v="7"/>
    <n v="2"/>
    <n v="3.3333333333333335"/>
    <s v="NO"/>
    <s v="18-22 yrs (Youths)"/>
  </r>
  <r>
    <s v="R819"/>
    <n v="21"/>
    <s v="Average"/>
    <s v="Smartphone"/>
    <n v="5"/>
    <n v="5"/>
    <n v="0"/>
    <n v="5"/>
    <n v="2"/>
    <n v="1"/>
    <x v="3"/>
    <n v="2"/>
    <s v="Remain Constant"/>
    <x v="0"/>
    <s v="Listening to music"/>
    <s v="YES"/>
    <s v="NO"/>
    <s v="To stay alone."/>
    <n v="18"/>
    <n v="5"/>
    <n v="0"/>
    <n v="3"/>
    <s v="NO"/>
    <s v="18-22 yrs (Youths)"/>
  </r>
  <r>
    <s v="R823"/>
    <n v="21"/>
    <s v="Very poor"/>
    <s v="Smartphone"/>
    <n v="2"/>
    <n v="0"/>
    <n v="2"/>
    <n v="8"/>
    <n v="4"/>
    <n v="2"/>
    <x v="3"/>
    <n v="2"/>
    <s v="Remain Constant"/>
    <x v="0"/>
    <s v="Cooking"/>
    <s v="NO"/>
    <s v="NO"/>
    <s v="Travelling"/>
    <n v="18"/>
    <n v="8"/>
    <n v="0"/>
    <n v="3"/>
    <s v="NO"/>
    <s v="18-22 yrs (Youths)"/>
  </r>
  <r>
    <s v="R826"/>
    <n v="21"/>
    <s v="Very poor"/>
    <s v="Smartphone"/>
    <n v="0"/>
    <n v="2"/>
    <n v="3"/>
    <n v="9"/>
    <n v="1"/>
    <n v="1"/>
    <x v="0"/>
    <n v="1"/>
    <s v="Decreased"/>
    <x v="1"/>
    <s v="Online surfing"/>
    <s v="NO"/>
    <s v="NO"/>
    <s v="Roaming around freely"/>
    <n v="16"/>
    <n v="9"/>
    <n v="0"/>
    <n v="2.6666666666666665"/>
    <s v="NO"/>
    <s v="18-22 yrs (Youths)"/>
  </r>
  <r>
    <s v="R828"/>
    <n v="21"/>
    <s v="Good"/>
    <s v="Laptop/Desktop"/>
    <n v="2"/>
    <n v="2"/>
    <n v="2"/>
    <n v="7"/>
    <n v="0.5"/>
    <n v="0"/>
    <x v="0"/>
    <n v="4"/>
    <s v="Remain Constant"/>
    <x v="0"/>
    <s v="Reading"/>
    <s v="YES"/>
    <s v="YES"/>
    <s v="Colleagues"/>
    <n v="13.5"/>
    <n v="7"/>
    <n v="0"/>
    <n v="2.25"/>
    <s v="NO"/>
    <s v="18-22 yrs (Youths)"/>
  </r>
  <r>
    <s v="R829"/>
    <n v="21"/>
    <s v="Very poor"/>
    <s v="Laptop/Desktop"/>
    <n v="3"/>
    <n v="12"/>
    <n v="0"/>
    <n v="6"/>
    <n v="1"/>
    <n v="0"/>
    <x v="9"/>
    <n v="2"/>
    <s v="Decreased"/>
    <x v="1"/>
    <s v="Scrolling through social media"/>
    <s v="NO"/>
    <s v="NO"/>
    <s v="School/college"/>
    <n v="22"/>
    <n v="12"/>
    <n v="0"/>
    <n v="3.6666666666666665"/>
    <s v="NO"/>
    <s v="18-22 yrs (Youths)"/>
  </r>
  <r>
    <s v="R830"/>
    <n v="21"/>
    <s v="Very poor"/>
    <s v="Smartphone"/>
    <n v="2"/>
    <n v="3"/>
    <n v="0"/>
    <n v="8"/>
    <n v="2"/>
    <n v="0"/>
    <x v="3"/>
    <n v="2"/>
    <s v="Increased"/>
    <x v="1"/>
    <s v="Listening to music"/>
    <s v="NO"/>
    <s v="NO"/>
    <s v="School/college"/>
    <n v="15"/>
    <n v="8"/>
    <n v="0"/>
    <n v="2.5"/>
    <s v="NO"/>
    <s v="18-22 yrs (Youths)"/>
  </r>
  <r>
    <s v="R833"/>
    <n v="21"/>
    <s v="Very poor"/>
    <s v="Laptop/Desktop"/>
    <n v="3"/>
    <n v="5"/>
    <n v="0"/>
    <n v="7"/>
    <n v="1"/>
    <n v="0"/>
    <x v="1"/>
    <n v="4"/>
    <s v="Remain Constant"/>
    <x v="0"/>
    <s v="Online gaming"/>
    <s v="YES"/>
    <s v="NO"/>
    <s v="Eating outside"/>
    <n v="16"/>
    <n v="7"/>
    <n v="0"/>
    <n v="2.6666666666666665"/>
    <s v="NO"/>
    <s v="18-22 yrs (Youths)"/>
  </r>
  <r>
    <s v="R835"/>
    <n v="21"/>
    <s v="Average"/>
    <s v="Laptop/Desktop"/>
    <n v="4"/>
    <n v="4"/>
    <n v="0"/>
    <n v="6"/>
    <n v="4"/>
    <n v="0"/>
    <x v="0"/>
    <n v="3"/>
    <s v="Remain Constant"/>
    <x v="0"/>
    <s v="Meditation"/>
    <s v="YES"/>
    <s v="YES"/>
    <s v="Friends , relatives"/>
    <n v="18"/>
    <n v="6"/>
    <n v="0"/>
    <n v="3"/>
    <s v="NO"/>
    <s v="18-22 yrs (Youths)"/>
  </r>
  <r>
    <s v="R836"/>
    <n v="21"/>
    <s v="Very poor"/>
    <s v="Smartphone"/>
    <n v="3"/>
    <n v="8"/>
    <n v="1"/>
    <n v="8"/>
    <n v="1"/>
    <n v="0"/>
    <x v="0"/>
    <n v="3"/>
    <s v="Remain Constant"/>
    <x v="0"/>
    <s v="Meditation"/>
    <s v="YES"/>
    <s v="NO"/>
    <s v="Friends , relatives"/>
    <n v="21"/>
    <n v="8"/>
    <n v="0"/>
    <n v="3.5"/>
    <s v="NO"/>
    <s v="18-22 yrs (Youths)"/>
  </r>
  <r>
    <s v="R837"/>
    <n v="21"/>
    <s v="Average"/>
    <s v="Smartphone"/>
    <n v="5"/>
    <n v="6"/>
    <n v="0"/>
    <n v="5"/>
    <n v="2"/>
    <n v="0"/>
    <x v="1"/>
    <n v="3"/>
    <s v="Increased"/>
    <x v="1"/>
    <s v="Online gaming"/>
    <s v="YES"/>
    <s v="YES"/>
    <s v="Eating outside"/>
    <n v="18"/>
    <n v="6"/>
    <n v="0"/>
    <n v="3"/>
    <s v="NO"/>
    <s v="18-22 yrs (Youths)"/>
  </r>
  <r>
    <s v="R851"/>
    <n v="21"/>
    <s v="Very poor"/>
    <s v="Laptop/Desktop"/>
    <n v="4"/>
    <n v="2"/>
    <n v="0"/>
    <n v="10"/>
    <n v="2"/>
    <n v="0"/>
    <x v="0"/>
    <n v="3"/>
    <s v="Increased"/>
    <x v="0"/>
    <s v="Listening to music"/>
    <s v="NO"/>
    <s v="NO"/>
    <s v="School/college"/>
    <n v="18"/>
    <n v="10"/>
    <n v="0"/>
    <n v="3"/>
    <s v="NO"/>
    <s v="18-22 yrs (Youths)"/>
  </r>
  <r>
    <s v="R855"/>
    <n v="21"/>
    <s v="Very poor"/>
    <s v="Laptop/Desktop"/>
    <n v="2"/>
    <n v="12"/>
    <n v="1"/>
    <n v="9"/>
    <n v="5"/>
    <n v="1"/>
    <x v="1"/>
    <n v="3"/>
    <s v="Increased"/>
    <x v="0"/>
    <s v="Online gaming"/>
    <s v="YES"/>
    <s v="YES"/>
    <s v="Friends , relatives"/>
    <n v="30"/>
    <n v="12"/>
    <n v="1"/>
    <n v="5"/>
    <s v="NO"/>
    <s v="18-22 yrs (Youths)"/>
  </r>
  <r>
    <s v="R859"/>
    <n v="21"/>
    <s v="Very poor"/>
    <s v="Laptop/Desktop"/>
    <n v="3"/>
    <n v="2"/>
    <n v="1"/>
    <n v="8"/>
    <n v="0.75"/>
    <n v="1"/>
    <x v="0"/>
    <n v="3"/>
    <s v="Remain Constant"/>
    <x v="0"/>
    <s v="Listening to music"/>
    <s v="NO"/>
    <s v="NO"/>
    <s v="Badminton in court"/>
    <n v="15.75"/>
    <n v="8"/>
    <n v="0.75"/>
    <n v="2.625"/>
    <s v="NO"/>
    <s v="18-22 yrs (Youths)"/>
  </r>
  <r>
    <s v="R860"/>
    <n v="21"/>
    <s v="Very poor"/>
    <s v="Laptop/Desktop"/>
    <n v="3"/>
    <n v="1"/>
    <n v="0"/>
    <n v="8"/>
    <n v="1"/>
    <n v="0"/>
    <x v="3"/>
    <n v="3"/>
    <s v="Increased"/>
    <x v="0"/>
    <s v="Listening to music"/>
    <s v="NO"/>
    <s v="YES"/>
    <s v="Roaming around freely"/>
    <n v="13"/>
    <n v="8"/>
    <n v="0"/>
    <n v="2.1666666666666665"/>
    <s v="NO"/>
    <s v="18-22 yrs (Youths)"/>
  </r>
  <r>
    <s v="R861"/>
    <n v="21"/>
    <s v="Very poor"/>
    <s v="Smartphone"/>
    <n v="4"/>
    <n v="6"/>
    <n v="0"/>
    <n v="9"/>
    <n v="2"/>
    <n v="0"/>
    <x v="1"/>
    <n v="2"/>
    <s v="Remain Constant"/>
    <x v="0"/>
    <s v="Listening to music"/>
    <s v="NO"/>
    <s v="YES"/>
    <s v="School/college"/>
    <n v="21"/>
    <n v="9"/>
    <n v="0"/>
    <n v="3.5"/>
    <s v="NO"/>
    <s v="18-22 yrs (Youths)"/>
  </r>
  <r>
    <s v="R862"/>
    <n v="21"/>
    <s v="Very poor"/>
    <s v="Smartphone"/>
    <n v="4"/>
    <n v="1"/>
    <n v="1"/>
    <n v="7"/>
    <n v="2"/>
    <n v="0"/>
    <x v="3"/>
    <n v="4"/>
    <s v="Increased"/>
    <x v="0"/>
    <s v="Scrolling through social media"/>
    <s v="YES"/>
    <s v="YES"/>
    <s v="Eating outside"/>
    <n v="15"/>
    <n v="7"/>
    <n v="0"/>
    <n v="2.5"/>
    <s v="NO"/>
    <s v="18-22 yrs (Youths)"/>
  </r>
  <r>
    <s v="R863"/>
    <n v="21"/>
    <s v="Average"/>
    <s v="Smartphone"/>
    <n v="4"/>
    <n v="2"/>
    <n v="2"/>
    <n v="12"/>
    <n v="2"/>
    <n v="0"/>
    <x v="3"/>
    <n v="2"/>
    <s v="Decreased"/>
    <x v="0"/>
    <s v="Online surfing"/>
    <s v="NO"/>
    <s v="YES"/>
    <s v="Friends , relatives"/>
    <n v="22"/>
    <n v="12"/>
    <n v="0"/>
    <n v="3.6666666666666665"/>
    <s v="NO"/>
    <s v="18-22 yrs (Youths)"/>
  </r>
  <r>
    <s v="R867"/>
    <n v="21"/>
    <s v="Average"/>
    <s v="Smartphone"/>
    <n v="3"/>
    <n v="2"/>
    <n v="2"/>
    <n v="7"/>
    <n v="1"/>
    <n v="3"/>
    <x v="0"/>
    <n v="2"/>
    <s v="Remain Constant"/>
    <x v="0"/>
    <s v="Workout and listening music"/>
    <s v="YES"/>
    <s v="YES"/>
    <s v="Travelling"/>
    <n v="18"/>
    <n v="7"/>
    <n v="1"/>
    <n v="3"/>
    <s v="NO"/>
    <s v="18-22 yrs (Youths)"/>
  </r>
  <r>
    <s v="R876"/>
    <n v="21"/>
    <s v="Very poor"/>
    <s v="Smartphone"/>
    <n v="3"/>
    <n v="4"/>
    <n v="1"/>
    <n v="5"/>
    <n v="2"/>
    <n v="0"/>
    <x v="1"/>
    <n v="3"/>
    <s v="Remain Constant"/>
    <x v="0"/>
    <s v="Sleeping"/>
    <s v="YES"/>
    <s v="YES"/>
    <s v="School/college"/>
    <n v="15"/>
    <n v="5"/>
    <n v="0"/>
    <n v="2.5"/>
    <s v="NO"/>
    <s v="18-22 yrs (Youths)"/>
  </r>
  <r>
    <s v="R881"/>
    <n v="21"/>
    <s v="Average"/>
    <s v="Laptop/Desktop"/>
    <n v="5"/>
    <n v="2"/>
    <n v="0"/>
    <n v="9"/>
    <n v="1"/>
    <n v="2"/>
    <x v="3"/>
    <n v="3"/>
    <s v="Remain Constant"/>
    <x v="0"/>
    <s v="Listening to music"/>
    <s v="NO"/>
    <s v="NO"/>
    <s v="ALL"/>
    <n v="19"/>
    <n v="9"/>
    <n v="0"/>
    <n v="3.1666666666666665"/>
    <s v="NO"/>
    <s v="18-22 yrs (Youths)"/>
  </r>
  <r>
    <s v="R891"/>
    <n v="21"/>
    <s v="Very poor"/>
    <s v="Smartphone"/>
    <n v="2"/>
    <n v="4"/>
    <n v="0"/>
    <n v="8"/>
    <n v="1"/>
    <n v="2"/>
    <x v="0"/>
    <n v="3"/>
    <s v="Increased"/>
    <x v="1"/>
    <s v="Listening to music"/>
    <s v="NO"/>
    <s v="NO"/>
    <s v="Roaming around freely"/>
    <n v="17"/>
    <n v="8"/>
    <n v="0"/>
    <n v="2.8333333333333335"/>
    <s v="NO"/>
    <s v="18-22 yrs (Youths)"/>
  </r>
  <r>
    <s v="R896"/>
    <n v="21"/>
    <s v="Very poor"/>
    <s v="Laptop/Desktop"/>
    <n v="3"/>
    <n v="2"/>
    <n v="0"/>
    <n v="8"/>
    <n v="6"/>
    <n v="5"/>
    <x v="3"/>
    <n v="4"/>
    <s v="Increased"/>
    <x v="0"/>
    <s v="Listening to music"/>
    <s v="NO"/>
    <s v="YES"/>
    <s v="Roaming around freely"/>
    <n v="24"/>
    <n v="8"/>
    <n v="0"/>
    <n v="4"/>
    <s v="NO"/>
    <s v="18-22 yrs (Youths)"/>
  </r>
  <r>
    <s v="R900"/>
    <n v="21"/>
    <s v="Good"/>
    <s v="Any Gadget"/>
    <n v="7"/>
    <n v="7"/>
    <n v="0"/>
    <n v="10"/>
    <n v="3"/>
    <n v="0"/>
    <x v="0"/>
    <n v="3"/>
    <s v="Remain Constant"/>
    <x v="0"/>
    <s v="Sleeping"/>
    <s v="YES"/>
    <s v="YES"/>
    <s v="School/college"/>
    <n v="27"/>
    <n v="10"/>
    <n v="0"/>
    <n v="4.5"/>
    <s v="NO"/>
    <s v="18-22 yrs (Youths)"/>
  </r>
  <r>
    <s v="R905"/>
    <n v="21"/>
    <s v="Average"/>
    <s v="Smartphone"/>
    <n v="5"/>
    <n v="3"/>
    <n v="1"/>
    <n v="11"/>
    <n v="3"/>
    <n v="2"/>
    <x v="1"/>
    <n v="3"/>
    <s v="Remain Constant"/>
    <x v="0"/>
    <s v="Cooking"/>
    <s v="NO"/>
    <s v="NO"/>
    <s v="School/college"/>
    <n v="25"/>
    <n v="11"/>
    <n v="1"/>
    <n v="4.166666666666667"/>
    <s v="NO"/>
    <s v="18-22 yrs (Youths)"/>
  </r>
  <r>
    <s v="R906"/>
    <n v="21"/>
    <s v="Very poor"/>
    <s v="Smartphone"/>
    <n v="2"/>
    <n v="3"/>
    <n v="0"/>
    <n v="8"/>
    <n v="4"/>
    <n v="1"/>
    <x v="0"/>
    <n v="3"/>
    <s v="Remain Constant"/>
    <x v="0"/>
    <s v="Watching web series"/>
    <s v="NO"/>
    <s v="NO"/>
    <s v="All"/>
    <n v="18"/>
    <n v="8"/>
    <n v="0"/>
    <n v="3"/>
    <s v="NO"/>
    <s v="18-22 yrs (Youths)"/>
  </r>
  <r>
    <s v="R912"/>
    <n v="21"/>
    <s v="Good"/>
    <s v="Smartphone"/>
    <n v="1"/>
    <n v="5"/>
    <n v="0"/>
    <n v="7"/>
    <n v="2"/>
    <n v="2"/>
    <x v="9"/>
    <n v="2"/>
    <s v="Remain Constant"/>
    <x v="0"/>
    <s v="Dancing"/>
    <s v="NO"/>
    <s v="NO"/>
    <s v="School/college"/>
    <n v="17"/>
    <n v="7"/>
    <n v="0"/>
    <n v="2.8333333333333335"/>
    <s v="NO"/>
    <s v="18-22 yrs (Youths)"/>
  </r>
  <r>
    <s v="R913"/>
    <n v="21"/>
    <s v="Average"/>
    <s v="Laptop/Desktop"/>
    <n v="6"/>
    <n v="2"/>
    <n v="1"/>
    <n v="8"/>
    <n v="5"/>
    <n v="2"/>
    <x v="3"/>
    <n v="2"/>
    <s v="Increased"/>
    <x v="0"/>
    <s v="Reading books"/>
    <s v="NO"/>
    <s v="YES"/>
    <s v="Roaming around freely"/>
    <n v="24"/>
    <n v="8"/>
    <n v="1"/>
    <n v="4"/>
    <s v="NO"/>
    <s v="18-22 yrs (Youths)"/>
  </r>
  <r>
    <s v="R920"/>
    <n v="21"/>
    <s v="Average"/>
    <s v="Laptop/Desktop"/>
    <n v="5"/>
    <n v="2"/>
    <n v="0"/>
    <n v="10"/>
    <n v="2"/>
    <n v="0.5"/>
    <x v="0"/>
    <n v="3"/>
    <s v="Increased"/>
    <x v="0"/>
    <s v="Listening to music"/>
    <s v="YES"/>
    <s v="NO"/>
    <s v="School/college"/>
    <n v="19.5"/>
    <n v="10"/>
    <n v="0"/>
    <n v="3.25"/>
    <s v="NO"/>
    <s v="18-22 yrs (Youths)"/>
  </r>
  <r>
    <s v="R928"/>
    <n v="21"/>
    <s v="Good"/>
    <s v="Laptop/Desktop"/>
    <n v="1"/>
    <n v="3"/>
    <n v="1"/>
    <n v="10"/>
    <n v="3"/>
    <n v="1"/>
    <x v="3"/>
    <n v="3"/>
    <s v="Increased"/>
    <x v="0"/>
    <s v="Social Media"/>
    <s v="YES"/>
    <s v="YES"/>
    <s v="School/college"/>
    <n v="19"/>
    <n v="10"/>
    <n v="1"/>
    <n v="3.1666666666666665"/>
    <s v="NO"/>
    <s v="18-22 yrs (Youths)"/>
  </r>
  <r>
    <s v="R932"/>
    <n v="21"/>
    <s v="Average"/>
    <s v="Smartphone"/>
    <n v="3"/>
    <n v="2"/>
    <n v="1"/>
    <n v="8"/>
    <n v="6"/>
    <n v="3"/>
    <x v="0"/>
    <n v="2"/>
    <s v="Remain Constant"/>
    <x v="0"/>
    <s v="Painting"/>
    <s v="NO"/>
    <s v="YES"/>
    <s v="School/college"/>
    <n v="23"/>
    <n v="8"/>
    <n v="1"/>
    <n v="3.8333333333333335"/>
    <s v="NO"/>
    <s v="18-22 yrs (Youths)"/>
  </r>
  <r>
    <s v="R937"/>
    <n v="21"/>
    <s v="Very poor"/>
    <s v="Smartphone"/>
    <n v="2"/>
    <n v="2"/>
    <n v="0"/>
    <n v="7"/>
    <n v="1"/>
    <n v="1"/>
    <x v="1"/>
    <n v="3"/>
    <s v="Remain Constant"/>
    <x v="1"/>
    <s v="Listening to music"/>
    <s v="NO"/>
    <s v="YES"/>
    <s v="School/college"/>
    <n v="13"/>
    <n v="7"/>
    <n v="0"/>
    <n v="2.1666666666666665"/>
    <s v="NO"/>
    <s v="18-22 yrs (Youths)"/>
  </r>
  <r>
    <s v="R939"/>
    <n v="21"/>
    <s v="Average"/>
    <s v="Laptop/Desktop"/>
    <n v="2"/>
    <n v="3"/>
    <n v="1"/>
    <n v="8"/>
    <n v="6"/>
    <n v="2"/>
    <x v="3"/>
    <n v="3"/>
    <s v="Remain Constant"/>
    <x v="0"/>
    <s v="Dancing"/>
    <s v="YES"/>
    <s v="YES"/>
    <s v="Travelling"/>
    <n v="22"/>
    <n v="8"/>
    <n v="1"/>
    <n v="3.6666666666666665"/>
    <s v="NO"/>
    <s v="18-22 yrs (Youths)"/>
  </r>
  <r>
    <s v="R947"/>
    <n v="21"/>
    <s v="Good"/>
    <s v="Laptop/Desktop"/>
    <n v="4"/>
    <n v="10"/>
    <n v="1"/>
    <n v="7"/>
    <n v="3"/>
    <n v="0"/>
    <x v="0"/>
    <n v="3"/>
    <s v="Remain Constant"/>
    <x v="1"/>
    <s v="Listening to music"/>
    <s v="NO"/>
    <s v="YES"/>
    <s v="Travelling"/>
    <n v="25"/>
    <n v="10"/>
    <n v="0"/>
    <n v="4.166666666666667"/>
    <s v="NO"/>
    <s v="18-22 yrs (Youths)"/>
  </r>
  <r>
    <s v="R952"/>
    <n v="21"/>
    <s v="Average"/>
    <s v="Smartphone"/>
    <n v="6"/>
    <n v="2"/>
    <n v="1"/>
    <n v="7"/>
    <n v="3"/>
    <n v="1"/>
    <x v="0"/>
    <n v="3"/>
    <s v="Decreased"/>
    <x v="0"/>
    <s v="Reading books"/>
    <s v="YES"/>
    <s v="YES"/>
    <s v="Friends , relatives"/>
    <n v="20"/>
    <n v="7"/>
    <n v="1"/>
    <n v="3.3333333333333335"/>
    <s v="NO"/>
    <s v="18-22 yrs (Youths)"/>
  </r>
  <r>
    <s v="R956"/>
    <n v="21"/>
    <s v="NA"/>
    <s v="NA"/>
    <n v="0"/>
    <n v="1"/>
    <n v="1"/>
    <n v="11"/>
    <n v="8"/>
    <n v="3"/>
    <x v="3"/>
    <n v="3"/>
    <s v="Increased"/>
    <x v="0"/>
    <s v="Listening to music"/>
    <s v="NO"/>
    <s v="YES"/>
    <s v="Travelling"/>
    <n v="24"/>
    <n v="11"/>
    <n v="0"/>
    <n v="4"/>
    <s v="NO"/>
    <s v="18-22 yrs (Youths)"/>
  </r>
  <r>
    <s v="R963"/>
    <n v="21"/>
    <s v="Average"/>
    <s v="Smartphone"/>
    <n v="4"/>
    <n v="8"/>
    <n v="0"/>
    <n v="6"/>
    <n v="1"/>
    <n v="0"/>
    <x v="1"/>
    <n v="2"/>
    <s v="Decreased"/>
    <x v="1"/>
    <s v="Online surfing"/>
    <s v="NO"/>
    <s v="NO"/>
    <s v="Travelling"/>
    <n v="19"/>
    <n v="8"/>
    <n v="0"/>
    <n v="3.1666666666666665"/>
    <s v="NO"/>
    <s v="18-22 yrs (Youths)"/>
  </r>
  <r>
    <s v="R966"/>
    <n v="21"/>
    <s v="NA"/>
    <s v="NA"/>
    <n v="0"/>
    <n v="6"/>
    <n v="1"/>
    <n v="9"/>
    <n v="2"/>
    <n v="0.5"/>
    <x v="0"/>
    <n v="4"/>
    <s v="Increased"/>
    <x v="0"/>
    <s v="Scrolling through social media"/>
    <s v="YES"/>
    <s v="YES"/>
    <s v="Friends , relatives"/>
    <n v="18.5"/>
    <n v="9"/>
    <n v="0"/>
    <n v="3.0833333333333335"/>
    <s v="NO"/>
    <s v="18-22 yrs (Youths)"/>
  </r>
  <r>
    <s v="R970"/>
    <n v="21"/>
    <s v="Very poor"/>
    <s v="Laptop/Desktop"/>
    <n v="8"/>
    <n v="1"/>
    <n v="1"/>
    <n v="9"/>
    <n v="2"/>
    <n v="0"/>
    <x v="3"/>
    <n v="3"/>
    <s v="Remain Constant"/>
    <x v="1"/>
    <s v="Scrolling through social media"/>
    <s v="NO"/>
    <s v="NO"/>
    <s v="Eating outside"/>
    <n v="21"/>
    <n v="9"/>
    <n v="0"/>
    <n v="3.5"/>
    <s v="NO"/>
    <s v="18-22 yrs (Youths)"/>
  </r>
  <r>
    <s v="R974"/>
    <n v="21"/>
    <s v="Average"/>
    <s v="Smartphone"/>
    <n v="5"/>
    <n v="3"/>
    <n v="1"/>
    <n v="8"/>
    <n v="4"/>
    <n v="0"/>
    <x v="1"/>
    <n v="4"/>
    <s v="Remain Constant"/>
    <x v="1"/>
    <s v="Cooking"/>
    <s v="NO"/>
    <s v="NO"/>
    <s v="School/college"/>
    <n v="21"/>
    <n v="8"/>
    <n v="0"/>
    <n v="3.5"/>
    <s v="NO"/>
    <s v="18-22 yrs (Youths)"/>
  </r>
  <r>
    <s v="R997"/>
    <n v="21"/>
    <s v="Average"/>
    <s v="Laptop/Desktop"/>
    <n v="2"/>
    <n v="1"/>
    <n v="0"/>
    <n v="12"/>
    <n v="3"/>
    <n v="0"/>
    <x v="3"/>
    <n v="2"/>
    <s v="Increased"/>
    <x v="0"/>
    <s v="Listening to music"/>
    <s v="NO"/>
    <s v="YES"/>
    <s v="School/college"/>
    <n v="18"/>
    <n v="12"/>
    <n v="0"/>
    <n v="3"/>
    <s v="NO"/>
    <s v="18-22 yrs (Youths)"/>
  </r>
  <r>
    <s v="R1021"/>
    <n v="21"/>
    <s v="Poor"/>
    <s v="Smartphone"/>
    <n v="0"/>
    <n v="1"/>
    <n v="2"/>
    <n v="7"/>
    <n v="2"/>
    <n v="0.5"/>
    <x v="3"/>
    <n v="4"/>
    <s v="Decreased"/>
    <x v="0"/>
    <s v="Meditation"/>
    <s v="YES"/>
    <s v="YES"/>
    <s v="Travelling"/>
    <n v="12.5"/>
    <n v="7"/>
    <n v="0"/>
    <n v="2.0833333333333335"/>
    <s v="NO"/>
    <s v="18-22 yrs (Youths)"/>
  </r>
  <r>
    <s v="R1044"/>
    <n v="21"/>
    <s v="Good"/>
    <s v="Laptop/Desktop"/>
    <n v="6"/>
    <n v="4"/>
    <n v="1"/>
    <n v="8"/>
    <n v="2"/>
    <n v="0.5"/>
    <x v="0"/>
    <n v="3"/>
    <s v="Remain Constant"/>
    <x v="0"/>
    <s v="Web Series"/>
    <s v="YES"/>
    <s v="YES"/>
    <s v="Travelling"/>
    <n v="21.5"/>
    <n v="8"/>
    <n v="0.5"/>
    <n v="3.5833333333333335"/>
    <s v="NO"/>
    <s v="18-22 yrs (Youths)"/>
  </r>
  <r>
    <s v="R1047"/>
    <n v="21"/>
    <s v="Excellent"/>
    <s v="Laptop/Desktop"/>
    <n v="4"/>
    <n v="2"/>
    <n v="0"/>
    <n v="8"/>
    <n v="0.5"/>
    <n v="4"/>
    <x v="0"/>
    <n v="3"/>
    <s v="Increased"/>
    <x v="1"/>
    <s v="Meditation"/>
    <s v="YES"/>
    <s v="YES"/>
    <s v="Friends , relatives"/>
    <n v="18.5"/>
    <n v="8"/>
    <n v="0"/>
    <n v="3.0833333333333335"/>
    <s v="NO"/>
    <s v="18-22 yrs (Youths)"/>
  </r>
  <r>
    <s v="R1050"/>
    <n v="21"/>
    <s v="Poor"/>
    <s v="Smartphone"/>
    <n v="0"/>
    <n v="1"/>
    <n v="0"/>
    <n v="7"/>
    <n v="0"/>
    <n v="0"/>
    <x v="0"/>
    <n v="2"/>
    <s v="Increased"/>
    <x v="0"/>
    <s v="Reading books"/>
    <s v="YES"/>
    <s v="YES"/>
    <s v="Friends , relatives"/>
    <n v="8"/>
    <n v="7"/>
    <n v="0"/>
    <n v="1.3333333333333333"/>
    <s v="NO"/>
    <s v="18-22 yrs (Youths)"/>
  </r>
  <r>
    <s v="R14"/>
    <n v="22"/>
    <s v="Good"/>
    <s v="Laptop/Desktop"/>
    <n v="1"/>
    <n v="2"/>
    <n v="0"/>
    <n v="7"/>
    <n v="0"/>
    <n v="0.5"/>
    <x v="2"/>
    <n v="2"/>
    <s v="Increased"/>
    <x v="0"/>
    <s v="Reading"/>
    <s v="YES"/>
    <s v="YES"/>
    <s v="Travelling"/>
    <n v="10.5"/>
    <n v="7"/>
    <n v="0"/>
    <n v="1.75"/>
    <s v="NO"/>
    <s v="18-22 yrs (Youths)"/>
  </r>
  <r>
    <s v="R16"/>
    <n v="22"/>
    <s v="Average"/>
    <s v="Smartphone"/>
    <n v="3"/>
    <n v="3"/>
    <n v="1"/>
    <n v="6"/>
    <n v="2"/>
    <n v="1"/>
    <x v="3"/>
    <n v="3"/>
    <s v="Increased"/>
    <x v="0"/>
    <s v="Online gaming"/>
    <s v="YES"/>
    <s v="YES"/>
    <s v="Eating outside"/>
    <n v="16"/>
    <n v="6"/>
    <n v="1"/>
    <n v="2.6666666666666665"/>
    <s v="NO"/>
    <s v="18-22 yrs (Youths)"/>
  </r>
  <r>
    <s v="R20"/>
    <n v="22"/>
    <s v="Very poor"/>
    <s v="Smartphone"/>
    <n v="5"/>
    <n v="2"/>
    <n v="1"/>
    <n v="8"/>
    <n v="4"/>
    <n v="0"/>
    <x v="3"/>
    <n v="3"/>
    <s v="Increased"/>
    <x v="0"/>
    <s v="Dancing"/>
    <s v="YES"/>
    <s v="YES"/>
    <s v="Friends , relatives"/>
    <n v="20"/>
    <n v="8"/>
    <n v="0"/>
    <n v="3.3333333333333335"/>
    <s v="NO"/>
    <s v="18-22 yrs (Youths)"/>
  </r>
  <r>
    <s v="R30"/>
    <n v="22"/>
    <s v="Very poor"/>
    <s v="Smartphone"/>
    <n v="4"/>
    <n v="6"/>
    <n v="1"/>
    <n v="5"/>
    <n v="3"/>
    <n v="0"/>
    <x v="1"/>
    <n v="4"/>
    <s v="Remain Constant"/>
    <x v="0"/>
    <s v="sketching,reading books,meditation,songs"/>
    <s v="NO"/>
    <s v="NO"/>
    <s v="Friends , relatives"/>
    <n v="19"/>
    <n v="6"/>
    <n v="0"/>
    <n v="3.1666666666666665"/>
    <s v="NO"/>
    <s v="18-22 yrs (Youths)"/>
  </r>
  <r>
    <s v="R34"/>
    <n v="22"/>
    <s v="Very poor"/>
    <s v="Laptop/Desktop"/>
    <n v="5"/>
    <n v="1"/>
    <n v="0"/>
    <n v="6"/>
    <n v="2"/>
    <n v="0.5"/>
    <x v="9"/>
    <n v="3"/>
    <s v="Decreased"/>
    <x v="1"/>
    <s v="Watching web series"/>
    <s v="YES"/>
    <s v="YES"/>
    <s v="Friends , relatives"/>
    <n v="14.5"/>
    <n v="6"/>
    <n v="0"/>
    <n v="2.4166666666666665"/>
    <s v="NO"/>
    <s v="18-22 yrs (Youths)"/>
  </r>
  <r>
    <s v="R39"/>
    <n v="22"/>
    <s v="Very poor"/>
    <s v="Smartphone"/>
    <n v="1"/>
    <n v="2"/>
    <n v="0.5"/>
    <n v="8"/>
    <n v="2"/>
    <n v="2"/>
    <x v="9"/>
    <n v="3"/>
    <s v="Increased"/>
    <x v="0"/>
    <s v="Listening to music"/>
    <s v="NO"/>
    <s v="YES"/>
    <s v="School/college"/>
    <n v="15.5"/>
    <n v="8"/>
    <n v="0.5"/>
    <n v="2.5833333333333335"/>
    <s v="NO"/>
    <s v="18-22 yrs (Youths)"/>
  </r>
  <r>
    <s v="R46"/>
    <n v="22"/>
    <s v="Very poor"/>
    <s v="Laptop/Desktop"/>
    <n v="3"/>
    <n v="2"/>
    <n v="0"/>
    <n v="8"/>
    <n v="1"/>
    <n v="0"/>
    <x v="3"/>
    <n v="4"/>
    <s v="Increased"/>
    <x v="0"/>
    <s v="Cooking"/>
    <s v="NO"/>
    <s v="YES"/>
    <s v="Eating outside"/>
    <n v="14"/>
    <n v="8"/>
    <n v="0"/>
    <n v="2.3333333333333335"/>
    <s v="NO"/>
    <s v="18-22 yrs (Youths)"/>
  </r>
  <r>
    <s v="R61"/>
    <n v="22"/>
    <s v="Very poor"/>
    <s v="Laptop/Desktop"/>
    <n v="6"/>
    <n v="6"/>
    <n v="0"/>
    <n v="6"/>
    <n v="1"/>
    <n v="0"/>
    <x v="3"/>
    <n v="2"/>
    <s v="Increased"/>
    <x v="0"/>
    <s v="Watching web series"/>
    <s v="YES"/>
    <s v="NO"/>
    <s v="Friends , relatives"/>
    <n v="19"/>
    <n v="6"/>
    <n v="0"/>
    <n v="3.1666666666666665"/>
    <s v="NO"/>
    <s v="18-22 yrs (Youths)"/>
  </r>
  <r>
    <s v="R72"/>
    <n v="22"/>
    <s v="Very poor"/>
    <s v="Smartphone"/>
    <n v="6"/>
    <n v="4"/>
    <n v="0"/>
    <n v="7"/>
    <n v="2"/>
    <n v="0"/>
    <x v="0"/>
    <n v="1"/>
    <s v="Increased"/>
    <x v="0"/>
    <s v="Online gaming"/>
    <s v="NO"/>
    <s v="NO"/>
    <s v="Eating outside"/>
    <n v="19"/>
    <n v="7"/>
    <n v="0"/>
    <n v="3.1666666666666665"/>
    <s v="NO"/>
    <s v="18-22 yrs (Youths)"/>
  </r>
  <r>
    <s v="R98"/>
    <n v="22"/>
    <s v="Average"/>
    <s v="Smartphone"/>
    <n v="2"/>
    <n v="0"/>
    <n v="0"/>
    <n v="12"/>
    <n v="4"/>
    <n v="2"/>
    <x v="3"/>
    <n v="3"/>
    <s v="Increased"/>
    <x v="0"/>
    <s v="Online gaming"/>
    <s v="NO"/>
    <s v="YES"/>
    <s v="Eating outside"/>
    <n v="20"/>
    <n v="12"/>
    <n v="0"/>
    <n v="3.3333333333333335"/>
    <s v="NO"/>
    <s v="18-22 yrs (Youths)"/>
  </r>
  <r>
    <s v="R136"/>
    <n v="22"/>
    <s v="Poor"/>
    <s v="Smartphone"/>
    <n v="0.1"/>
    <n v="2.5"/>
    <n v="1"/>
    <n v="12"/>
    <n v="0.3"/>
    <n v="0"/>
    <x v="1"/>
    <n v="5"/>
    <s v="Increased"/>
    <x v="0"/>
    <s v="Online gaming"/>
    <s v="NO"/>
    <s v="YES"/>
    <s v="Only friends"/>
    <n v="15.9"/>
    <n v="12"/>
    <n v="0"/>
    <n v="2.65"/>
    <s v="NO"/>
    <s v="18-22 yrs (Youths)"/>
  </r>
  <r>
    <s v="R139"/>
    <n v="22"/>
    <s v="Very poor"/>
    <s v="Laptop/Desktop"/>
    <n v="1"/>
    <n v="10"/>
    <n v="1"/>
    <n v="7"/>
    <n v="1"/>
    <n v="0"/>
    <x v="0"/>
    <n v="3"/>
    <s v="Remain Constant"/>
    <x v="0"/>
    <s v="Writing"/>
    <s v="YES"/>
    <s v="YES"/>
    <s v="Roaming around freely"/>
    <n v="20"/>
    <n v="10"/>
    <n v="0"/>
    <n v="3.3333333333333335"/>
    <s v="NO"/>
    <s v="18-22 yrs (Youths)"/>
  </r>
  <r>
    <s v="R165"/>
    <n v="22"/>
    <s v="Very poor"/>
    <s v="Smartphone"/>
    <n v="1"/>
    <n v="4"/>
    <n v="1"/>
    <n v="7"/>
    <n v="2"/>
    <n v="0"/>
    <x v="9"/>
    <n v="2"/>
    <s v="Increased"/>
    <x v="1"/>
    <s v="Watching web series"/>
    <s v="NO"/>
    <s v="NO"/>
    <s v="Roaming around freely"/>
    <n v="15"/>
    <n v="7"/>
    <n v="0"/>
    <n v="2.5"/>
    <s v="NO"/>
    <s v="18-22 yrs (Youths)"/>
  </r>
  <r>
    <s v="R167"/>
    <n v="22"/>
    <s v="Good"/>
    <s v="Smartphone"/>
    <n v="4"/>
    <n v="4"/>
    <n v="0.5"/>
    <n v="8"/>
    <n v="2"/>
    <n v="0"/>
    <x v="0"/>
    <n v="3"/>
    <s v="Increased"/>
    <x v="0"/>
    <s v="Sleeping"/>
    <s v="YES"/>
    <s v="NO"/>
    <s v="School/college"/>
    <n v="18.5"/>
    <n v="8"/>
    <n v="0"/>
    <n v="3.0833333333333335"/>
    <s v="NO"/>
    <s v="18-22 yrs (Youths)"/>
  </r>
  <r>
    <s v="R174"/>
    <n v="22"/>
    <s v="Average"/>
    <s v="Smartphone"/>
    <n v="1"/>
    <n v="3"/>
    <n v="1"/>
    <n v="7"/>
    <n v="1"/>
    <n v="0"/>
    <x v="0"/>
    <n v="3"/>
    <s v="Remain Constant"/>
    <x v="0"/>
    <s v="Sleep"/>
    <s v="NO"/>
    <s v="YES"/>
    <s v="School/college"/>
    <n v="13"/>
    <n v="7"/>
    <n v="0"/>
    <n v="2.1666666666666665"/>
    <s v="NO"/>
    <s v="18-22 yrs (Youths)"/>
  </r>
  <r>
    <s v="R178"/>
    <n v="22"/>
    <s v="Average"/>
    <s v="Laptop/Desktop"/>
    <n v="0"/>
    <n v="3"/>
    <n v="1"/>
    <n v="9"/>
    <n v="0"/>
    <n v="2"/>
    <x v="7"/>
    <n v="5"/>
    <s v="Decreased"/>
    <x v="0"/>
    <s v="Watching web series"/>
    <s v="NO"/>
    <s v="YES"/>
    <s v="Roaming around freely"/>
    <n v="15"/>
    <n v="9"/>
    <n v="0"/>
    <n v="2.5"/>
    <s v="NO"/>
    <s v="18-22 yrs (Youths)"/>
  </r>
  <r>
    <s v="R179"/>
    <n v="22"/>
    <s v="Good"/>
    <s v="Laptop/Desktop"/>
    <n v="6"/>
    <n v="2"/>
    <n v="1"/>
    <n v="8"/>
    <n v="4"/>
    <n v="0"/>
    <x v="3"/>
    <n v="4"/>
    <s v="Remain Constant"/>
    <x v="0"/>
    <s v="Online gaming"/>
    <s v="NO"/>
    <s v="YES"/>
    <s v="Colleagues"/>
    <n v="21"/>
    <n v="8"/>
    <n v="0"/>
    <n v="3.5"/>
    <s v="NO"/>
    <s v="18-22 yrs (Youths)"/>
  </r>
  <r>
    <s v="R184"/>
    <n v="22"/>
    <s v="Very poor"/>
    <s v="Smartphone"/>
    <n v="1"/>
    <n v="7"/>
    <n v="0"/>
    <n v="7"/>
    <n v="1"/>
    <n v="0"/>
    <x v="5"/>
    <n v="3"/>
    <s v="Remain Constant"/>
    <x v="0"/>
    <s v="Talking to your relatives"/>
    <s v="YES"/>
    <s v="YES"/>
    <s v="Friends , relatives"/>
    <n v="16"/>
    <n v="7"/>
    <n v="0"/>
    <n v="2.6666666666666665"/>
    <s v="NO"/>
    <s v="18-22 yrs (Youths)"/>
  </r>
  <r>
    <s v="R187"/>
    <n v="22"/>
    <s v="Average"/>
    <s v="Smartphone"/>
    <n v="1"/>
    <n v="4"/>
    <n v="0.5"/>
    <n v="11"/>
    <n v="1"/>
    <n v="0"/>
    <x v="3"/>
    <n v="3"/>
    <s v="Remain Constant"/>
    <x v="1"/>
    <s v="Listening to music"/>
    <s v="NO"/>
    <s v="NO"/>
    <s v="School/college"/>
    <n v="17.5"/>
    <n v="11"/>
    <n v="0"/>
    <n v="2.9166666666666665"/>
    <s v="NO"/>
    <s v="18-22 yrs (Youths)"/>
  </r>
  <r>
    <s v="R188"/>
    <n v="22"/>
    <s v="Average"/>
    <s v="Laptop/Desktop"/>
    <n v="2"/>
    <n v="5"/>
    <n v="0"/>
    <n v="8"/>
    <n v="3"/>
    <n v="1"/>
    <x v="3"/>
    <n v="3"/>
    <s v="Increased"/>
    <x v="0"/>
    <s v="Listening to music"/>
    <s v="YES"/>
    <s v="YES"/>
    <s v="School/college"/>
    <n v="19"/>
    <n v="8"/>
    <n v="0"/>
    <n v="3.1666666666666665"/>
    <s v="NO"/>
    <s v="18-22 yrs (Youths)"/>
  </r>
  <r>
    <s v="R195"/>
    <n v="22"/>
    <s v="Very poor"/>
    <s v="Laptop/Desktop"/>
    <n v="3"/>
    <n v="0"/>
    <n v="5"/>
    <n v="8"/>
    <n v="10"/>
    <s v="No tv"/>
    <x v="6"/>
    <n v="3"/>
    <s v="Remain Constant"/>
    <x v="0"/>
    <s v="Talking to your relatives"/>
    <s v="NO"/>
    <s v="YES"/>
    <s v="Friends , relatives"/>
    <n v="26"/>
    <n v="10"/>
    <n v="0"/>
    <n v="5.2"/>
    <s v="YES"/>
    <s v="18-22 yrs (Youths)"/>
  </r>
  <r>
    <s v="R222"/>
    <n v="22"/>
    <s v="Average"/>
    <s v="Laptop/Desktop"/>
    <n v="4"/>
    <n v="3"/>
    <n v="1"/>
    <n v="8"/>
    <n v="3"/>
    <n v="0"/>
    <x v="0"/>
    <n v="4"/>
    <s v="Increased"/>
    <x v="0"/>
    <s v="Online gaming"/>
    <s v="YES"/>
    <s v="NO"/>
    <s v="Travelling"/>
    <n v="19"/>
    <n v="8"/>
    <n v="0"/>
    <n v="3.1666666666666665"/>
    <s v="NO"/>
    <s v="18-22 yrs (Youths)"/>
  </r>
  <r>
    <s v="R225"/>
    <n v="22"/>
    <s v="Very poor"/>
    <s v="Laptop/Desktop"/>
    <n v="0"/>
    <n v="3"/>
    <n v="0"/>
    <n v="10"/>
    <n v="8"/>
    <n v="0"/>
    <x v="3"/>
    <n v="2"/>
    <s v="Increased"/>
    <x v="1"/>
    <s v="Watching web series"/>
    <s v="YES"/>
    <s v="YES"/>
    <s v="Friends , relatives"/>
    <n v="21"/>
    <n v="10"/>
    <n v="0"/>
    <n v="3.5"/>
    <s v="NO"/>
    <s v="18-22 yrs (Youths)"/>
  </r>
  <r>
    <s v="R226"/>
    <n v="22"/>
    <s v="Average"/>
    <s v="Laptop/Desktop"/>
    <n v="1.5"/>
    <n v="0"/>
    <n v="0"/>
    <n v="9"/>
    <n v="6"/>
    <n v="2"/>
    <x v="3"/>
    <n v="3"/>
    <s v="Increased"/>
    <x v="0"/>
    <s v="Scrolling through social media"/>
    <s v="YES"/>
    <s v="YES"/>
    <s v="School/college"/>
    <n v="18.5"/>
    <n v="9"/>
    <n v="0"/>
    <n v="3.0833333333333335"/>
    <s v="NO"/>
    <s v="18-22 yrs (Youths)"/>
  </r>
  <r>
    <s v="R233"/>
    <n v="22"/>
    <s v="Average"/>
    <s v="Laptop/Desktop"/>
    <n v="4"/>
    <n v="3"/>
    <n v="2"/>
    <n v="8"/>
    <n v="2"/>
    <n v="0.5"/>
    <x v="0"/>
    <n v="4"/>
    <s v="Increased"/>
    <x v="0"/>
    <s v="Sleep"/>
    <s v="YES"/>
    <s v="YES"/>
    <s v="Roaming around freely"/>
    <n v="19.5"/>
    <n v="8"/>
    <n v="0.5"/>
    <n v="3.25"/>
    <s v="NO"/>
    <s v="18-22 yrs (Youths)"/>
  </r>
  <r>
    <s v="R236"/>
    <n v="22"/>
    <s v="Good"/>
    <s v="Laptop/Desktop"/>
    <n v="5"/>
    <n v="10"/>
    <n v="1"/>
    <n v="6"/>
    <n v="1"/>
    <n v="0"/>
    <x v="13"/>
    <n v="3"/>
    <s v="Remain Constant"/>
    <x v="1"/>
    <s v="Online gaming"/>
    <s v="YES"/>
    <s v="YES"/>
    <s v="School/college"/>
    <n v="23"/>
    <n v="10"/>
    <n v="0"/>
    <n v="3.8333333333333335"/>
    <s v="NO"/>
    <s v="18-22 yrs (Youths)"/>
  </r>
  <r>
    <s v="R293"/>
    <n v="22"/>
    <s v="Average"/>
    <s v="Smartphone"/>
    <n v="3"/>
    <n v="3"/>
    <n v="0"/>
    <n v="8"/>
    <n v="2"/>
    <n v="1"/>
    <x v="3"/>
    <n v="3"/>
    <s v="Increased"/>
    <x v="0"/>
    <s v="Talking to your relatives"/>
    <s v="NO"/>
    <s v="NO"/>
    <s v="School/college"/>
    <n v="17"/>
    <n v="8"/>
    <n v="0"/>
    <n v="2.8333333333333335"/>
    <s v="NO"/>
    <s v="18-22 yrs (Youths)"/>
  </r>
  <r>
    <s v="R307"/>
    <n v="22"/>
    <s v="Average"/>
    <s v="Laptop/Desktop"/>
    <n v="2"/>
    <n v="8"/>
    <n v="1"/>
    <n v="8"/>
    <n v="2"/>
    <n v="1"/>
    <x v="9"/>
    <n v="2"/>
    <s v="Remain Constant"/>
    <x v="0"/>
    <s v="Listening to music"/>
    <s v="YES"/>
    <s v="NO"/>
    <s v="School/college"/>
    <n v="22"/>
    <n v="8"/>
    <n v="1"/>
    <n v="3.6666666666666665"/>
    <s v="NO"/>
    <s v="18-22 yrs (Youths)"/>
  </r>
  <r>
    <s v="R308"/>
    <n v="22"/>
    <s v="Average"/>
    <s v="Laptop/Desktop"/>
    <n v="4"/>
    <n v="1"/>
    <n v="1"/>
    <n v="8"/>
    <n v="4"/>
    <n v="1"/>
    <x v="1"/>
    <n v="3"/>
    <s v="Increased"/>
    <x v="0"/>
    <s v="Online surfing"/>
    <s v="YES"/>
    <s v="NO"/>
    <s v="Roaming around freely"/>
    <n v="19"/>
    <n v="8"/>
    <n v="1"/>
    <n v="3.1666666666666665"/>
    <s v="NO"/>
    <s v="18-22 yrs (Youths)"/>
  </r>
  <r>
    <s v="R311"/>
    <n v="22"/>
    <s v="Average"/>
    <s v="Smartphone"/>
    <n v="1"/>
    <n v="3"/>
    <n v="1"/>
    <n v="8"/>
    <n v="1"/>
    <n v="0"/>
    <x v="3"/>
    <n v="2"/>
    <s v="Decreased"/>
    <x v="1"/>
    <s v="Cooking"/>
    <s v="NO"/>
    <s v="NO"/>
    <s v="Roaming around freely"/>
    <n v="14"/>
    <n v="8"/>
    <n v="0"/>
    <n v="2.3333333333333335"/>
    <s v="NO"/>
    <s v="18-22 yrs (Youths)"/>
  </r>
  <r>
    <s v="R338"/>
    <n v="22"/>
    <s v="Average"/>
    <s v="Laptop/Desktop"/>
    <n v="1"/>
    <n v="2"/>
    <n v="0"/>
    <n v="11"/>
    <n v="3"/>
    <n v="3"/>
    <x v="0"/>
    <n v="2"/>
    <s v="Increased"/>
    <x v="1"/>
    <s v="Dancing"/>
    <s v="NO"/>
    <s v="NO"/>
    <s v="Friends , relatives"/>
    <n v="20"/>
    <n v="11"/>
    <n v="0"/>
    <n v="3.3333333333333335"/>
    <s v="NO"/>
    <s v="18-22 yrs (Youths)"/>
  </r>
  <r>
    <s v="R346"/>
    <n v="22"/>
    <s v="NA"/>
    <s v="NA"/>
    <n v="0"/>
    <n v="5"/>
    <n v="1"/>
    <n v="7"/>
    <n v="2"/>
    <n v="1"/>
    <x v="1"/>
    <n v="4"/>
    <s v="Increased"/>
    <x v="0"/>
    <s v="Watching web series"/>
    <s v="NO"/>
    <s v="YES"/>
    <s v="School/college"/>
    <n v="16"/>
    <n v="7"/>
    <n v="0"/>
    <n v="2.6666666666666665"/>
    <s v="NO"/>
    <s v="18-22 yrs (Youths)"/>
  </r>
  <r>
    <s v="R388"/>
    <n v="22"/>
    <s v="Average"/>
    <s v="NA"/>
    <n v="0"/>
    <n v="0"/>
    <n v="0"/>
    <n v="9"/>
    <n v="2"/>
    <n v="2"/>
    <x v="9"/>
    <n v="3"/>
    <s v="Remain Constant"/>
    <x v="0"/>
    <s v="Talking to friends"/>
    <s v="NO"/>
    <s v="NO"/>
    <s v="Roaming around freely"/>
    <n v="13"/>
    <n v="9"/>
    <n v="0"/>
    <n v="2.1666666666666665"/>
    <s v="NO"/>
    <s v="18-22 yrs (Youths)"/>
  </r>
  <r>
    <s v="R426"/>
    <n v="22"/>
    <s v="Very poor"/>
    <s v="Smartphone"/>
    <n v="1"/>
    <n v="3"/>
    <n v="0"/>
    <n v="7"/>
    <n v="3"/>
    <n v="2"/>
    <x v="1"/>
    <n v="3"/>
    <s v="Remain Constant"/>
    <x v="0"/>
    <s v="Watching web series"/>
    <s v="NO"/>
    <s v="YES"/>
    <s v="Roaming around freely"/>
    <n v="16"/>
    <n v="7"/>
    <n v="0"/>
    <n v="2.6666666666666665"/>
    <s v="NO"/>
    <s v="18-22 yrs (Youths)"/>
  </r>
  <r>
    <s v="R449"/>
    <n v="22"/>
    <s v="Average"/>
    <s v="Laptop/Desktop"/>
    <n v="3"/>
    <n v="2"/>
    <n v="0"/>
    <n v="7"/>
    <n v="3"/>
    <n v="0"/>
    <x v="1"/>
    <n v="3"/>
    <s v="Increased"/>
    <x v="0"/>
    <s v="Reading books"/>
    <s v="YES"/>
    <s v="YES"/>
    <s v="Eating outside"/>
    <n v="15"/>
    <n v="7"/>
    <n v="0"/>
    <n v="2.5"/>
    <s v="NO"/>
    <s v="18-22 yrs (Youths)"/>
  </r>
  <r>
    <s v="R467"/>
    <n v="22"/>
    <s v="Average"/>
    <s v="NA"/>
    <n v="1"/>
    <n v="3"/>
    <n v="3"/>
    <n v="8"/>
    <n v="3"/>
    <n v="3"/>
    <x v="3"/>
    <n v="4"/>
    <s v="Increased"/>
    <x v="0"/>
    <s v="Sleeping"/>
    <s v="YES"/>
    <s v="YES"/>
    <s v="Roaming around freely"/>
    <n v="21"/>
    <n v="8"/>
    <n v="1"/>
    <n v="3.5"/>
    <s v="NO"/>
    <s v="18-22 yrs (Youths)"/>
  </r>
  <r>
    <s v="R489"/>
    <n v="22"/>
    <s v="Average"/>
    <s v="Laptop/Desktop"/>
    <n v="2"/>
    <n v="2"/>
    <n v="0"/>
    <n v="8"/>
    <n v="1"/>
    <n v="1"/>
    <x v="3"/>
    <n v="3"/>
    <s v="Remain Constant"/>
    <x v="1"/>
    <s v="Reading books"/>
    <s v="NO"/>
    <s v="NO"/>
    <s v="School/college"/>
    <n v="14"/>
    <n v="8"/>
    <n v="0"/>
    <n v="2.3333333333333335"/>
    <s v="NO"/>
    <s v="18-22 yrs (Youths)"/>
  </r>
  <r>
    <s v="R497"/>
    <n v="22"/>
    <s v="Very poor"/>
    <s v="Smartphone"/>
    <n v="5"/>
    <n v="0"/>
    <n v="1"/>
    <n v="8"/>
    <n v="4"/>
    <n v="0"/>
    <x v="5"/>
    <n v="3"/>
    <s v="Remain Constant"/>
    <x v="0"/>
    <s v="Online surfing"/>
    <s v="NO"/>
    <s v="YES"/>
    <s v="Eating outside"/>
    <n v="18"/>
    <n v="8"/>
    <n v="0"/>
    <n v="3"/>
    <s v="NO"/>
    <s v="18-22 yrs (Youths)"/>
  </r>
  <r>
    <s v="R501"/>
    <n v="22"/>
    <s v="Very poor"/>
    <s v="Laptop/Desktop"/>
    <n v="0.5"/>
    <n v="1"/>
    <n v="1"/>
    <n v="8"/>
    <n v="3"/>
    <n v="0"/>
    <x v="3"/>
    <n v="4"/>
    <s v="Increased"/>
    <x v="0"/>
    <s v="Online gaming"/>
    <s v="NO"/>
    <s v="NO"/>
    <s v="Roaming around freely"/>
    <n v="13.5"/>
    <n v="8"/>
    <n v="0"/>
    <n v="2.25"/>
    <s v="NO"/>
    <s v="18-22 yrs (Youths)"/>
  </r>
  <r>
    <s v="R508"/>
    <n v="22"/>
    <s v="Very poor"/>
    <s v="Smartphone"/>
    <n v="1"/>
    <n v="2"/>
    <n v="1"/>
    <n v="6"/>
    <n v="2"/>
    <n v="0"/>
    <x v="3"/>
    <n v="3"/>
    <s v="Increased"/>
    <x v="0"/>
    <s v="Online surfing"/>
    <s v="YES"/>
    <s v="YES"/>
    <s v="School/college"/>
    <n v="12"/>
    <n v="6"/>
    <n v="0"/>
    <n v="2"/>
    <s v="NO"/>
    <s v="18-22 yrs (Youths)"/>
  </r>
  <r>
    <s v="R535"/>
    <n v="22"/>
    <s v="Average"/>
    <s v="Laptop/Desktop"/>
    <n v="3"/>
    <n v="6"/>
    <n v="2"/>
    <n v="8"/>
    <n v="4"/>
    <n v="1"/>
    <x v="3"/>
    <n v="4"/>
    <s v="Remain Constant"/>
    <x v="0"/>
    <s v="Cooking"/>
    <s v="YES"/>
    <s v="YES"/>
    <s v="Friends , relatives"/>
    <n v="24"/>
    <n v="8"/>
    <n v="1"/>
    <n v="4"/>
    <s v="NO"/>
    <s v="18-22 yrs (Youths)"/>
  </r>
  <r>
    <s v="R543"/>
    <n v="22"/>
    <s v="Average"/>
    <s v="Laptop/Desktop"/>
    <n v="3"/>
    <n v="6"/>
    <n v="1"/>
    <n v="6"/>
    <n v="3"/>
    <n v="2"/>
    <x v="0"/>
    <n v="3"/>
    <s v="Remain Constant"/>
    <x v="0"/>
    <s v="Sleeping"/>
    <s v="NO"/>
    <s v="YES"/>
    <s v="The idea of being around fun loving people but this time has certainly made us all to reconnect (and fill the gap if any) with our families and relatives so it is fun but certainly we do miss hanging out with friends"/>
    <n v="21"/>
    <n v="6"/>
    <n v="1"/>
    <n v="3.5"/>
    <s v="NO"/>
    <s v="18-22 yrs (Youths)"/>
  </r>
  <r>
    <s v="R557"/>
    <n v="22"/>
    <s v="Very poor"/>
    <s v="Smartphone"/>
    <n v="3"/>
    <n v="2"/>
    <n v="1"/>
    <n v="9"/>
    <n v="1"/>
    <n v="1"/>
    <x v="0"/>
    <n v="4"/>
    <s v="Remain Constant"/>
    <x v="1"/>
    <s v="Scrolling through social media"/>
    <s v="NO"/>
    <s v="YES"/>
    <s v="Friends , relatives"/>
    <n v="17"/>
    <n v="9"/>
    <n v="1"/>
    <n v="2.8333333333333335"/>
    <s v="NO"/>
    <s v="18-22 yrs (Youths)"/>
  </r>
  <r>
    <s v="R581"/>
    <n v="22"/>
    <s v="Very poor"/>
    <s v="Laptop/Desktop"/>
    <n v="4"/>
    <n v="1"/>
    <n v="0"/>
    <n v="9"/>
    <n v="1"/>
    <n v="1"/>
    <x v="1"/>
    <n v="4"/>
    <s v="Remain Constant"/>
    <x v="0"/>
    <s v="Listening to music"/>
    <s v="YES"/>
    <s v="YES"/>
    <s v="Eating outside"/>
    <n v="16"/>
    <n v="9"/>
    <n v="0"/>
    <n v="2.6666666666666665"/>
    <s v="NO"/>
    <s v="18-22 yrs (Youths)"/>
  </r>
  <r>
    <s v="R588"/>
    <n v="22"/>
    <s v="Very poor"/>
    <s v="Smartphone"/>
    <n v="0"/>
    <n v="2"/>
    <n v="1"/>
    <n v="6"/>
    <n v="0.5"/>
    <n v="0"/>
    <x v="1"/>
    <n v="1"/>
    <s v="Decreased"/>
    <x v="0"/>
    <s v="Talking to your relatives"/>
    <s v="YES"/>
    <s v="YES"/>
    <s v="Roaming around freely"/>
    <n v="9.5"/>
    <n v="6"/>
    <n v="0"/>
    <n v="1.5833333333333333"/>
    <s v="NO"/>
    <s v="18-22 yrs (Youths)"/>
  </r>
  <r>
    <s v="R610"/>
    <n v="22"/>
    <s v="Very poor"/>
    <s v="Laptop/Desktop"/>
    <n v="1"/>
    <n v="10"/>
    <n v="2"/>
    <n v="7"/>
    <n v="1"/>
    <n v="0"/>
    <x v="0"/>
    <n v="3"/>
    <s v="Remain Constant"/>
    <x v="0"/>
    <s v="Writing"/>
    <s v="YES"/>
    <s v="YES"/>
    <s v="Roaming around freely"/>
    <n v="21"/>
    <n v="10"/>
    <n v="0"/>
    <n v="3.5"/>
    <s v="NO"/>
    <s v="18-22 yrs (Youths)"/>
  </r>
  <r>
    <s v="R616"/>
    <n v="22"/>
    <s v="Very poor"/>
    <s v="Laptop/Desktop"/>
    <n v="2"/>
    <n v="2"/>
    <n v="0"/>
    <n v="6"/>
    <n v="5"/>
    <n v="0"/>
    <x v="3"/>
    <n v="2"/>
    <s v="Increased"/>
    <x v="0"/>
    <s v="Online surfing"/>
    <s v="YES"/>
    <s v="YES"/>
    <s v="School/college"/>
    <n v="15"/>
    <n v="6"/>
    <n v="0"/>
    <n v="2.5"/>
    <s v="NO"/>
    <s v="18-22 yrs (Youths)"/>
  </r>
  <r>
    <s v="R621"/>
    <n v="22"/>
    <s v="Very poor"/>
    <s v="Smartphone"/>
    <n v="1"/>
    <n v="0"/>
    <n v="0"/>
    <n v="6"/>
    <n v="2"/>
    <n v="2"/>
    <x v="3"/>
    <n v="3"/>
    <s v="Increased"/>
    <x v="1"/>
    <s v="Watching web series"/>
    <s v="NO"/>
    <s v="NO"/>
    <s v="School/college"/>
    <n v="11"/>
    <n v="6"/>
    <n v="0"/>
    <n v="1.8333333333333333"/>
    <s v="NO"/>
    <s v="18-22 yrs (Youths)"/>
  </r>
  <r>
    <s v="R628"/>
    <n v="22"/>
    <s v="Very poor"/>
    <s v="Smartphone"/>
    <n v="0"/>
    <n v="1"/>
    <n v="0"/>
    <n v="8"/>
    <n v="5"/>
    <n v="1.5"/>
    <x v="0"/>
    <n v="3"/>
    <s v="Remain Constant"/>
    <x v="0"/>
    <s v="Reading books"/>
    <s v="NO"/>
    <s v="NO"/>
    <s v="Roaming around freely"/>
    <n v="15.5"/>
    <n v="8"/>
    <n v="0"/>
    <n v="2.5833333333333335"/>
    <s v="NO"/>
    <s v="18-22 yrs (Youths)"/>
  </r>
  <r>
    <s v="R665"/>
    <n v="22"/>
    <s v="Average"/>
    <s v="Smartphone"/>
    <n v="6"/>
    <n v="2"/>
    <n v="1"/>
    <n v="11"/>
    <n v="6"/>
    <n v="2"/>
    <x v="3"/>
    <n v="4"/>
    <s v="Increased"/>
    <x v="1"/>
    <s v="Watching web series"/>
    <s v="NO"/>
    <s v="NO"/>
    <s v="Friends , relatives"/>
    <n v="28"/>
    <n v="11"/>
    <n v="1"/>
    <n v="4.666666666666667"/>
    <s v="NO"/>
    <s v="18-22 yrs (Youths)"/>
  </r>
  <r>
    <s v="R666"/>
    <n v="22"/>
    <s v="Very poor"/>
    <s v="Laptop/Desktop"/>
    <n v="3"/>
    <n v="2"/>
    <n v="0"/>
    <n v="9"/>
    <n v="4"/>
    <n v="1"/>
    <x v="3"/>
    <n v="4"/>
    <s v="Increased"/>
    <x v="0"/>
    <s v="Online gaming"/>
    <s v="NO"/>
    <s v="YES"/>
    <s v="Friends , relatives"/>
    <n v="19"/>
    <n v="9"/>
    <n v="0"/>
    <n v="3.1666666666666665"/>
    <s v="NO"/>
    <s v="18-22 yrs (Youths)"/>
  </r>
  <r>
    <s v="R670"/>
    <n v="22"/>
    <s v="Average"/>
    <s v="Laptop/Desktop"/>
    <n v="3"/>
    <n v="3"/>
    <n v="1"/>
    <n v="8"/>
    <n v="3"/>
    <n v="0"/>
    <x v="3"/>
    <n v="2"/>
    <s v="Decreased"/>
    <x v="0"/>
    <s v="Dancing"/>
    <s v="YES"/>
    <s v="NO"/>
    <s v="Friends , relatives"/>
    <n v="18"/>
    <n v="8"/>
    <n v="0"/>
    <n v="3"/>
    <s v="NO"/>
    <s v="18-22 yrs (Youths)"/>
  </r>
  <r>
    <s v="R674"/>
    <n v="22"/>
    <s v="Very poor"/>
    <s v="Laptop/Desktop"/>
    <n v="1"/>
    <n v="2"/>
    <n v="1"/>
    <n v="9"/>
    <n v="1.5"/>
    <n v="0.5"/>
    <x v="0"/>
    <n v="3"/>
    <s v="Remain Constant"/>
    <x v="1"/>
    <s v="Watching web series"/>
    <s v="NO"/>
    <s v="NO"/>
    <s v="Friends , relatives"/>
    <n v="15"/>
    <n v="9"/>
    <n v="0.5"/>
    <n v="2.5"/>
    <s v="NO"/>
    <s v="18-22 yrs (Youths)"/>
  </r>
  <r>
    <s v="R681"/>
    <n v="22"/>
    <s v="Very poor"/>
    <s v="Smartphone"/>
    <n v="0"/>
    <n v="0.5"/>
    <n v="1"/>
    <n v="10"/>
    <n v="1"/>
    <n v="0"/>
    <x v="1"/>
    <n v="3"/>
    <s v="Increased"/>
    <x v="0"/>
    <s v="Online gaming"/>
    <s v="NO"/>
    <s v="YES"/>
    <s v="Eating outside"/>
    <n v="12.5"/>
    <n v="10"/>
    <n v="0"/>
    <n v="2.0833333333333335"/>
    <s v="NO"/>
    <s v="18-22 yrs (Youths)"/>
  </r>
  <r>
    <s v="R688"/>
    <n v="22"/>
    <s v="Very poor"/>
    <s v="Laptop/Desktop"/>
    <n v="3"/>
    <n v="3"/>
    <n v="0"/>
    <n v="7"/>
    <n v="4"/>
    <n v="0"/>
    <x v="1"/>
    <n v="3"/>
    <s v="Increased"/>
    <x v="0"/>
    <s v="Listening to music"/>
    <s v="NO"/>
    <s v="NO"/>
    <s v="Friends , relatives"/>
    <n v="17"/>
    <n v="7"/>
    <n v="0"/>
    <n v="2.8333333333333335"/>
    <s v="NO"/>
    <s v="18-22 yrs (Youths)"/>
  </r>
  <r>
    <s v="R694"/>
    <n v="22"/>
    <s v="Very poor"/>
    <s v="Laptop/Desktop"/>
    <n v="0"/>
    <n v="1"/>
    <n v="0"/>
    <n v="14"/>
    <n v="2"/>
    <n v="2"/>
    <x v="0"/>
    <n v="3"/>
    <s v="Increased"/>
    <x v="0"/>
    <s v="Sleeping"/>
    <s v="NO"/>
    <s v="NO"/>
    <s v="Roaming around freely"/>
    <n v="19"/>
    <n v="14"/>
    <n v="0"/>
    <n v="3.1666666666666665"/>
    <s v="NO"/>
    <s v="18-22 yrs (Youths)"/>
  </r>
  <r>
    <s v="R699"/>
    <n v="22"/>
    <s v="Average"/>
    <s v="Laptop/Desktop"/>
    <n v="0"/>
    <n v="6"/>
    <n v="1"/>
    <n v="6"/>
    <n v="1"/>
    <n v="2"/>
    <x v="1"/>
    <n v="3"/>
    <s v="Remain Constant"/>
    <x v="0"/>
    <s v="Online gaming"/>
    <s v="YES"/>
    <s v="YES"/>
    <s v="Gym"/>
    <n v="16"/>
    <n v="6"/>
    <n v="0"/>
    <n v="2.6666666666666665"/>
    <s v="NO"/>
    <s v="18-22 yrs (Youths)"/>
  </r>
  <r>
    <s v="R702"/>
    <n v="22"/>
    <s v="Good"/>
    <s v="Laptop/Desktop"/>
    <n v="2"/>
    <n v="10"/>
    <n v="1"/>
    <n v="6"/>
    <n v="1"/>
    <n v="0"/>
    <x v="0"/>
    <n v="6"/>
    <s v="Increased"/>
    <x v="0"/>
    <s v="Listening to music"/>
    <s v="YES"/>
    <s v="YES"/>
    <s v="Travelling"/>
    <n v="20"/>
    <n v="10"/>
    <n v="0"/>
    <n v="3.3333333333333335"/>
    <s v="NO"/>
    <s v="18-22 yrs (Youths)"/>
  </r>
  <r>
    <s v="R713"/>
    <n v="22"/>
    <s v="Good"/>
    <s v="Any Gadget"/>
    <n v="2"/>
    <n v="1.5"/>
    <n v="1"/>
    <n v="7"/>
    <n v="1"/>
    <n v="2"/>
    <x v="1"/>
    <n v="3"/>
    <s v="Increased"/>
    <x v="0"/>
    <s v="Web Series"/>
    <s v="NO"/>
    <s v="NO"/>
    <s v="Travelling"/>
    <n v="14.5"/>
    <n v="7"/>
    <n v="1"/>
    <n v="2.4166666666666665"/>
    <s v="NO"/>
    <s v="18-22 yrs (Youths)"/>
  </r>
  <r>
    <s v="R733"/>
    <n v="22"/>
    <s v="Very poor"/>
    <s v="Smartphone"/>
    <n v="1"/>
    <n v="4"/>
    <n v="0.25"/>
    <n v="10"/>
    <n v="1"/>
    <n v="0"/>
    <x v="9"/>
    <n v="3"/>
    <s v="Remain Constant"/>
    <x v="0"/>
    <s v="Sleeping"/>
    <s v="NO"/>
    <s v="YES"/>
    <s v="."/>
    <n v="16.25"/>
    <n v="10"/>
    <n v="0"/>
    <n v="2.7083333333333335"/>
    <s v="NO"/>
    <s v="18-22 yrs (Youths)"/>
  </r>
  <r>
    <s v="R748"/>
    <n v="22"/>
    <s v="Good"/>
    <s v="Laptop/Desktop"/>
    <n v="4"/>
    <n v="2"/>
    <n v="1"/>
    <n v="12"/>
    <n v="2"/>
    <n v="2"/>
    <x v="3"/>
    <n v="3"/>
    <s v="Remain Constant"/>
    <x v="0"/>
    <s v="Talking"/>
    <s v="NO"/>
    <s v="YES"/>
    <s v="School/college"/>
    <n v="23"/>
    <n v="12"/>
    <n v="1"/>
    <n v="3.8333333333333335"/>
    <s v="NO"/>
    <s v="18-22 yrs (Youths)"/>
  </r>
  <r>
    <s v="R750"/>
    <n v="22"/>
    <s v="NA"/>
    <s v="NA"/>
    <n v="0"/>
    <n v="0"/>
    <n v="1"/>
    <n v="5"/>
    <n v="4"/>
    <n v="0"/>
    <x v="3"/>
    <n v="2"/>
    <s v="Decreased"/>
    <x v="0"/>
    <s v="Watching web series"/>
    <s v="NO"/>
    <s v="YES"/>
    <s v="Travelling"/>
    <n v="10"/>
    <n v="5"/>
    <n v="0"/>
    <n v="1.6666666666666667"/>
    <s v="NO"/>
    <s v="18-22 yrs (Youths)"/>
  </r>
  <r>
    <s v="R757"/>
    <n v="22"/>
    <s v="Good"/>
    <s v="Laptop/Desktop"/>
    <n v="2"/>
    <n v="2"/>
    <n v="1"/>
    <n v="8"/>
    <n v="2"/>
    <n v="0"/>
    <x v="0"/>
    <n v="4"/>
    <s v="Increased"/>
    <x v="0"/>
    <s v="Web Series"/>
    <s v="YES"/>
    <s v="YES"/>
    <s v="Travelling"/>
    <n v="15"/>
    <n v="8"/>
    <n v="0"/>
    <n v="2.5"/>
    <s v="NO"/>
    <s v="18-22 yrs (Youths)"/>
  </r>
  <r>
    <s v="R762"/>
    <n v="22"/>
    <s v="Good"/>
    <s v="Laptop/Desktop"/>
    <n v="5"/>
    <n v="3"/>
    <n v="0"/>
    <n v="7"/>
    <n v="2"/>
    <n v="0"/>
    <x v="0"/>
    <n v="3"/>
    <s v="Remain Constant"/>
    <x v="0"/>
    <s v="Sleeping"/>
    <s v="YES"/>
    <s v="YES"/>
    <s v="Travelling"/>
    <n v="17"/>
    <n v="7"/>
    <n v="0"/>
    <n v="2.8333333333333335"/>
    <s v="NO"/>
    <s v="18-22 yrs (Youths)"/>
  </r>
  <r>
    <s v="R765"/>
    <n v="22"/>
    <s v="Average"/>
    <s v="Laptop/Desktop"/>
    <n v="2"/>
    <n v="5"/>
    <n v="0.3"/>
    <n v="8"/>
    <n v="1"/>
    <n v="1"/>
    <x v="9"/>
    <n v="3"/>
    <s v="Increased"/>
    <x v="1"/>
    <s v="Listening to music"/>
    <s v="NO"/>
    <s v="NO"/>
    <s v="Roaming around freely"/>
    <n v="17.3"/>
    <n v="8"/>
    <n v="0.3"/>
    <n v="2.8833333333333333"/>
    <s v="NO"/>
    <s v="18-22 yrs (Youths)"/>
  </r>
  <r>
    <s v="R783"/>
    <n v="22"/>
    <s v="NA"/>
    <s v="NA"/>
    <n v="0"/>
    <n v="2"/>
    <n v="1"/>
    <n v="8"/>
    <n v="2"/>
    <n v="2"/>
    <x v="3"/>
    <n v="3"/>
    <s v="Remain Constant"/>
    <x v="0"/>
    <s v="Dancing"/>
    <s v="YES"/>
    <s v="YES"/>
    <s v="School/college"/>
    <n v="15"/>
    <n v="8"/>
    <n v="0"/>
    <n v="2.5"/>
    <s v="NO"/>
    <s v="18-22 yrs (Youths)"/>
  </r>
  <r>
    <s v="R787"/>
    <n v="22"/>
    <s v="Average"/>
    <s v="Laptop/Desktop"/>
    <n v="3"/>
    <n v="5"/>
    <n v="0"/>
    <n v="8"/>
    <n v="2"/>
    <n v="0"/>
    <x v="3"/>
    <n v="2"/>
    <s v="Remain Constant"/>
    <x v="1"/>
    <s v="Listening to music"/>
    <s v="YES"/>
    <s v="YES"/>
    <s v="Friends , relatives"/>
    <n v="18"/>
    <n v="8"/>
    <n v="0"/>
    <n v="3"/>
    <s v="NO"/>
    <s v="18-22 yrs (Youths)"/>
  </r>
  <r>
    <s v="R791"/>
    <n v="22"/>
    <s v="Very poor"/>
    <s v="Smartphone"/>
    <n v="1"/>
    <n v="2"/>
    <n v="1"/>
    <n v="5"/>
    <n v="10"/>
    <n v="0"/>
    <x v="3"/>
    <n v="2"/>
    <s v="Decreased"/>
    <x v="0"/>
    <s v="Watching web series"/>
    <s v="NO"/>
    <s v="NO"/>
    <s v="Roaming around freely"/>
    <n v="19"/>
    <n v="10"/>
    <n v="0"/>
    <n v="3.1666666666666665"/>
    <s v="YES"/>
    <s v="18-22 yrs (Youths)"/>
  </r>
  <r>
    <s v="R812"/>
    <n v="22"/>
    <s v="Very poor"/>
    <s v="Smartphone"/>
    <n v="0"/>
    <n v="4"/>
    <n v="1"/>
    <n v="8"/>
    <n v="0"/>
    <n v="0"/>
    <x v="2"/>
    <n v="4"/>
    <s v="Remain Constant"/>
    <x v="1"/>
    <s v="Painting,. Sewing"/>
    <s v="NO"/>
    <s v="NO"/>
    <s v="Travelling"/>
    <n v="13"/>
    <n v="8"/>
    <n v="0"/>
    <n v="2.1666666666666665"/>
    <s v="NO"/>
    <s v="18-22 yrs (Youths)"/>
  </r>
  <r>
    <s v="R815"/>
    <n v="22"/>
    <s v="Average"/>
    <s v="Smartphone"/>
    <n v="0"/>
    <n v="0"/>
    <n v="0"/>
    <n v="10"/>
    <n v="5"/>
    <n v="4"/>
    <x v="5"/>
    <n v="2"/>
    <s v="Remain Constant"/>
    <x v="0"/>
    <s v="Drawing"/>
    <s v="NO"/>
    <s v="YES"/>
    <s v="School/college"/>
    <n v="19"/>
    <n v="10"/>
    <n v="0"/>
    <n v="3.1666666666666665"/>
    <s v="NO"/>
    <s v="18-22 yrs (Youths)"/>
  </r>
  <r>
    <s v="R822"/>
    <n v="22"/>
    <s v="Good"/>
    <s v="Smartphone"/>
    <n v="3"/>
    <n v="2"/>
    <n v="1"/>
    <n v="8"/>
    <n v="2"/>
    <n v="1"/>
    <x v="1"/>
    <n v="2"/>
    <s v="Remain Constant"/>
    <x v="0"/>
    <s v="Online gaming"/>
    <s v="YES"/>
    <s v="NO"/>
    <s v="Colleagues"/>
    <n v="17"/>
    <n v="8"/>
    <n v="1"/>
    <n v="2.8333333333333335"/>
    <s v="NO"/>
    <s v="18-22 yrs (Youths)"/>
  </r>
  <r>
    <s v="R825"/>
    <n v="22"/>
    <s v="Average"/>
    <s v="Laptop/Desktop"/>
    <n v="2"/>
    <n v="7"/>
    <n v="1"/>
    <n v="9"/>
    <n v="2"/>
    <n v="0"/>
    <x v="3"/>
    <n v="2"/>
    <s v="Decreased"/>
    <x v="0"/>
    <s v="Scrolling through social media"/>
    <s v="NO"/>
    <s v="NO"/>
    <s v="Roaming around freely"/>
    <n v="21"/>
    <n v="9"/>
    <n v="0"/>
    <n v="3.5"/>
    <s v="NO"/>
    <s v="18-22 yrs (Youths)"/>
  </r>
  <r>
    <s v="R827"/>
    <n v="22"/>
    <s v="Very poor"/>
    <s v="Laptop/Desktop"/>
    <n v="3"/>
    <n v="5"/>
    <n v="1"/>
    <n v="8"/>
    <n v="3"/>
    <n v="1"/>
    <x v="5"/>
    <n v="4"/>
    <s v="Remain Constant"/>
    <x v="0"/>
    <s v="Scrolling through social media"/>
    <s v="YES"/>
    <s v="YES"/>
    <s v="Friends , relatives"/>
    <n v="21"/>
    <n v="8"/>
    <n v="1"/>
    <n v="3.5"/>
    <s v="NO"/>
    <s v="18-22 yrs (Youths)"/>
  </r>
  <r>
    <s v="R840"/>
    <n v="22"/>
    <s v="Good"/>
    <s v="Laptop/Desktop"/>
    <n v="4"/>
    <n v="2"/>
    <n v="1"/>
    <n v="8"/>
    <n v="5"/>
    <n v="0"/>
    <x v="0"/>
    <n v="3"/>
    <s v="Remain Constant"/>
    <x v="0"/>
    <s v="Social Media"/>
    <s v="NO"/>
    <s v="YES"/>
    <s v="School/college"/>
    <n v="20"/>
    <n v="8"/>
    <n v="0"/>
    <n v="3.3333333333333335"/>
    <s v="NO"/>
    <s v="18-22 yrs (Youths)"/>
  </r>
  <r>
    <s v="R842"/>
    <n v="22"/>
    <s v="Good"/>
    <s v="Smartphone"/>
    <n v="3"/>
    <n v="3"/>
    <n v="0"/>
    <n v="12"/>
    <n v="1"/>
    <n v="4"/>
    <x v="1"/>
    <n v="2"/>
    <s v="Remain Constant"/>
    <x v="0"/>
    <s v="Online gaming"/>
    <s v="NO"/>
    <s v="NO"/>
    <s v="All"/>
    <n v="23"/>
    <n v="12"/>
    <n v="0"/>
    <n v="3.8333333333333335"/>
    <s v="NO"/>
    <s v="18-22 yrs (Youths)"/>
  </r>
  <r>
    <s v="R849"/>
    <n v="22"/>
    <s v="Excellent"/>
    <s v="Laptop/Desktop"/>
    <n v="2"/>
    <n v="3"/>
    <n v="1"/>
    <n v="8"/>
    <n v="2"/>
    <n v="1"/>
    <x v="3"/>
    <n v="3"/>
    <s v="Decreased"/>
    <x v="0"/>
    <s v="Online surfing"/>
    <s v="YES"/>
    <s v="YES"/>
    <s v="Eating outside"/>
    <n v="17"/>
    <n v="8"/>
    <n v="1"/>
    <n v="2.8333333333333335"/>
    <s v="NO"/>
    <s v="18-22 yrs (Youths)"/>
  </r>
  <r>
    <s v="R858"/>
    <n v="22"/>
    <s v="Average"/>
    <s v="Smartphone"/>
    <n v="5"/>
    <n v="4"/>
    <n v="1"/>
    <n v="6"/>
    <n v="2"/>
    <n v="2"/>
    <x v="3"/>
    <n v="3"/>
    <s v="Increased"/>
    <x v="0"/>
    <s v="Listening to music"/>
    <s v="YES"/>
    <s v="YES"/>
    <s v="School/college"/>
    <n v="20"/>
    <n v="6"/>
    <n v="1"/>
    <n v="3.3333333333333335"/>
    <s v="NO"/>
    <s v="18-22 yrs (Youths)"/>
  </r>
  <r>
    <s v="R870"/>
    <n v="22"/>
    <s v="Average"/>
    <s v="Smartphone"/>
    <n v="5"/>
    <n v="3"/>
    <n v="0"/>
    <n v="8"/>
    <n v="3"/>
    <n v="0"/>
    <x v="3"/>
    <n v="3"/>
    <s v="Remain Constant"/>
    <x v="0"/>
    <s v="Both listining music and scrolling down social media"/>
    <s v="NO"/>
    <s v="YES"/>
    <s v="School/college"/>
    <n v="19"/>
    <n v="8"/>
    <n v="0"/>
    <n v="3.1666666666666665"/>
    <s v="NO"/>
    <s v="18-22 yrs (Youths)"/>
  </r>
  <r>
    <s v="R886"/>
    <n v="22"/>
    <s v="Very poor"/>
    <s v="Laptop/Desktop"/>
    <n v="6"/>
    <n v="4"/>
    <n v="0"/>
    <n v="8"/>
    <n v="2"/>
    <n v="0.5"/>
    <x v="0"/>
    <n v="4"/>
    <s v="Increased"/>
    <x v="0"/>
    <s v="Sleeping"/>
    <s v="NO"/>
    <s v="NO"/>
    <s v="School/college"/>
    <n v="20.5"/>
    <n v="8"/>
    <n v="0"/>
    <n v="3.4166666666666665"/>
    <s v="NO"/>
    <s v="18-22 yrs (Youths)"/>
  </r>
  <r>
    <s v="R887"/>
    <n v="22"/>
    <s v="Average"/>
    <s v="Smartphone"/>
    <n v="5"/>
    <n v="4"/>
    <n v="1"/>
    <n v="8"/>
    <n v="2"/>
    <n v="1"/>
    <x v="1"/>
    <n v="2"/>
    <s v="Decreased"/>
    <x v="0"/>
    <s v="Listening to music"/>
    <s v="YES"/>
    <s v="YES"/>
    <s v="Travelling"/>
    <n v="21"/>
    <n v="8"/>
    <n v="1"/>
    <n v="3.5"/>
    <s v="NO"/>
    <s v="18-22 yrs (Youths)"/>
  </r>
  <r>
    <s v="R924"/>
    <n v="22"/>
    <s v="Average"/>
    <s v="Laptop/Desktop"/>
    <n v="4"/>
    <n v="3"/>
    <n v="1"/>
    <n v="7"/>
    <n v="1"/>
    <n v="2"/>
    <x v="6"/>
    <n v="3"/>
    <s v="Decreased"/>
    <x v="0"/>
    <s v="Online gaming"/>
    <s v="YES"/>
    <s v="YES"/>
    <s v="Roaming around freely"/>
    <n v="18"/>
    <n v="7"/>
    <n v="1"/>
    <n v="3"/>
    <s v="NO"/>
    <s v="18-22 yrs (Youths)"/>
  </r>
  <r>
    <s v="R935"/>
    <n v="22"/>
    <s v="Average"/>
    <s v="Smartphone"/>
    <n v="1"/>
    <n v="1"/>
    <n v="0"/>
    <n v="9"/>
    <n v="3"/>
    <n v="0"/>
    <x v="3"/>
    <n v="3"/>
    <s v="Increased"/>
    <x v="0"/>
    <s v="Listening to music"/>
    <s v="YES"/>
    <s v="YES"/>
    <s v="Eating outside"/>
    <n v="14"/>
    <n v="9"/>
    <n v="0"/>
    <n v="2.3333333333333335"/>
    <s v="NO"/>
    <s v="18-22 yrs (Youths)"/>
  </r>
  <r>
    <s v="R938"/>
    <n v="22"/>
    <s v="Very poor"/>
    <s v="Laptop/Desktop"/>
    <n v="1"/>
    <n v="6"/>
    <n v="0"/>
    <n v="6"/>
    <n v="2"/>
    <n v="0"/>
    <x v="0"/>
    <n v="2"/>
    <s v="Increased"/>
    <x v="1"/>
    <s v="Watching web series"/>
    <s v="YES"/>
    <s v="YES"/>
    <s v="Travelling"/>
    <n v="15"/>
    <n v="6"/>
    <n v="0"/>
    <n v="2.5"/>
    <s v="NO"/>
    <s v="18-22 yrs (Youths)"/>
  </r>
  <r>
    <s v="R944"/>
    <n v="22"/>
    <s v="Very poor"/>
    <s v="Laptop/Desktop"/>
    <n v="2"/>
    <n v="1"/>
    <n v="0"/>
    <n v="8"/>
    <n v="4"/>
    <n v="0"/>
    <x v="0"/>
    <n v="2"/>
    <s v="Remain Constant"/>
    <x v="0"/>
    <s v="Online gaming"/>
    <s v="NO"/>
    <s v="YES"/>
    <s v="Friends , relatives"/>
    <n v="15"/>
    <n v="8"/>
    <n v="0"/>
    <n v="2.5"/>
    <s v="NO"/>
    <s v="18-22 yrs (Youths)"/>
  </r>
  <r>
    <s v="R945"/>
    <n v="22"/>
    <s v="Average"/>
    <s v="Laptop/Desktop"/>
    <n v="4"/>
    <n v="6"/>
    <n v="0"/>
    <n v="8"/>
    <n v="5"/>
    <n v="1"/>
    <x v="3"/>
    <n v="3"/>
    <s v="Increased"/>
    <x v="0"/>
    <s v="Listening to music"/>
    <s v="NO"/>
    <s v="YES"/>
    <s v="Eating outside"/>
    <n v="24"/>
    <n v="8"/>
    <n v="0"/>
    <n v="4"/>
    <s v="NO"/>
    <s v="18-22 yrs (Youths)"/>
  </r>
  <r>
    <s v="R968"/>
    <n v="22"/>
    <s v="Good"/>
    <s v="Laptop/Desktop"/>
    <n v="0"/>
    <n v="4"/>
    <n v="1"/>
    <n v="7"/>
    <n v="3"/>
    <n v="0"/>
    <x v="3"/>
    <n v="3"/>
    <s v="Increased"/>
    <x v="0"/>
    <s v="Listening to music"/>
    <s v="NO"/>
    <s v="YES"/>
    <s v="Travelling"/>
    <n v="15"/>
    <n v="7"/>
    <n v="0"/>
    <n v="2.5"/>
    <s v="NO"/>
    <s v="18-22 yrs (Youths)"/>
  </r>
  <r>
    <s v="R1000"/>
    <n v="22"/>
    <s v="Good"/>
    <s v="Laptop/Desktop"/>
    <n v="4"/>
    <n v="2"/>
    <n v="0"/>
    <n v="9"/>
    <n v="3"/>
    <n v="1"/>
    <x v="3"/>
    <n v="2"/>
    <s v="Increased"/>
    <x v="0"/>
    <s v="Listening to music"/>
    <s v="YES"/>
    <s v="YES"/>
    <s v="School/college"/>
    <n v="19"/>
    <n v="9"/>
    <n v="0"/>
    <n v="3.1666666666666665"/>
    <s v="NO"/>
    <s v="18-22 yrs (Youths)"/>
  </r>
  <r>
    <s v="R1015"/>
    <n v="22"/>
    <s v="Good"/>
    <s v="Laptop/Desktop"/>
    <n v="0"/>
    <n v="2"/>
    <n v="1"/>
    <n v="9"/>
    <n v="2"/>
    <n v="2"/>
    <x v="3"/>
    <n v="2"/>
    <s v="Remain Constant"/>
    <x v="0"/>
    <s v="Sleeping"/>
    <s v="YES"/>
    <s v="YES"/>
    <s v="School/college"/>
    <n v="16"/>
    <n v="9"/>
    <n v="0"/>
    <n v="2.6666666666666665"/>
    <s v="NO"/>
    <s v="18-22 yrs (Youths)"/>
  </r>
  <r>
    <s v="R1028"/>
    <n v="22"/>
    <s v="Very poor"/>
    <s v="Laptop/Desktop"/>
    <n v="5"/>
    <n v="1"/>
    <n v="1"/>
    <n v="8"/>
    <n v="1"/>
    <n v="0.5"/>
    <x v="6"/>
    <n v="3"/>
    <s v="Decreased"/>
    <x v="1"/>
    <s v="Sleeping"/>
    <s v="YES"/>
    <s v="YES"/>
    <s v="Eating outside"/>
    <n v="16.5"/>
    <n v="8"/>
    <n v="0.5"/>
    <n v="2.75"/>
    <s v="NO"/>
    <s v="18-22 yrs (Youths)"/>
  </r>
  <r>
    <s v="R1035"/>
    <n v="22"/>
    <s v="Very poor"/>
    <s v="Smartphone"/>
    <n v="2"/>
    <n v="1"/>
    <n v="0"/>
    <n v="9"/>
    <n v="3"/>
    <n v="2"/>
    <x v="1"/>
    <n v="2"/>
    <s v="Decreased"/>
    <x v="1"/>
    <s v="Listening to music"/>
    <s v="NO"/>
    <s v="YES"/>
    <s v="School/college"/>
    <n v="17"/>
    <n v="9"/>
    <n v="0"/>
    <n v="2.8333333333333335"/>
    <s v="NO"/>
    <s v="18-22 yrs (Youths)"/>
  </r>
  <r>
    <s v="R1048"/>
    <n v="22"/>
    <s v="Average"/>
    <s v="Laptop/Desktop"/>
    <n v="2"/>
    <n v="2"/>
    <n v="1"/>
    <n v="8"/>
    <n v="3"/>
    <n v="0.5"/>
    <x v="0"/>
    <n v="3"/>
    <s v="Remain Constant"/>
    <x v="0"/>
    <s v="Scrolling through social media"/>
    <s v="NO"/>
    <s v="NO"/>
    <s v="Friends , relatives"/>
    <n v="16.5"/>
    <n v="8"/>
    <n v="0.5"/>
    <n v="2.75"/>
    <s v="NO"/>
    <s v="18-22 yrs (Youths)"/>
  </r>
  <r>
    <s v="R1049"/>
    <n v="22"/>
    <s v="Very poor"/>
    <s v="Smartphone"/>
    <n v="2"/>
    <n v="3"/>
    <n v="1"/>
    <n v="10"/>
    <n v="4"/>
    <n v="2"/>
    <x v="3"/>
    <n v="4"/>
    <s v="Remain Constant"/>
    <x v="0"/>
    <s v="Scrolling through social media"/>
    <s v="NO"/>
    <s v="YES"/>
    <s v="Eating outside"/>
    <n v="22"/>
    <n v="10"/>
    <n v="1"/>
    <n v="3.6666666666666665"/>
    <s v="NO"/>
    <s v="18-22 yrs (Youths)"/>
  </r>
  <r>
    <s v="R1156"/>
    <n v="22"/>
    <s v="Average"/>
    <s v="Laptop/Desktop"/>
    <n v="5"/>
    <n v="4"/>
    <n v="0"/>
    <n v="8"/>
    <n v="3"/>
    <n v="0"/>
    <x v="9"/>
    <n v="2"/>
    <s v="Increased"/>
    <x v="0"/>
    <s v="Talking to your relatives"/>
    <s v="NO"/>
    <s v="YES"/>
    <s v="School/college"/>
    <n v="20"/>
    <n v="8"/>
    <n v="0"/>
    <n v="3.3333333333333335"/>
    <s v="NO"/>
    <s v="18-22 yrs (Youths)"/>
  </r>
  <r>
    <s v="R32"/>
    <n v="23"/>
    <s v="Excellent"/>
    <s v="Laptop/Desktop"/>
    <n v="4"/>
    <n v="18"/>
    <n v="1"/>
    <n v="8"/>
    <n v="2"/>
    <n v="0"/>
    <x v="4"/>
    <n v="2"/>
    <s v="Decreased"/>
    <x v="0"/>
    <s v="Reading books"/>
    <s v="YES"/>
    <s v="YES"/>
    <s v="Travelling"/>
    <n v="33"/>
    <n v="18"/>
    <n v="0"/>
    <n v="5.5"/>
    <s v="NO"/>
    <s v="23-59 yrs (Adults)"/>
  </r>
  <r>
    <s v="R65"/>
    <n v="23"/>
    <s v="Very poor"/>
    <s v="Smartphone"/>
    <n v="2"/>
    <n v="1"/>
    <n v="1"/>
    <n v="7"/>
    <n v="5"/>
    <n v="1"/>
    <x v="3"/>
    <n v="4"/>
    <s v="Decreased"/>
    <x v="0"/>
    <s v="Listening to music"/>
    <s v="YES"/>
    <s v="YES"/>
    <s v="Roaming around freely"/>
    <n v="17"/>
    <n v="7"/>
    <n v="1"/>
    <n v="2.8333333333333335"/>
    <s v="NO"/>
    <s v="23-59 yrs (Adults)"/>
  </r>
  <r>
    <s v="R106"/>
    <n v="23"/>
    <s v="Excellent"/>
    <s v="Laptop/Desktop"/>
    <n v="4"/>
    <n v="6"/>
    <n v="1"/>
    <n v="8"/>
    <n v="0.3"/>
    <n v="0"/>
    <x v="0"/>
    <n v="3"/>
    <s v="Increased"/>
    <x v="0"/>
    <s v="Talking to your relatives"/>
    <s v="YES"/>
    <s v="NO"/>
    <s v="Travelling"/>
    <n v="19.3"/>
    <n v="8"/>
    <n v="0"/>
    <n v="3.2166666666666668"/>
    <s v="NO"/>
    <s v="23-59 yrs (Adults)"/>
  </r>
  <r>
    <s v="R122"/>
    <n v="23"/>
    <s v="Average"/>
    <s v="Laptop/Desktop"/>
    <n v="6"/>
    <n v="5"/>
    <n v="1"/>
    <n v="6"/>
    <n v="1"/>
    <n v="0"/>
    <x v="9"/>
    <n v="3"/>
    <s v="Remain Constant"/>
    <x v="0"/>
    <s v="Meditation"/>
    <s v="YES"/>
    <s v="YES"/>
    <s v="School/college"/>
    <n v="19"/>
    <n v="6"/>
    <n v="0"/>
    <n v="3.1666666666666665"/>
    <s v="NO"/>
    <s v="23-59 yrs (Adults)"/>
  </r>
  <r>
    <s v="R163"/>
    <n v="23"/>
    <s v="Very poor"/>
    <s v="Laptop/Desktop"/>
    <n v="0"/>
    <n v="1"/>
    <n v="0"/>
    <n v="10"/>
    <n v="4"/>
    <n v="0"/>
    <x v="9"/>
    <n v="4"/>
    <s v="Increased"/>
    <x v="0"/>
    <s v="Online gaming"/>
    <s v="NO"/>
    <s v="YES"/>
    <s v="Travelling"/>
    <n v="15"/>
    <n v="10"/>
    <n v="0"/>
    <n v="2.5"/>
    <s v="NO"/>
    <s v="23-59 yrs (Adults)"/>
  </r>
  <r>
    <s v="R166"/>
    <n v="23"/>
    <s v="Good"/>
    <s v="Tablet"/>
    <n v="3"/>
    <n v="0"/>
    <n v="0"/>
    <n v="12"/>
    <n v="4"/>
    <n v="0"/>
    <x v="3"/>
    <n v="2"/>
    <s v="Increased"/>
    <x v="0"/>
    <s v="Cooking"/>
    <s v="NO"/>
    <s v="NO"/>
    <s v="Travelling"/>
    <n v="19"/>
    <n v="12"/>
    <n v="0"/>
    <n v="3.1666666666666665"/>
    <s v="NO"/>
    <s v="23-59 yrs (Adults)"/>
  </r>
  <r>
    <s v="R224"/>
    <n v="23"/>
    <s v="Very poor"/>
    <s v="Smartphone"/>
    <n v="1"/>
    <n v="8"/>
    <n v="2"/>
    <n v="8"/>
    <n v="2"/>
    <n v="2"/>
    <x v="3"/>
    <n v="3"/>
    <s v="Decreased"/>
    <x v="0"/>
    <s v="Online gaming"/>
    <s v="YES"/>
    <s v="YES"/>
    <s v="Friends , relatives"/>
    <n v="23"/>
    <n v="8"/>
    <n v="1"/>
    <n v="3.8333333333333335"/>
    <s v="NO"/>
    <s v="23-59 yrs (Adults)"/>
  </r>
  <r>
    <s v="R229"/>
    <n v="23"/>
    <s v="Very poor"/>
    <s v="Laptop/Desktop"/>
    <n v="1"/>
    <n v="1"/>
    <n v="0"/>
    <n v="8"/>
    <n v="5"/>
    <n v="0"/>
    <x v="0"/>
    <n v="4"/>
    <s v="Increased"/>
    <x v="0"/>
    <s v="Talking to your relatives"/>
    <s v="NO"/>
    <s v="YES"/>
    <s v="Eating outside"/>
    <n v="15"/>
    <n v="8"/>
    <n v="0"/>
    <n v="2.5"/>
    <s v="NO"/>
    <s v="23-59 yrs (Adults)"/>
  </r>
  <r>
    <s v="R306"/>
    <n v="23"/>
    <s v="Average"/>
    <s v="Smartphone"/>
    <n v="5"/>
    <n v="5"/>
    <n v="1"/>
    <n v="8"/>
    <n v="1"/>
    <n v="2"/>
    <x v="0"/>
    <n v="3"/>
    <s v="Remain Constant"/>
    <x v="0"/>
    <s v="gardening cartoon"/>
    <s v="YES"/>
    <s v="YES"/>
    <s v="Roaming around freely"/>
    <n v="22"/>
    <n v="8"/>
    <n v="1"/>
    <n v="3.6666666666666665"/>
    <s v="NO"/>
    <s v="23-59 yrs (Adults)"/>
  </r>
  <r>
    <s v="R364"/>
    <n v="23"/>
    <s v="Average"/>
    <s v="Laptop/Desktop"/>
    <n v="0"/>
    <n v="2"/>
    <n v="0"/>
    <n v="7"/>
    <n v="3"/>
    <n v="0"/>
    <x v="9"/>
    <n v="3"/>
    <s v="Remain Constant"/>
    <x v="0"/>
    <s v="Listening to music"/>
    <s v="YES"/>
    <s v="NO"/>
    <s v="Roaming around freely"/>
    <n v="12"/>
    <n v="7"/>
    <n v="0"/>
    <n v="2"/>
    <s v="NO"/>
    <s v="23-59 yrs (Adults)"/>
  </r>
  <r>
    <s v="R367"/>
    <n v="23"/>
    <s v="Excellent"/>
    <s v="Smartphone"/>
    <n v="5"/>
    <n v="1"/>
    <n v="1"/>
    <n v="9"/>
    <n v="2"/>
    <n v="0"/>
    <x v="0"/>
    <n v="4"/>
    <s v="Decreased"/>
    <x v="0"/>
    <s v="Online gaming"/>
    <s v="YES"/>
    <s v="YES"/>
    <s v="Football"/>
    <n v="18"/>
    <n v="9"/>
    <n v="0"/>
    <n v="3"/>
    <s v="NO"/>
    <s v="23-59 yrs (Adults)"/>
  </r>
  <r>
    <s v="R371"/>
    <n v="23"/>
    <s v="Good"/>
    <s v="Laptop/Desktop"/>
    <n v="3"/>
    <n v="3"/>
    <n v="0"/>
    <n v="7"/>
    <n v="2"/>
    <n v="0"/>
    <x v="9"/>
    <n v="3"/>
    <s v="Remain Constant"/>
    <x v="0"/>
    <s v="Cooking"/>
    <s v="NO"/>
    <s v="YES"/>
    <s v="Travelling"/>
    <n v="15"/>
    <n v="7"/>
    <n v="0"/>
    <n v="2.5"/>
    <s v="NO"/>
    <s v="23-59 yrs (Adults)"/>
  </r>
  <r>
    <s v="R391"/>
    <n v="23"/>
    <s v="Good"/>
    <s v="Smartphone"/>
    <n v="3"/>
    <n v="1"/>
    <n v="0"/>
    <n v="6"/>
    <n v="2"/>
    <n v="3"/>
    <x v="0"/>
    <n v="3"/>
    <s v="Remain Constant"/>
    <x v="0"/>
    <s v="Listening to music"/>
    <s v="NO"/>
    <s v="YES"/>
    <s v="Colleagues"/>
    <n v="15"/>
    <n v="6"/>
    <n v="0"/>
    <n v="2.5"/>
    <s v="NO"/>
    <s v="23-59 yrs (Adults)"/>
  </r>
  <r>
    <s v="R458"/>
    <n v="23"/>
    <s v="Average"/>
    <s v="Laptop/Desktop"/>
    <n v="6"/>
    <n v="4"/>
    <n v="1"/>
    <n v="9"/>
    <n v="1"/>
    <n v="0"/>
    <x v="3"/>
    <n v="4"/>
    <s v="Remain Constant"/>
    <x v="0"/>
    <s v="Listening to music"/>
    <s v="NO"/>
    <s v="NO"/>
    <s v="Friends , relatives"/>
    <n v="21"/>
    <n v="9"/>
    <n v="0"/>
    <n v="3.5"/>
    <s v="NO"/>
    <s v="23-59 yrs (Adults)"/>
  </r>
  <r>
    <s v="R478"/>
    <n v="23"/>
    <s v="Very poor"/>
    <s v="Laptop/Desktop"/>
    <n v="4"/>
    <n v="10"/>
    <n v="1"/>
    <n v="7"/>
    <n v="1"/>
    <n v="0"/>
    <x v="0"/>
    <n v="2"/>
    <s v="Decreased"/>
    <x v="0"/>
    <s v="Listening to music"/>
    <s v="YES"/>
    <s v="YES"/>
    <s v="Travelling"/>
    <n v="23"/>
    <n v="10"/>
    <n v="0"/>
    <n v="3.8333333333333335"/>
    <s v="NO"/>
    <s v="23-59 yrs (Adults)"/>
  </r>
  <r>
    <s v="R574"/>
    <n v="23"/>
    <s v="NA"/>
    <s v="NA"/>
    <n v="0"/>
    <n v="1"/>
    <n v="0"/>
    <n v="9"/>
    <n v="3"/>
    <n v="2"/>
    <x v="3"/>
    <n v="2"/>
    <s v="Remain Constant"/>
    <x v="0"/>
    <s v="Scrolling through social media"/>
    <s v="NO"/>
    <s v="YES"/>
    <s v="Roaming around freely"/>
    <n v="15"/>
    <n v="9"/>
    <n v="0"/>
    <n v="2.5"/>
    <s v="NO"/>
    <s v="23-59 yrs (Adults)"/>
  </r>
  <r>
    <s v="R579"/>
    <n v="23"/>
    <s v="Very poor"/>
    <s v="Smartphone"/>
    <n v="4"/>
    <n v="4"/>
    <n v="1"/>
    <n v="8"/>
    <n v="2"/>
    <n v="2"/>
    <x v="1"/>
    <n v="2"/>
    <s v="Increased"/>
    <x v="0"/>
    <s v="Cooking"/>
    <s v="NO"/>
    <s v="YES"/>
    <s v="Eating outside"/>
    <n v="21"/>
    <n v="8"/>
    <n v="1"/>
    <n v="3.5"/>
    <s v="NO"/>
    <s v="23-59 yrs (Adults)"/>
  </r>
  <r>
    <s v="R693"/>
    <n v="23"/>
    <s v="Very poor"/>
    <s v="Laptop/Desktop"/>
    <n v="3"/>
    <n v="6"/>
    <n v="1"/>
    <n v="7"/>
    <n v="1.5"/>
    <n v="0.5"/>
    <x v="3"/>
    <n v="3"/>
    <s v="Increased"/>
    <x v="1"/>
    <s v="working out and some physical activity"/>
    <s v="YES"/>
    <s v="YES"/>
    <s v="School/college"/>
    <n v="19"/>
    <n v="7"/>
    <n v="0.5"/>
    <n v="3.1666666666666665"/>
    <s v="NO"/>
    <s v="23-59 yrs (Adults)"/>
  </r>
  <r>
    <s v="R707"/>
    <n v="23"/>
    <s v="Average"/>
    <s v="Smartphone"/>
    <n v="2"/>
    <n v="5"/>
    <n v="1"/>
    <n v="12"/>
    <n v="1"/>
    <n v="0"/>
    <x v="9"/>
    <n v="3"/>
    <s v="Remain Constant"/>
    <x v="1"/>
    <s v="Listening to music"/>
    <s v="YES"/>
    <s v="NO"/>
    <s v="School/college"/>
    <n v="21"/>
    <n v="12"/>
    <n v="0"/>
    <n v="3.5"/>
    <s v="NO"/>
    <s v="23-59 yrs (Adults)"/>
  </r>
  <r>
    <s v="R730"/>
    <n v="23"/>
    <s v="Average"/>
    <s v="Laptop/Desktop"/>
    <n v="0"/>
    <n v="1"/>
    <n v="1"/>
    <n v="9"/>
    <n v="3"/>
    <n v="0"/>
    <x v="9"/>
    <n v="3"/>
    <s v="Increased"/>
    <x v="0"/>
    <s v="Listening to music"/>
    <s v="YES"/>
    <s v="YES"/>
    <s v="Travelling"/>
    <n v="14"/>
    <n v="9"/>
    <n v="0"/>
    <n v="2.3333333333333335"/>
    <s v="NO"/>
    <s v="23-59 yrs (Adults)"/>
  </r>
  <r>
    <s v="R746"/>
    <n v="23"/>
    <s v="Good"/>
    <s v="Laptop/Desktop"/>
    <n v="0"/>
    <n v="3"/>
    <n v="0"/>
    <n v="10"/>
    <n v="4"/>
    <n v="1"/>
    <x v="1"/>
    <n v="3"/>
    <s v="Increased"/>
    <x v="0"/>
    <s v="Online gaming"/>
    <s v="NO"/>
    <s v="YES"/>
    <s v="Eating outside"/>
    <n v="18"/>
    <n v="10"/>
    <n v="0"/>
    <n v="3"/>
    <s v="NO"/>
    <s v="23-59 yrs (Adults)"/>
  </r>
  <r>
    <s v="R752"/>
    <n v="23"/>
    <s v="Good"/>
    <s v="Laptop/Desktop"/>
    <n v="3"/>
    <n v="2"/>
    <n v="1"/>
    <n v="6"/>
    <n v="1"/>
    <n v="0"/>
    <x v="0"/>
    <n v="2"/>
    <s v="Remain Constant"/>
    <x v="0"/>
    <s v="Reading"/>
    <s v="YES"/>
    <s v="YES"/>
    <s v="Eating outside"/>
    <n v="13"/>
    <n v="6"/>
    <n v="0"/>
    <n v="2.1666666666666665"/>
    <s v="NO"/>
    <s v="23-59 yrs (Adults)"/>
  </r>
  <r>
    <s v="R755"/>
    <n v="23"/>
    <s v="Good"/>
    <s v="Laptop/Desktop"/>
    <n v="3"/>
    <n v="5"/>
    <n v="0"/>
    <n v="6"/>
    <n v="1"/>
    <n v="0"/>
    <x v="1"/>
    <n v="2"/>
    <s v="Remain Constant"/>
    <x v="0"/>
    <s v="Web Series"/>
    <s v="NO"/>
    <s v="YES"/>
    <s v="School/college"/>
    <n v="15"/>
    <n v="6"/>
    <n v="0"/>
    <n v="2.5"/>
    <s v="NO"/>
    <s v="23-59 yrs (Adults)"/>
  </r>
  <r>
    <s v="R772"/>
    <n v="23"/>
    <s v="Excellent"/>
    <s v="Laptop/Desktop"/>
    <n v="5.5"/>
    <n v="3"/>
    <n v="1"/>
    <n v="8"/>
    <n v="1"/>
    <n v="0"/>
    <x v="0"/>
    <n v="2"/>
    <s v="Decreased"/>
    <x v="0"/>
    <s v="Watching web series"/>
    <s v="YES"/>
    <s v="YES"/>
    <s v="School/college"/>
    <n v="18.5"/>
    <n v="8"/>
    <n v="0"/>
    <n v="3.0833333333333335"/>
    <s v="NO"/>
    <s v="23-59 yrs (Adults)"/>
  </r>
  <r>
    <s v="R779"/>
    <n v="23"/>
    <s v="Average"/>
    <s v="Laptop/Desktop"/>
    <n v="3"/>
    <n v="2"/>
    <n v="1"/>
    <n v="6"/>
    <n v="3"/>
    <n v="2"/>
    <x v="6"/>
    <n v="4"/>
    <s v="Remain Constant"/>
    <x v="0"/>
    <s v="Listening to music"/>
    <s v="YES"/>
    <s v="YES"/>
    <s v="Friends , relatives"/>
    <n v="17"/>
    <n v="6"/>
    <n v="1"/>
    <n v="2.8333333333333335"/>
    <s v="NO"/>
    <s v="23-59 yrs (Adults)"/>
  </r>
  <r>
    <s v="R800"/>
    <n v="23"/>
    <s v="Excellent"/>
    <s v="Laptop/Desktop"/>
    <n v="5"/>
    <n v="2"/>
    <n v="1"/>
    <n v="8"/>
    <n v="1"/>
    <n v="4"/>
    <x v="0"/>
    <n v="3"/>
    <s v="Remain Constant"/>
    <x v="1"/>
    <s v="Meditation"/>
    <s v="YES"/>
    <s v="YES"/>
    <s v="Friends , relatives"/>
    <n v="21"/>
    <n v="8"/>
    <n v="1"/>
    <n v="3.5"/>
    <s v="NO"/>
    <s v="23-59 yrs (Adults)"/>
  </r>
  <r>
    <s v="R809"/>
    <n v="23"/>
    <s v="Poor"/>
    <s v="Smartphone"/>
    <n v="3"/>
    <n v="4"/>
    <n v="0"/>
    <n v="9"/>
    <n v="3"/>
    <n v="0"/>
    <x v="5"/>
    <n v="2"/>
    <s v="Increased"/>
    <x v="0"/>
    <s v="Watching web series"/>
    <s v="NO"/>
    <s v="YES"/>
    <s v="Friends , relatives"/>
    <n v="19"/>
    <n v="9"/>
    <n v="0"/>
    <n v="3.1666666666666665"/>
    <s v="NO"/>
    <s v="23-59 yrs (Adults)"/>
  </r>
  <r>
    <s v="R817"/>
    <n v="23"/>
    <s v="Poor"/>
    <s v="Smartphone"/>
    <n v="1"/>
    <n v="2"/>
    <n v="1"/>
    <n v="8"/>
    <n v="2"/>
    <n v="2"/>
    <x v="3"/>
    <n v="2"/>
    <s v="Increased"/>
    <x v="1"/>
    <s v="Meditation"/>
    <s v="NO"/>
    <s v="YES"/>
    <s v="School/college"/>
    <n v="16"/>
    <n v="8"/>
    <n v="1"/>
    <n v="2.6666666666666665"/>
    <s v="NO"/>
    <s v="23-59 yrs (Adults)"/>
  </r>
  <r>
    <s v="R845"/>
    <n v="23"/>
    <s v="Good"/>
    <s v="Laptop/Desktop"/>
    <n v="4"/>
    <n v="2"/>
    <n v="0.5"/>
    <n v="7"/>
    <n v="3"/>
    <n v="1"/>
    <x v="1"/>
    <n v="3"/>
    <s v="Remain Constant"/>
    <x v="0"/>
    <s v="Talking"/>
    <s v="YES"/>
    <s v="YES"/>
    <s v="Travelling"/>
    <n v="17.5"/>
    <n v="7"/>
    <n v="0.5"/>
    <n v="2.9166666666666665"/>
    <s v="NO"/>
    <s v="23-59 yrs (Adults)"/>
  </r>
  <r>
    <s v="R901"/>
    <n v="23"/>
    <s v="Very poor"/>
    <s v="Laptop/Desktop"/>
    <n v="4"/>
    <n v="1"/>
    <n v="0"/>
    <n v="7"/>
    <n v="8"/>
    <n v="2"/>
    <x v="5"/>
    <n v="3"/>
    <s v="Decreased"/>
    <x v="0"/>
    <s v="Online surfing"/>
    <s v="NO"/>
    <s v="YES"/>
    <s v="Travelling"/>
    <n v="22"/>
    <n v="8"/>
    <n v="0"/>
    <n v="3.6666666666666665"/>
    <s v="YES"/>
    <s v="23-59 yrs (Adults)"/>
  </r>
  <r>
    <s v="R908"/>
    <n v="23"/>
    <s v="Good"/>
    <s v="Laptop/Desktop"/>
    <n v="0"/>
    <n v="0"/>
    <n v="0"/>
    <n v="8"/>
    <n v="3"/>
    <n v="0"/>
    <x v="1"/>
    <n v="1"/>
    <s v="Remain Constant"/>
    <x v="0"/>
    <s v="Social Media"/>
    <s v="NO"/>
    <s v="NO"/>
    <s v="Gym"/>
    <n v="11"/>
    <n v="8"/>
    <n v="0"/>
    <n v="1.8333333333333333"/>
    <s v="NO"/>
    <s v="23-59 yrs (Adults)"/>
  </r>
  <r>
    <s v="R919"/>
    <n v="23"/>
    <s v="Average"/>
    <s v="Laptop/Desktop"/>
    <n v="2"/>
    <n v="6"/>
    <n v="2"/>
    <n v="7"/>
    <n v="4"/>
    <n v="2"/>
    <x v="5"/>
    <n v="4"/>
    <s v="Remain Constant"/>
    <x v="0"/>
    <s v="Online surfing"/>
    <s v="YES"/>
    <s v="YES"/>
    <s v="Roaming around freely"/>
    <n v="23"/>
    <n v="7"/>
    <n v="2"/>
    <n v="3.8333333333333335"/>
    <s v="NO"/>
    <s v="23-59 yrs (Adults)"/>
  </r>
  <r>
    <s v="R926"/>
    <n v="23"/>
    <s v="Very poor"/>
    <s v="Smartphone"/>
    <n v="2"/>
    <n v="2"/>
    <n v="1"/>
    <n v="6"/>
    <n v="3"/>
    <n v="0"/>
    <x v="0"/>
    <n v="3"/>
    <s v="Increased"/>
    <x v="0"/>
    <s v="Listening to music"/>
    <s v="NO"/>
    <s v="NO"/>
    <s v="School/college"/>
    <n v="14"/>
    <n v="6"/>
    <n v="0"/>
    <n v="2.3333333333333335"/>
    <s v="NO"/>
    <s v="23-59 yrs (Adults)"/>
  </r>
  <r>
    <s v="R946"/>
    <n v="23"/>
    <s v="Good"/>
    <s v="Smartphone"/>
    <n v="2"/>
    <n v="7"/>
    <n v="0"/>
    <n v="7"/>
    <n v="4"/>
    <n v="1"/>
    <x v="3"/>
    <n v="4"/>
    <s v="Increased"/>
    <x v="0"/>
    <s v="Dancing"/>
    <s v="NO"/>
    <s v="YES"/>
    <s v="Travelling"/>
    <n v="21"/>
    <n v="7"/>
    <n v="0"/>
    <n v="3.5"/>
    <s v="NO"/>
    <s v="23-59 yrs (Adults)"/>
  </r>
  <r>
    <s v="R951"/>
    <n v="23"/>
    <s v="Average"/>
    <s v="Laptop/Desktop"/>
    <n v="10"/>
    <n v="1"/>
    <n v="0"/>
    <n v="8"/>
    <n v="8"/>
    <n v="1"/>
    <x v="1"/>
    <n v="3"/>
    <s v="Decreased"/>
    <x v="0"/>
    <s v="Watching web series"/>
    <s v="YES"/>
    <s v="YES"/>
    <s v="Travelling"/>
    <n v="28"/>
    <n v="10"/>
    <n v="0"/>
    <n v="4.666666666666667"/>
    <s v="NO"/>
    <s v="23-59 yrs (Adults)"/>
  </r>
  <r>
    <s v="R955"/>
    <n v="23"/>
    <s v="Average"/>
    <s v="Laptop/Desktop"/>
    <n v="2"/>
    <n v="6"/>
    <n v="1"/>
    <n v="7"/>
    <n v="2"/>
    <n v="1"/>
    <x v="9"/>
    <n v="3"/>
    <s v="Increased"/>
    <x v="0"/>
    <s v="Online gaming"/>
    <s v="NO"/>
    <s v="YES"/>
    <s v="School/college"/>
    <n v="19"/>
    <n v="7"/>
    <n v="1"/>
    <n v="3.1666666666666665"/>
    <s v="NO"/>
    <s v="23-59 yrs (Adults)"/>
  </r>
  <r>
    <s v="R960"/>
    <n v="23"/>
    <s v="Average"/>
    <s v="Smartphone"/>
    <n v="2"/>
    <n v="2"/>
    <n v="0.3"/>
    <n v="8"/>
    <n v="1"/>
    <s v="N"/>
    <x v="0"/>
    <n v="3"/>
    <s v="Decreased"/>
    <x v="0"/>
    <s v="Meditation"/>
    <s v="YES"/>
    <s v="YES"/>
    <s v="Friends , relatives"/>
    <n v="13.3"/>
    <n v="8"/>
    <n v="0.3"/>
    <n v="2.66"/>
    <s v="NO"/>
    <s v="23-59 yrs (Adults)"/>
  </r>
  <r>
    <s v="R969"/>
    <n v="23"/>
    <s v="NA"/>
    <s v="NA"/>
    <n v="0"/>
    <n v="2"/>
    <n v="2"/>
    <n v="10"/>
    <n v="6"/>
    <n v="0"/>
    <x v="1"/>
    <n v="2"/>
    <s v="Remain Constant"/>
    <x v="0"/>
    <s v="Listening to music"/>
    <s v="YES"/>
    <s v="NO"/>
    <s v="School/college"/>
    <n v="20"/>
    <n v="10"/>
    <n v="0"/>
    <n v="3.3333333333333335"/>
    <s v="NO"/>
    <s v="23-59 yrs (Adults)"/>
  </r>
  <r>
    <s v="R972"/>
    <n v="23"/>
    <s v="Very poor"/>
    <s v="Laptop/Desktop"/>
    <n v="2"/>
    <n v="1"/>
    <n v="1"/>
    <n v="7.5"/>
    <n v="1"/>
    <n v="2"/>
    <x v="0"/>
    <n v="3"/>
    <s v="Remain Constant"/>
    <x v="0"/>
    <s v="Online gaming"/>
    <s v="YES"/>
    <s v="YES"/>
    <s v="Travelling"/>
    <n v="14.5"/>
    <n v="7.5"/>
    <n v="1"/>
    <n v="2.4166666666666665"/>
    <s v="NO"/>
    <s v="23-59 yrs (Adults)"/>
  </r>
  <r>
    <s v="R999"/>
    <n v="23"/>
    <s v="Average"/>
    <s v="Laptop/Desktop"/>
    <n v="2"/>
    <n v="2"/>
    <n v="2"/>
    <n v="7"/>
    <n v="5"/>
    <n v="2"/>
    <x v="0"/>
    <n v="2"/>
    <s v="Remain Constant"/>
    <x v="0"/>
    <s v="Scrolling through social media"/>
    <s v="NO"/>
    <s v="YES"/>
    <s v="Friends , relatives"/>
    <n v="20"/>
    <n v="7"/>
    <n v="2"/>
    <n v="3.3333333333333335"/>
    <s v="NO"/>
    <s v="23-59 yrs (Adults)"/>
  </r>
  <r>
    <s v="R1012"/>
    <n v="23"/>
    <s v="Good"/>
    <s v="Smartphone"/>
    <n v="4"/>
    <n v="2"/>
    <n v="1"/>
    <n v="7"/>
    <n v="3"/>
    <n v="1"/>
    <x v="9"/>
    <n v="3"/>
    <s v="Remain Constant"/>
    <x v="1"/>
    <s v="Cooking"/>
    <s v="YES"/>
    <s v="YES"/>
    <s v="Colleagues"/>
    <n v="18"/>
    <n v="7"/>
    <n v="1"/>
    <n v="3"/>
    <s v="NO"/>
    <s v="23-59 yrs (Adults)"/>
  </r>
  <r>
    <s v="R1016"/>
    <n v="23"/>
    <s v="Average"/>
    <s v="Smartphone"/>
    <n v="3"/>
    <n v="4"/>
    <n v="1"/>
    <n v="8"/>
    <n v="3"/>
    <n v="2"/>
    <x v="0"/>
    <n v="3"/>
    <s v="Remain Constant"/>
    <x v="0"/>
    <s v="Online surfing"/>
    <s v="YES"/>
    <s v="NO"/>
    <s v="School/college"/>
    <n v="21"/>
    <n v="8"/>
    <n v="1"/>
    <n v="3.5"/>
    <s v="NO"/>
    <s v="23-59 yrs (Adults)"/>
  </r>
  <r>
    <s v="R1036"/>
    <n v="23"/>
    <s v="Average"/>
    <s v="Smartphone"/>
    <n v="4"/>
    <n v="3"/>
    <n v="1"/>
    <n v="8"/>
    <n v="2"/>
    <n v="0"/>
    <x v="0"/>
    <n v="4"/>
    <s v="Remain Constant"/>
    <x v="0"/>
    <s v="Scrolling through social media"/>
    <s v="NO"/>
    <s v="YES"/>
    <s v="School/college"/>
    <n v="18"/>
    <n v="8"/>
    <n v="0"/>
    <n v="3"/>
    <s v="NO"/>
    <s v="23-59 yrs (Adults)"/>
  </r>
  <r>
    <s v="R1058"/>
    <n v="23"/>
    <s v="Good"/>
    <s v="Smartphone"/>
    <n v="2"/>
    <n v="1"/>
    <n v="1"/>
    <n v="5"/>
    <n v="2"/>
    <n v="1"/>
    <x v="2"/>
    <n v="2"/>
    <s v="Decreased"/>
    <x v="0"/>
    <s v="Cooking"/>
    <s v="YES"/>
    <s v="YES"/>
    <s v="Nothing"/>
    <n v="12"/>
    <n v="5"/>
    <n v="1"/>
    <n v="2"/>
    <s v="NO"/>
    <s v="23-59 yrs (Adults)"/>
  </r>
  <r>
    <s v="R41"/>
    <n v="24"/>
    <s v="Good"/>
    <s v="Laptop/Desktop"/>
    <n v="4"/>
    <n v="4"/>
    <n v="2"/>
    <n v="6"/>
    <n v="4"/>
    <n v="0"/>
    <x v="1"/>
    <n v="4"/>
    <s v="Increased"/>
    <x v="0"/>
    <s v="Social Media"/>
    <s v="YES"/>
    <s v="YES"/>
    <s v="Travelling"/>
    <n v="20"/>
    <n v="6"/>
    <n v="0"/>
    <n v="3.3333333333333335"/>
    <s v="NO"/>
    <s v="23-59 yrs (Adults)"/>
  </r>
  <r>
    <s v="R117"/>
    <n v="24"/>
    <s v="Excellent"/>
    <s v="Laptop/Desktop"/>
    <n v="4"/>
    <n v="8"/>
    <n v="1"/>
    <n v="8"/>
    <n v="2"/>
    <n v="2"/>
    <x v="1"/>
    <n v="3"/>
    <s v="Increased"/>
    <x v="0"/>
    <s v="Online surfing"/>
    <s v="YES"/>
    <s v="YES"/>
    <s v="Friends , relatives"/>
    <n v="25"/>
    <n v="8"/>
    <n v="1"/>
    <n v="4.166666666666667"/>
    <s v="NO"/>
    <s v="23-59 yrs (Adults)"/>
  </r>
  <r>
    <s v="R204"/>
    <n v="24"/>
    <s v="Very poor"/>
    <s v="Laptop/Desktop"/>
    <n v="7"/>
    <n v="7"/>
    <n v="2"/>
    <n v="7"/>
    <n v="2"/>
    <n v="0"/>
    <x v="1"/>
    <n v="3"/>
    <s v="Remain Constant"/>
    <x v="0"/>
    <s v="Reading books"/>
    <s v="YES"/>
    <s v="YES"/>
    <s v="Travelling"/>
    <n v="25"/>
    <n v="7"/>
    <n v="0"/>
    <n v="4.166666666666667"/>
    <s v="NO"/>
    <s v="23-59 yrs (Adults)"/>
  </r>
  <r>
    <s v="R312"/>
    <n v="24"/>
    <s v="Very poor"/>
    <s v="Laptop/Desktop"/>
    <n v="3"/>
    <n v="4"/>
    <n v="0"/>
    <n v="6"/>
    <n v="3"/>
    <n v="4"/>
    <x v="0"/>
    <n v="3"/>
    <s v="Remain Constant"/>
    <x v="0"/>
    <s v="Listening to music"/>
    <s v="NO"/>
    <s v="NO"/>
    <s v="School/college"/>
    <n v="20"/>
    <n v="6"/>
    <n v="0"/>
    <n v="3.3333333333333335"/>
    <s v="NO"/>
    <s v="23-59 yrs (Adults)"/>
  </r>
  <r>
    <s v="R353"/>
    <n v="24"/>
    <s v="Average"/>
    <s v="NA"/>
    <n v="0.5"/>
    <n v="2"/>
    <n v="0"/>
    <n v="8"/>
    <n v="1"/>
    <n v="0"/>
    <x v="3"/>
    <n v="3"/>
    <s v="Remain Constant"/>
    <x v="0"/>
    <s v="Watching web series"/>
    <s v="YES"/>
    <s v="YES"/>
    <s v="Eating outside"/>
    <n v="11.5"/>
    <n v="8"/>
    <n v="0"/>
    <n v="1.9166666666666667"/>
    <s v="NO"/>
    <s v="23-59 yrs (Adults)"/>
  </r>
  <r>
    <s v="R424"/>
    <n v="24"/>
    <s v="Excellent"/>
    <s v="Laptop/Desktop"/>
    <n v="0"/>
    <n v="3"/>
    <n v="1"/>
    <n v="8"/>
    <n v="3"/>
    <n v="0"/>
    <x v="3"/>
    <n v="3"/>
    <s v="Decreased"/>
    <x v="0"/>
    <s v="Online gaming"/>
    <s v="YES"/>
    <s v="NO"/>
    <s v="Travelling"/>
    <n v="15"/>
    <n v="8"/>
    <n v="0"/>
    <n v="2.5"/>
    <s v="NO"/>
    <s v="23-59 yrs (Adults)"/>
  </r>
  <r>
    <s v="R491"/>
    <n v="24"/>
    <s v="Poor"/>
    <s v="Smartphone"/>
    <n v="2"/>
    <n v="6"/>
    <n v="0"/>
    <n v="6"/>
    <n v="3"/>
    <n v="0.5"/>
    <x v="0"/>
    <n v="4"/>
    <s v="Decreased"/>
    <x v="0"/>
    <s v="Listening to music"/>
    <s v="NO"/>
    <s v="NO"/>
    <s v="School/college"/>
    <n v="17.5"/>
    <n v="6"/>
    <n v="0"/>
    <n v="2.9166666666666665"/>
    <s v="NO"/>
    <s v="23-59 yrs (Adults)"/>
  </r>
  <r>
    <s v="R494"/>
    <n v="24"/>
    <s v="Average"/>
    <s v="Laptop/Desktop"/>
    <n v="5"/>
    <n v="2"/>
    <n v="0"/>
    <n v="6"/>
    <n v="3"/>
    <n v="0"/>
    <x v="3"/>
    <n v="4"/>
    <s v="Increased"/>
    <x v="0"/>
    <s v="Watching web series"/>
    <s v="NO"/>
    <s v="YES"/>
    <s v="Eating outside"/>
    <n v="16"/>
    <n v="6"/>
    <n v="0"/>
    <n v="2.6666666666666665"/>
    <s v="NO"/>
    <s v="23-59 yrs (Adults)"/>
  </r>
  <r>
    <s v="R531"/>
    <n v="24"/>
    <s v="NA"/>
    <s v="NA"/>
    <n v="0"/>
    <n v="1"/>
    <n v="0"/>
    <n v="10"/>
    <n v="6"/>
    <n v="3"/>
    <x v="3"/>
    <n v="4"/>
    <s v="Increased"/>
    <x v="0"/>
    <s v="Listening to music"/>
    <s v="NO"/>
    <s v="NO"/>
    <s v="School/college"/>
    <n v="20"/>
    <n v="10"/>
    <n v="0"/>
    <n v="3.3333333333333335"/>
    <s v="NO"/>
    <s v="23-59 yrs (Adults)"/>
  </r>
  <r>
    <s v="R549"/>
    <n v="24"/>
    <s v="Average"/>
    <s v="Smartphone"/>
    <n v="2"/>
    <n v="2"/>
    <n v="0"/>
    <n v="6"/>
    <n v="3"/>
    <n v="0"/>
    <x v="0"/>
    <n v="2"/>
    <s v="Decreased"/>
    <x v="0"/>
    <s v="Sleeping"/>
    <s v="NO"/>
    <s v="NO"/>
    <s v="School/college"/>
    <n v="13"/>
    <n v="6"/>
    <n v="0"/>
    <n v="2.1666666666666665"/>
    <s v="NO"/>
    <s v="23-59 yrs (Adults)"/>
  </r>
  <r>
    <s v="R593"/>
    <n v="24"/>
    <s v="Average"/>
    <s v="Smartphone"/>
    <n v="2"/>
    <n v="1"/>
    <n v="1"/>
    <n v="7"/>
    <n v="4"/>
    <n v="0"/>
    <x v="3"/>
    <n v="3"/>
    <s v="Remain Constant"/>
    <x v="0"/>
    <s v="Football"/>
    <s v="YES"/>
    <s v="YES"/>
    <s v="School/college"/>
    <n v="15"/>
    <n v="7"/>
    <n v="0"/>
    <n v="2.5"/>
    <s v="NO"/>
    <s v="23-59 yrs (Adults)"/>
  </r>
  <r>
    <s v="R597"/>
    <n v="24"/>
    <s v="Good"/>
    <s v="Laptop/Desktop"/>
    <n v="6"/>
    <n v="8"/>
    <n v="0"/>
    <n v="9"/>
    <n v="2"/>
    <n v="0"/>
    <x v="1"/>
    <n v="3"/>
    <s v="Decreased"/>
    <x v="1"/>
    <s v="Reading"/>
    <s v="YES"/>
    <s v="YES"/>
    <s v="Colleagues"/>
    <n v="25"/>
    <n v="9"/>
    <n v="0"/>
    <n v="4.166666666666667"/>
    <s v="NO"/>
    <s v="23-59 yrs (Adults)"/>
  </r>
  <r>
    <s v="R641"/>
    <n v="24"/>
    <s v="NA"/>
    <s v="NA"/>
    <n v="0"/>
    <n v="1"/>
    <n v="0"/>
    <n v="8"/>
    <n v="2"/>
    <n v="1"/>
    <x v="9"/>
    <n v="3"/>
    <s v="Increased"/>
    <x v="0"/>
    <s v="Scrolling through social media"/>
    <s v="NO"/>
    <s v="NO"/>
    <s v="Previous mistakes"/>
    <n v="12"/>
    <n v="8"/>
    <n v="0"/>
    <n v="2"/>
    <s v="NO"/>
    <s v="23-59 yrs (Adults)"/>
  </r>
  <r>
    <s v="R789"/>
    <n v="24"/>
    <s v="Excellent"/>
    <s v="Laptop/Desktop"/>
    <n v="5"/>
    <n v="3"/>
    <n v="3"/>
    <n v="8"/>
    <n v="2"/>
    <n v="2"/>
    <x v="0"/>
    <n v="3"/>
    <s v="Remain Constant"/>
    <x v="0"/>
    <s v="By engaging in my work."/>
    <s v="YES"/>
    <s v="YES"/>
    <s v="ALL"/>
    <n v="23"/>
    <n v="8"/>
    <n v="2"/>
    <n v="3.8333333333333335"/>
    <s v="NO"/>
    <s v="23-59 yrs (Adults)"/>
  </r>
  <r>
    <s v="R806"/>
    <n v="24"/>
    <s v="Average"/>
    <s v="Smartphone"/>
    <n v="0"/>
    <n v="1"/>
    <n v="1"/>
    <n v="8"/>
    <n v="1"/>
    <n v="0"/>
    <x v="9"/>
    <n v="3"/>
    <s v="Remain Constant"/>
    <x v="0"/>
    <s v="Work"/>
    <s v="YES"/>
    <s v="NO"/>
    <s v="Roaming around freely"/>
    <n v="11"/>
    <n v="8"/>
    <n v="0"/>
    <n v="1.8333333333333333"/>
    <s v="NO"/>
    <s v="23-59 yrs (Adults)"/>
  </r>
  <r>
    <s v="R847"/>
    <n v="24"/>
    <s v="Average"/>
    <s v="Smartphone"/>
    <n v="2"/>
    <n v="3"/>
    <n v="0.5"/>
    <n v="9"/>
    <n v="2"/>
    <n v="0"/>
    <x v="6"/>
    <n v="2"/>
    <s v="Remain Constant"/>
    <x v="0"/>
    <s v="Sleeping"/>
    <s v="YES"/>
    <s v="YES"/>
    <s v="Family"/>
    <n v="16.5"/>
    <n v="9"/>
    <n v="0"/>
    <n v="2.75"/>
    <s v="NO"/>
    <s v="23-59 yrs (Adults)"/>
  </r>
  <r>
    <s v="R907"/>
    <n v="24"/>
    <s v="Very poor"/>
    <s v="Smartphone"/>
    <n v="0"/>
    <n v="1"/>
    <n v="0"/>
    <n v="5"/>
    <n v="4"/>
    <n v="6"/>
    <x v="9"/>
    <n v="3"/>
    <s v="Decreased"/>
    <x v="1"/>
    <s v="Scrolling through social media"/>
    <s v="NO"/>
    <s v="YES"/>
    <s v="Friends , relatives"/>
    <n v="16"/>
    <n v="6"/>
    <n v="0"/>
    <n v="2.6666666666666665"/>
    <s v="NO"/>
    <s v="23-59 yrs (Adults)"/>
  </r>
  <r>
    <s v="R949"/>
    <n v="24"/>
    <s v="Average"/>
    <s v="Laptop/Desktop"/>
    <n v="0"/>
    <n v="10"/>
    <n v="1"/>
    <n v="8"/>
    <n v="1"/>
    <n v="0"/>
    <x v="0"/>
    <n v="3"/>
    <s v="Increased"/>
    <x v="0"/>
    <s v="Talking to your relatives"/>
    <s v="YES"/>
    <s v="YES"/>
    <s v="School/college"/>
    <n v="20"/>
    <n v="10"/>
    <n v="0"/>
    <n v="3.3333333333333335"/>
    <s v="NO"/>
    <s v="23-59 yrs (Adults)"/>
  </r>
  <r>
    <s v="R1022"/>
    <n v="24"/>
    <s v="Good"/>
    <s v="Smartphone"/>
    <n v="1"/>
    <n v="3"/>
    <n v="2"/>
    <n v="8"/>
    <n v="2"/>
    <n v="0"/>
    <x v="1"/>
    <n v="2"/>
    <s v="Remain Constant"/>
    <x v="0"/>
    <s v="Social Media"/>
    <s v="YES"/>
    <s v="YES"/>
    <s v="Eating outside"/>
    <n v="16"/>
    <n v="8"/>
    <n v="0"/>
    <n v="2.6666666666666665"/>
    <s v="NO"/>
    <s v="23-59 yrs (Adults)"/>
  </r>
  <r>
    <s v="R1032"/>
    <n v="24"/>
    <s v="Good"/>
    <s v="Smartphone"/>
    <n v="2"/>
    <n v="0"/>
    <n v="1"/>
    <n v="9"/>
    <n v="5"/>
    <n v="3"/>
    <x v="3"/>
    <n v="4"/>
    <s v="Increased"/>
    <x v="0"/>
    <s v="Online gaming"/>
    <s v="YES"/>
    <s v="YES"/>
    <s v="Colleagues"/>
    <n v="20"/>
    <n v="9"/>
    <n v="0"/>
    <n v="3.3333333333333335"/>
    <s v="NO"/>
    <s v="23-59 yrs (Adults)"/>
  </r>
  <r>
    <s v="R1037"/>
    <n v="24"/>
    <s v="Very poor"/>
    <s v="Smartphone"/>
    <n v="2"/>
    <n v="6"/>
    <n v="0"/>
    <n v="12"/>
    <n v="4"/>
    <n v="0"/>
    <x v="6"/>
    <n v="4"/>
    <s v="Remain Constant"/>
    <x v="0"/>
    <s v="Scrolling through social media"/>
    <s v="NO"/>
    <s v="YES"/>
    <s v="School/college"/>
    <n v="24"/>
    <n v="12"/>
    <n v="0"/>
    <n v="4"/>
    <s v="NO"/>
    <s v="23-59 yrs (Adults)"/>
  </r>
  <r>
    <s v="R1061"/>
    <n v="24"/>
    <s v="Average"/>
    <s v="Smartphone"/>
    <n v="2"/>
    <n v="4"/>
    <n v="0"/>
    <n v="6"/>
    <n v="3"/>
    <n v="0"/>
    <x v="3"/>
    <n v="4"/>
    <s v="Increased"/>
    <x v="0"/>
    <s v="Watching web series"/>
    <s v="NO"/>
    <s v="YES"/>
    <s v="Travelling"/>
    <n v="15"/>
    <n v="6"/>
    <n v="0"/>
    <n v="2.5"/>
    <s v="NO"/>
    <s v="23-59 yrs (Adults)"/>
  </r>
  <r>
    <s v="R1110"/>
    <n v="24"/>
    <s v="Average"/>
    <s v="Smartphone"/>
    <n v="6"/>
    <n v="6"/>
    <n v="0"/>
    <n v="7"/>
    <n v="2"/>
    <s v="No tv"/>
    <x v="1"/>
    <n v="3"/>
    <s v="Decreased"/>
    <x v="0"/>
    <s v="Do some home related stuff"/>
    <s v="YES"/>
    <s v="NO"/>
    <s v="Travelling"/>
    <n v="21"/>
    <n v="7"/>
    <n v="0"/>
    <n v="4.2"/>
    <s v="NO"/>
    <s v="23-59 yrs (Adults)"/>
  </r>
  <r>
    <s v="R91"/>
    <n v="25"/>
    <s v="Very poor"/>
    <s v="Smartphone"/>
    <n v="4"/>
    <n v="3"/>
    <n v="1"/>
    <n v="7"/>
    <n v="1"/>
    <n v="0"/>
    <x v="3"/>
    <n v="3"/>
    <s v="Remain Constant"/>
    <x v="1"/>
    <s v="Cricket"/>
    <s v="NO"/>
    <s v="NO"/>
    <s v="Eating outside"/>
    <n v="16"/>
    <n v="7"/>
    <n v="0"/>
    <n v="2.6666666666666665"/>
    <s v="NO"/>
    <s v="23-59 yrs (Adults)"/>
  </r>
  <r>
    <s v="R200"/>
    <n v="25"/>
    <s v="Very poor"/>
    <s v="Laptop/Desktop"/>
    <n v="2"/>
    <n v="3"/>
    <n v="1"/>
    <n v="8"/>
    <n v="4"/>
    <n v="1"/>
    <x v="5"/>
    <n v="2"/>
    <s v="Increased"/>
    <x v="0"/>
    <s v="Watching web series"/>
    <s v="NO"/>
    <s v="NO"/>
    <s v="Roaming around freely"/>
    <n v="19"/>
    <n v="8"/>
    <n v="1"/>
    <n v="3.1666666666666665"/>
    <s v="NO"/>
    <s v="23-59 yrs (Adults)"/>
  </r>
  <r>
    <s v="R285"/>
    <n v="25"/>
    <s v="Average"/>
    <s v="Laptop/Desktop"/>
    <n v="5"/>
    <n v="6"/>
    <n v="0"/>
    <n v="8"/>
    <n v="1"/>
    <n v="0"/>
    <x v="3"/>
    <n v="3"/>
    <s v="Remain Constant"/>
    <x v="0"/>
    <s v="Listening to music"/>
    <s v="YES"/>
    <s v="NO"/>
    <s v="Roaming around freely"/>
    <n v="20"/>
    <n v="8"/>
    <n v="0"/>
    <n v="3.3333333333333335"/>
    <s v="NO"/>
    <s v="23-59 yrs (Adults)"/>
  </r>
  <r>
    <s v="R302"/>
    <n v="25"/>
    <s v="Average"/>
    <s v="Laptop/Desktop"/>
    <n v="1"/>
    <n v="3"/>
    <n v="1"/>
    <n v="7"/>
    <n v="3"/>
    <n v="2"/>
    <x v="0"/>
    <n v="3"/>
    <s v="Increased"/>
    <x v="0"/>
    <s v="Reading books"/>
    <s v="NO"/>
    <s v="YES"/>
    <s v="Travelling"/>
    <n v="17"/>
    <n v="7"/>
    <n v="1"/>
    <n v="2.8333333333333335"/>
    <s v="NO"/>
    <s v="23-59 yrs (Adults)"/>
  </r>
  <r>
    <s v="R580"/>
    <n v="25"/>
    <s v="NA"/>
    <s v="NA"/>
    <n v="0"/>
    <n v="2"/>
    <n v="1"/>
    <n v="9"/>
    <n v="2"/>
    <n v="1"/>
    <x v="0"/>
    <n v="2"/>
    <s v="Increased"/>
    <x v="0"/>
    <s v="Listening to music"/>
    <s v="NO"/>
    <s v="NO"/>
    <s v="Roaming around freely"/>
    <n v="15"/>
    <n v="9"/>
    <n v="0"/>
    <n v="2.5"/>
    <s v="NO"/>
    <s v="23-59 yrs (Adults)"/>
  </r>
  <r>
    <s v="R596"/>
    <n v="25"/>
    <s v="Good"/>
    <s v="Laptop/Desktop"/>
    <n v="2"/>
    <n v="3"/>
    <n v="0"/>
    <n v="7"/>
    <n v="2"/>
    <n v="3"/>
    <x v="9"/>
    <n v="2"/>
    <s v="Remain Constant"/>
    <x v="0"/>
    <s v="Talking"/>
    <s v="YES"/>
    <s v="YES"/>
    <s v="Eating outside"/>
    <n v="17"/>
    <n v="7"/>
    <n v="0"/>
    <n v="2.8333333333333335"/>
    <s v="NO"/>
    <s v="23-59 yrs (Adults)"/>
  </r>
  <r>
    <s v="R618"/>
    <n v="25"/>
    <s v="Good"/>
    <s v="Laptop/Desktop"/>
    <n v="6"/>
    <n v="0"/>
    <n v="1"/>
    <n v="7"/>
    <n v="3"/>
    <n v="0"/>
    <x v="3"/>
    <n v="2"/>
    <s v="Increased"/>
    <x v="0"/>
    <s v="Web Series"/>
    <s v="NO"/>
    <s v="YES"/>
    <s v="Colleagues"/>
    <n v="17"/>
    <n v="7"/>
    <n v="0"/>
    <n v="2.8333333333333335"/>
    <s v="NO"/>
    <s v="23-59 yrs (Adults)"/>
  </r>
  <r>
    <s v="R620"/>
    <n v="25"/>
    <s v="Average"/>
    <s v="Laptop/Desktop"/>
    <n v="1"/>
    <n v="4"/>
    <n v="0.5"/>
    <n v="9"/>
    <n v="2"/>
    <n v="5"/>
    <x v="0"/>
    <n v="3"/>
    <s v="Increased"/>
    <x v="0"/>
    <s v="Online surfing"/>
    <s v="NO"/>
    <s v="YES"/>
    <s v="School/college"/>
    <n v="21.5"/>
    <n v="9"/>
    <n v="0.5"/>
    <n v="3.5833333333333335"/>
    <s v="NO"/>
    <s v="23-59 yrs (Adults)"/>
  </r>
  <r>
    <s v="R640"/>
    <n v="25"/>
    <s v="Average"/>
    <s v="Smartphone"/>
    <n v="1"/>
    <n v="2"/>
    <n v="0"/>
    <n v="10"/>
    <n v="1"/>
    <n v="1"/>
    <x v="0"/>
    <n v="3"/>
    <s v="Increased"/>
    <x v="0"/>
    <s v="Cooking"/>
    <s v="NO"/>
    <s v="YES"/>
    <s v="School/college"/>
    <n v="15"/>
    <n v="10"/>
    <n v="0"/>
    <n v="2.5"/>
    <s v="NO"/>
    <s v="23-59 yrs (Adults)"/>
  </r>
  <r>
    <s v="R1023"/>
    <n v="25"/>
    <s v="Good"/>
    <s v="Laptop/Desktop"/>
    <n v="0"/>
    <n v="4"/>
    <n v="1"/>
    <n v="8"/>
    <n v="2"/>
    <n v="0"/>
    <x v="0"/>
    <n v="2"/>
    <s v="Remain Constant"/>
    <x v="1"/>
    <s v="Web Series"/>
    <s v="NO"/>
    <s v="YES"/>
    <s v="Travelling"/>
    <n v="15"/>
    <n v="8"/>
    <n v="0"/>
    <n v="2.5"/>
    <s v="NO"/>
    <s v="23-59 yrs (Adults)"/>
  </r>
  <r>
    <s v="R1033"/>
    <n v="25"/>
    <s v="Very poor"/>
    <s v="Smartphone"/>
    <n v="0"/>
    <n v="2"/>
    <n v="0"/>
    <n v="7"/>
    <n v="5"/>
    <n v="0"/>
    <x v="5"/>
    <n v="3"/>
    <s v="Remain Constant"/>
    <x v="0"/>
    <s v="Listening to music"/>
    <s v="NO"/>
    <s v="YES"/>
    <s v="Roaming around freely"/>
    <n v="14"/>
    <n v="7"/>
    <n v="0"/>
    <n v="2.3333333333333335"/>
    <s v="NO"/>
    <s v="23-59 yrs (Adults)"/>
  </r>
  <r>
    <s v="R1104"/>
    <n v="25"/>
    <s v="Average"/>
    <s v="Laptop/Desktop"/>
    <n v="5"/>
    <n v="1"/>
    <n v="3"/>
    <n v="6"/>
    <n v="5"/>
    <n v="0"/>
    <x v="3"/>
    <n v="3"/>
    <s v="Decreased"/>
    <x v="0"/>
    <s v="Watching web series"/>
    <s v="YES"/>
    <s v="YES"/>
    <s v="Travelling"/>
    <n v="20"/>
    <n v="6"/>
    <n v="0"/>
    <n v="3.3333333333333335"/>
    <s v="NO"/>
    <s v="23-59 yrs (Adults)"/>
  </r>
  <r>
    <s v="R202"/>
    <n v="26"/>
    <s v="Average"/>
    <s v="Laptop/Desktop"/>
    <n v="5"/>
    <n v="10"/>
    <n v="1"/>
    <n v="8"/>
    <n v="1"/>
    <n v="0.5"/>
    <x v="1"/>
    <n v="2"/>
    <s v="Remain Constant"/>
    <x v="0"/>
    <s v="Meditation"/>
    <s v="YES"/>
    <s v="YES"/>
    <s v="Roaming around freely"/>
    <n v="25.5"/>
    <n v="10"/>
    <n v="0.5"/>
    <n v="4.25"/>
    <s v="NO"/>
    <s v="23-59 yrs (Adults)"/>
  </r>
  <r>
    <s v="R321"/>
    <n v="26"/>
    <s v="Good"/>
    <s v="Laptop/Desktop"/>
    <n v="1"/>
    <n v="4"/>
    <n v="0"/>
    <n v="6"/>
    <n v="6"/>
    <n v="4"/>
    <x v="5"/>
    <n v="3"/>
    <s v="Remain Constant"/>
    <x v="0"/>
    <s v="Talking"/>
    <s v="NO"/>
    <s v="YES"/>
    <s v="Travelling"/>
    <n v="21"/>
    <n v="6"/>
    <n v="0"/>
    <n v="3.5"/>
    <s v="YES"/>
    <s v="23-59 yrs (Adults)"/>
  </r>
  <r>
    <s v="R327"/>
    <n v="26"/>
    <s v="Very poor"/>
    <s v="Smartphone"/>
    <n v="0"/>
    <n v="1"/>
    <n v="1"/>
    <n v="7"/>
    <n v="1"/>
    <n v="2"/>
    <x v="0"/>
    <n v="2"/>
    <s v="Decreased"/>
    <x v="0"/>
    <s v="Online gaming"/>
    <s v="NO"/>
    <s v="YES"/>
    <s v="Travelling"/>
    <n v="12"/>
    <n v="7"/>
    <n v="0"/>
    <n v="2"/>
    <s v="NO"/>
    <s v="23-59 yrs (Adults)"/>
  </r>
  <r>
    <s v="R533"/>
    <n v="26"/>
    <s v="Very poor"/>
    <s v="Laptop/Desktop"/>
    <n v="2"/>
    <n v="1"/>
    <n v="1"/>
    <n v="8"/>
    <n v="4"/>
    <n v="0"/>
    <x v="5"/>
    <n v="3"/>
    <s v="Decreased"/>
    <x v="0"/>
    <s v="Scrolling through social media"/>
    <s v="NO"/>
    <s v="YES"/>
    <s v="Travelling"/>
    <n v="16"/>
    <n v="8"/>
    <n v="0"/>
    <n v="2.6666666666666665"/>
    <s v="NO"/>
    <s v="23-59 yrs (Adults)"/>
  </r>
  <r>
    <s v="R559"/>
    <n v="26"/>
    <s v="Very poor"/>
    <s v="Smartphone"/>
    <n v="0.5"/>
    <n v="1"/>
    <n v="0"/>
    <n v="6"/>
    <n v="1"/>
    <n v="1"/>
    <x v="0"/>
    <n v="3"/>
    <s v="Decreased"/>
    <x v="1"/>
    <s v="Sleeping"/>
    <s v="NO"/>
    <s v="NO"/>
    <s v="School/college"/>
    <n v="9.5"/>
    <n v="6"/>
    <n v="0"/>
    <n v="1.5833333333333333"/>
    <s v="NO"/>
    <s v="23-59 yrs (Adults)"/>
  </r>
  <r>
    <s v="R810"/>
    <n v="26"/>
    <s v="Very poor"/>
    <s v="Laptop/Desktop"/>
    <n v="3"/>
    <n v="2"/>
    <n v="1"/>
    <n v="8"/>
    <n v="1"/>
    <n v="0"/>
    <x v="1"/>
    <n v="4"/>
    <s v="Increased"/>
    <x v="0"/>
    <s v="Listening to music"/>
    <s v="YES"/>
    <s v="YES"/>
    <s v="Roaming around freely"/>
    <n v="15"/>
    <n v="8"/>
    <n v="0"/>
    <n v="2.5"/>
    <s v="NO"/>
    <s v="23-59 yrs (Adults)"/>
  </r>
  <r>
    <s v="R895"/>
    <n v="26"/>
    <s v="Average"/>
    <s v="Smartphone"/>
    <n v="1"/>
    <n v="3"/>
    <n v="1"/>
    <n v="8"/>
    <n v="4"/>
    <n v="0"/>
    <x v="1"/>
    <n v="3"/>
    <s v="Decreased"/>
    <x v="1"/>
    <s v="Watching web series"/>
    <s v="NO"/>
    <s v="YES"/>
    <s v="Roaming around freely"/>
    <n v="17"/>
    <n v="8"/>
    <n v="0"/>
    <n v="2.8333333333333335"/>
    <s v="NO"/>
    <s v="23-59 yrs (Adults)"/>
  </r>
  <r>
    <s v="R936"/>
    <n v="26"/>
    <s v="Very poor"/>
    <s v="Laptop/Desktop"/>
    <n v="9"/>
    <n v="2"/>
    <n v="0"/>
    <n v="5"/>
    <n v="3"/>
    <n v="1"/>
    <x v="9"/>
    <n v="3"/>
    <s v="Increased"/>
    <x v="0"/>
    <s v="Reading books"/>
    <s v="YES"/>
    <s v="YES"/>
    <s v="School/college"/>
    <n v="20"/>
    <n v="9"/>
    <n v="0"/>
    <n v="3.3333333333333335"/>
    <s v="NO"/>
    <s v="23-59 yrs (Adults)"/>
  </r>
  <r>
    <s v="R971"/>
    <n v="26"/>
    <s v="Very poor"/>
    <s v="Smartphone"/>
    <n v="0"/>
    <n v="0"/>
    <n v="0"/>
    <n v="12"/>
    <n v="2"/>
    <n v="2"/>
    <x v="9"/>
    <n v="2"/>
    <s v="Remain Constant"/>
    <x v="1"/>
    <s v="Listening to music"/>
    <s v="NO"/>
    <s v="NO"/>
    <s v="School/college"/>
    <n v="16"/>
    <n v="12"/>
    <n v="0"/>
    <n v="2.6666666666666665"/>
    <s v="NO"/>
    <s v="23-59 yrs (Adults)"/>
  </r>
  <r>
    <s v="R993"/>
    <n v="26"/>
    <s v="Average"/>
    <s v="Smartphone"/>
    <n v="1"/>
    <n v="1"/>
    <n v="0"/>
    <n v="8"/>
    <n v="3"/>
    <n v="0"/>
    <x v="5"/>
    <n v="3"/>
    <s v="Increased"/>
    <x v="0"/>
    <s v="Listening to music"/>
    <s v="NO"/>
    <s v="YES"/>
    <s v="School/college"/>
    <n v="13"/>
    <n v="8"/>
    <n v="0"/>
    <n v="2.1666666666666665"/>
    <s v="NO"/>
    <s v="23-59 yrs (Adults)"/>
  </r>
  <r>
    <s v="R1010"/>
    <n v="26"/>
    <s v="Very poor"/>
    <s v="Smartphone"/>
    <n v="4"/>
    <n v="2"/>
    <n v="0"/>
    <n v="7"/>
    <n v="2"/>
    <n v="0"/>
    <x v="3"/>
    <n v="3"/>
    <s v="Increased"/>
    <x v="0"/>
    <s v="Listening to music"/>
    <s v="NO"/>
    <s v="YES"/>
    <s v="Travelling"/>
    <n v="15"/>
    <n v="7"/>
    <n v="0"/>
    <n v="2.5"/>
    <s v="NO"/>
    <s v="23-59 yrs (Adults)"/>
  </r>
  <r>
    <s v="R1013"/>
    <n v="26"/>
    <s v="Very poor"/>
    <s v="Smartphone"/>
    <n v="4"/>
    <n v="3"/>
    <n v="1"/>
    <n v="7"/>
    <n v="2"/>
    <n v="1"/>
    <x v="1"/>
    <n v="3"/>
    <s v="Remain Constant"/>
    <x v="0"/>
    <s v="Listening to music"/>
    <s v="NO"/>
    <s v="NO"/>
    <s v="Roaming around freely"/>
    <n v="18"/>
    <n v="7"/>
    <n v="1"/>
    <n v="3"/>
    <s v="NO"/>
    <s v="23-59 yrs (Adults)"/>
  </r>
  <r>
    <s v="R411"/>
    <n v="27"/>
    <s v="Good"/>
    <s v="Laptop/Desktop"/>
    <n v="0"/>
    <n v="2"/>
    <n v="0"/>
    <n v="10"/>
    <n v="6"/>
    <n v="6"/>
    <x v="0"/>
    <n v="3"/>
    <s v="Decreased"/>
    <x v="0"/>
    <s v="Online gaming"/>
    <s v="NO"/>
    <s v="YES"/>
    <s v="Colleagues"/>
    <n v="24"/>
    <n v="10"/>
    <n v="0"/>
    <n v="4"/>
    <s v="NO"/>
    <s v="23-59 yrs (Adults)"/>
  </r>
  <r>
    <s v="R415"/>
    <n v="27"/>
    <s v="Excellent"/>
    <s v="Laptop/Desktop"/>
    <n v="3"/>
    <n v="2"/>
    <n v="2"/>
    <n v="7"/>
    <n v="1"/>
    <n v="0"/>
    <x v="3"/>
    <n v="3"/>
    <s v="Decreased"/>
    <x v="1"/>
    <s v="Listening to music"/>
    <s v="YES"/>
    <s v="YES"/>
    <s v="Travelling"/>
    <n v="15"/>
    <n v="7"/>
    <n v="0"/>
    <n v="2.5"/>
    <s v="NO"/>
    <s v="23-59 yrs (Adults)"/>
  </r>
  <r>
    <s v="R853"/>
    <n v="27"/>
    <s v="Good"/>
    <s v="Laptop/Desktop"/>
    <n v="3"/>
    <n v="2"/>
    <n v="1"/>
    <n v="8"/>
    <n v="2"/>
    <n v="0.5"/>
    <x v="3"/>
    <n v="4"/>
    <s v="Decreased"/>
    <x v="1"/>
    <s v="Web Series"/>
    <s v="NO"/>
    <s v="NO"/>
    <s v="Travelling"/>
    <n v="16.5"/>
    <n v="8"/>
    <n v="0.5"/>
    <n v="2.75"/>
    <s v="NO"/>
    <s v="23-59 yrs (Adults)"/>
  </r>
  <r>
    <s v="R903"/>
    <n v="27"/>
    <s v="Average"/>
    <s v="Laptop/Desktop"/>
    <n v="1"/>
    <n v="2"/>
    <n v="0"/>
    <n v="8"/>
    <n v="3"/>
    <n v="2"/>
    <x v="3"/>
    <n v="3"/>
    <s v="Increased"/>
    <x v="0"/>
    <s v="Cooking"/>
    <s v="YES"/>
    <s v="YES"/>
    <s v="Travelling"/>
    <n v="16"/>
    <n v="8"/>
    <n v="0"/>
    <n v="2.6666666666666665"/>
    <s v="NO"/>
    <s v="23-59 yrs (Adults)"/>
  </r>
  <r>
    <s v="R982"/>
    <n v="27"/>
    <s v="Average"/>
    <s v="Smartphone"/>
    <n v="4"/>
    <n v="2"/>
    <n v="0"/>
    <n v="7"/>
    <n v="8"/>
    <n v="4"/>
    <x v="1"/>
    <n v="3"/>
    <s v="Increased"/>
    <x v="0"/>
    <s v="Listening to music"/>
    <s v="NO"/>
    <s v="YES"/>
    <s v="Travelling"/>
    <n v="25"/>
    <n v="8"/>
    <n v="0"/>
    <n v="4.166666666666667"/>
    <s v="YES"/>
    <s v="23-59 yrs (Adults)"/>
  </r>
  <r>
    <s v="R1026"/>
    <n v="27"/>
    <s v="Good"/>
    <s v="Smartphone"/>
    <n v="0"/>
    <n v="2"/>
    <n v="0"/>
    <n v="8"/>
    <n v="2"/>
    <n v="2"/>
    <x v="1"/>
    <n v="3"/>
    <s v="Remain Constant"/>
    <x v="0"/>
    <s v="Sleeping"/>
    <s v="NO"/>
    <s v="YES"/>
    <s v="Travelling"/>
    <n v="14"/>
    <n v="8"/>
    <n v="0"/>
    <n v="2.3333333333333335"/>
    <s v="NO"/>
    <s v="23-59 yrs (Adults)"/>
  </r>
  <r>
    <s v="R383"/>
    <n v="28"/>
    <s v="NA"/>
    <s v="NA"/>
    <n v="0"/>
    <n v="4"/>
    <n v="2"/>
    <n v="7"/>
    <n v="2"/>
    <n v="2"/>
    <x v="6"/>
    <n v="2"/>
    <s v="Decreased"/>
    <x v="0"/>
    <s v="Meditation"/>
    <s v="YES"/>
    <s v="YES"/>
    <s v="Travelling"/>
    <n v="17"/>
    <n v="7"/>
    <n v="0"/>
    <n v="2.8333333333333335"/>
    <s v="NO"/>
    <s v="23-59 yrs (Adults)"/>
  </r>
  <r>
    <s v="R432"/>
    <n v="28"/>
    <s v="Good"/>
    <s v="Laptop/Desktop"/>
    <n v="4"/>
    <n v="4"/>
    <n v="1"/>
    <n v="12"/>
    <n v="2"/>
    <n v="0"/>
    <x v="1"/>
    <n v="3"/>
    <s v="Decreased"/>
    <x v="0"/>
    <s v="Social Media"/>
    <s v="YES"/>
    <s v="YES"/>
    <s v="Travelling"/>
    <n v="23"/>
    <n v="12"/>
    <n v="0"/>
    <n v="3.8333333333333335"/>
    <s v="NO"/>
    <s v="23-59 yrs (Adults)"/>
  </r>
  <r>
    <s v="R634"/>
    <n v="28"/>
    <s v="Good"/>
    <s v="Laptop/Desktop"/>
    <n v="3"/>
    <n v="4"/>
    <n v="1"/>
    <n v="9"/>
    <n v="2"/>
    <n v="0"/>
    <x v="1"/>
    <n v="3"/>
    <s v="Remain Constant"/>
    <x v="0"/>
    <s v="Listening to music"/>
    <s v="YES"/>
    <s v="YES"/>
    <s v="Travelling"/>
    <n v="19"/>
    <n v="9"/>
    <n v="0"/>
    <n v="3.1666666666666665"/>
    <s v="NO"/>
    <s v="23-59 yrs (Adults)"/>
  </r>
  <r>
    <s v="R645"/>
    <n v="28"/>
    <s v="Excellent"/>
    <s v="NA"/>
    <n v="2"/>
    <n v="2"/>
    <n v="1"/>
    <n v="7"/>
    <n v="1"/>
    <n v="1"/>
    <x v="5"/>
    <n v="2"/>
    <s v="Decreased"/>
    <x v="0"/>
    <s v="Scrolling through social media"/>
    <s v="YES"/>
    <s v="YES"/>
    <s v="Friends , relatives"/>
    <n v="14"/>
    <n v="7"/>
    <n v="1"/>
    <n v="2.3333333333333335"/>
    <s v="NO"/>
    <s v="23-59 yrs (Adults)"/>
  </r>
  <r>
    <s v="R743"/>
    <n v="28"/>
    <s v="Good"/>
    <s v="Laptop/Desktop"/>
    <n v="3"/>
    <n v="1"/>
    <n v="0"/>
    <n v="10"/>
    <n v="1"/>
    <n v="0"/>
    <x v="0"/>
    <n v="2"/>
    <s v="Increased"/>
    <x v="0"/>
    <s v="Online gaming"/>
    <s v="NO"/>
    <s v="YES"/>
    <s v="Eating outside"/>
    <n v="15"/>
    <n v="10"/>
    <n v="0"/>
    <n v="2.5"/>
    <s v="NO"/>
    <s v="23-59 yrs (Adults)"/>
  </r>
  <r>
    <s v="R888"/>
    <n v="28"/>
    <s v="Good"/>
    <s v="Laptop/Desktop"/>
    <n v="3"/>
    <n v="2"/>
    <n v="1"/>
    <n v="8"/>
    <n v="4"/>
    <n v="1"/>
    <x v="3"/>
    <n v="3"/>
    <s v="Remain Constant"/>
    <x v="0"/>
    <s v="Reading"/>
    <s v="YES"/>
    <s v="YES"/>
    <s v="Travelling"/>
    <n v="19"/>
    <n v="8"/>
    <n v="1"/>
    <n v="3.1666666666666665"/>
    <s v="NO"/>
    <s v="23-59 yrs (Adults)"/>
  </r>
  <r>
    <s v="R1019"/>
    <n v="28"/>
    <s v="Good"/>
    <s v="Laptop/Desktop"/>
    <n v="5"/>
    <n v="4"/>
    <n v="1"/>
    <n v="10"/>
    <n v="2"/>
    <n v="1"/>
    <x v="0"/>
    <n v="3"/>
    <s v="Remain Constant"/>
    <x v="0"/>
    <s v="Online gaming"/>
    <s v="YES"/>
    <s v="YES"/>
    <s v="School/college"/>
    <n v="23"/>
    <n v="10"/>
    <n v="1"/>
    <n v="3.8333333333333335"/>
    <s v="NO"/>
    <s v="23-59 yrs (Adults)"/>
  </r>
  <r>
    <s v="R320"/>
    <n v="29"/>
    <s v="Good"/>
    <s v="Laptop/Desktop"/>
    <n v="8"/>
    <n v="2"/>
    <n v="1"/>
    <n v="8"/>
    <n v="0.5"/>
    <n v="2"/>
    <x v="3"/>
    <n v="4"/>
    <s v="Remain Constant"/>
    <x v="0"/>
    <s v="Web Series"/>
    <s v="NO"/>
    <s v="NO"/>
    <s v="Travelling"/>
    <n v="21.5"/>
    <n v="8"/>
    <n v="0.5"/>
    <n v="3.5833333333333335"/>
    <s v="NO"/>
    <s v="23-59 yrs (Adults)"/>
  </r>
  <r>
    <s v="R731"/>
    <n v="29"/>
    <s v="Average"/>
    <s v="Laptop/Desktop"/>
    <n v="2"/>
    <n v="2"/>
    <n v="1"/>
    <n v="8"/>
    <n v="0"/>
    <n v="0"/>
    <x v="1"/>
    <n v="2"/>
    <s v="Remain Constant"/>
    <x v="0"/>
    <s v="Reading books"/>
    <s v="NO"/>
    <s v="YES"/>
    <s v="nothing"/>
    <n v="13"/>
    <n v="8"/>
    <n v="0"/>
    <n v="2.1666666666666665"/>
    <s v="NO"/>
    <s v="23-59 yrs (Adults)"/>
  </r>
  <r>
    <s v="R910"/>
    <n v="29"/>
    <s v="Good"/>
    <s v="Laptop/Desktop"/>
    <n v="10"/>
    <n v="7"/>
    <n v="1"/>
    <n v="6"/>
    <n v="7"/>
    <n v="2"/>
    <x v="0"/>
    <n v="2"/>
    <s v="Remain Constant"/>
    <x v="0"/>
    <s v="Web Series"/>
    <s v="YES"/>
    <s v="YES"/>
    <s v="Eating outside"/>
    <n v="33"/>
    <n v="10"/>
    <n v="1"/>
    <n v="5.5"/>
    <s v="NO"/>
    <s v="23-59 yrs (Adults)"/>
  </r>
  <r>
    <s v="R1018"/>
    <n v="29"/>
    <s v="Average"/>
    <s v="Laptop/Desktop"/>
    <n v="5"/>
    <n v="3"/>
    <n v="1"/>
    <n v="8"/>
    <n v="2"/>
    <n v="2"/>
    <x v="9"/>
    <n v="3"/>
    <s v="Remain Constant"/>
    <x v="0"/>
    <s v="Watching web series"/>
    <s v="YES"/>
    <s v="YES"/>
    <s v="Travelling"/>
    <n v="21"/>
    <n v="8"/>
    <n v="1"/>
    <n v="3.5"/>
    <s v="NO"/>
    <s v="23-59 yrs (Adults)"/>
  </r>
  <r>
    <s v="R239"/>
    <n v="30"/>
    <s v="Average"/>
    <s v="Smartphone"/>
    <n v="3"/>
    <n v="1"/>
    <n v="0.5"/>
    <n v="4"/>
    <n v="1"/>
    <n v="0.5"/>
    <x v="0"/>
    <n v="2"/>
    <s v="Remain Constant"/>
    <x v="0"/>
    <s v="Meditation"/>
    <s v="YES"/>
    <s v="YES"/>
    <s v="School/college"/>
    <n v="10"/>
    <n v="4"/>
    <n v="0.5"/>
    <n v="1.6666666666666667"/>
    <s v="NO"/>
    <s v="23-59 yrs (Adults)"/>
  </r>
  <r>
    <s v="R463"/>
    <n v="30"/>
    <s v="NA"/>
    <s v="NA"/>
    <n v="0"/>
    <n v="0.5"/>
    <n v="0"/>
    <n v="7"/>
    <n v="1"/>
    <n v="0.5"/>
    <x v="1"/>
    <n v="2"/>
    <s v="Remain Constant"/>
    <x v="0"/>
    <s v="Online gaming"/>
    <s v="YES"/>
    <s v="YES"/>
    <s v="Travelling"/>
    <n v="9"/>
    <n v="7"/>
    <n v="0"/>
    <n v="1.5"/>
    <s v="NO"/>
    <s v="23-59 yrs (Adults)"/>
  </r>
  <r>
    <s v="R632"/>
    <n v="30"/>
    <s v="Average"/>
    <s v="Laptop/Desktop"/>
    <n v="4"/>
    <n v="3"/>
    <n v="1"/>
    <n v="7"/>
    <n v="1"/>
    <n v="1"/>
    <x v="1"/>
    <n v="3"/>
    <s v="Remain Constant"/>
    <x v="0"/>
    <s v="singing"/>
    <s v="NO"/>
    <s v="NO"/>
    <s v="School/college"/>
    <n v="17"/>
    <n v="7"/>
    <n v="1"/>
    <n v="2.8333333333333335"/>
    <s v="NO"/>
    <s v="23-59 yrs (Adults)"/>
  </r>
  <r>
    <s v="R649"/>
    <n v="30"/>
    <s v="Excellent"/>
    <s v="Laptop/Desktop"/>
    <n v="4"/>
    <n v="4"/>
    <n v="0"/>
    <n v="5"/>
    <n v="6"/>
    <n v="1"/>
    <x v="0"/>
    <n v="2"/>
    <s v="Remain Constant"/>
    <x v="0"/>
    <s v="Watching web series"/>
    <s v="YES"/>
    <s v="YES"/>
    <s v="Roaming around freely"/>
    <n v="20"/>
    <n v="6"/>
    <n v="0"/>
    <n v="3.3333333333333335"/>
    <s v="YES"/>
    <s v="23-59 yrs (Adults)"/>
  </r>
  <r>
    <s v="R668"/>
    <n v="30"/>
    <s v="Very poor"/>
    <s v="Laptop/Desktop"/>
    <n v="2"/>
    <n v="1"/>
    <n v="1"/>
    <n v="5"/>
    <n v="1"/>
    <n v="0"/>
    <x v="1"/>
    <n v="3"/>
    <s v="Remain Constant"/>
    <x v="0"/>
    <s v="Talking to your relatives"/>
    <s v="YES"/>
    <s v="YES"/>
    <s v="Roaming around freely"/>
    <n v="10"/>
    <n v="5"/>
    <n v="0"/>
    <n v="1.6666666666666667"/>
    <s v="NO"/>
    <s v="23-59 yrs (Adults)"/>
  </r>
  <r>
    <s v="R784"/>
    <n v="30"/>
    <s v="Average"/>
    <s v="Laptop/Desktop"/>
    <n v="4"/>
    <n v="3"/>
    <n v="1"/>
    <n v="7.8"/>
    <n v="4"/>
    <n v="2"/>
    <x v="0"/>
    <n v="3"/>
    <s v="Increased"/>
    <x v="0"/>
    <s v="Watching web series"/>
    <s v="NO"/>
    <s v="NO"/>
    <s v="Roaming around freely"/>
    <n v="21.8"/>
    <n v="7.8"/>
    <n v="1"/>
    <n v="3.6333333333333333"/>
    <s v="NO"/>
    <s v="23-59 yrs (Adults)"/>
  </r>
  <r>
    <s v="R799"/>
    <n v="30"/>
    <s v="Good"/>
    <s v="Smartphone"/>
    <n v="1"/>
    <n v="1"/>
    <n v="1"/>
    <n v="7"/>
    <n v="1"/>
    <n v="0"/>
    <x v="0"/>
    <n v="4"/>
    <s v="Remain Constant"/>
    <x v="0"/>
    <s v="Dancing"/>
    <s v="NO"/>
    <s v="YES"/>
    <s v="School/college"/>
    <n v="11"/>
    <n v="7"/>
    <n v="0"/>
    <n v="1.8333333333333333"/>
    <s v="NO"/>
    <s v="23-59 yrs (Adults)"/>
  </r>
  <r>
    <s v="R1073"/>
    <n v="30"/>
    <s v="Very poor"/>
    <s v="Laptop/Desktop"/>
    <n v="2"/>
    <n v="0"/>
    <n v="1"/>
    <n v="8"/>
    <n v="1"/>
    <n v="8"/>
    <x v="1"/>
    <n v="4"/>
    <s v="Increased"/>
    <x v="0"/>
    <s v="Watching web series"/>
    <s v="NO"/>
    <s v="NO"/>
    <s v="NOTHING"/>
    <n v="20"/>
    <n v="8"/>
    <n v="0"/>
    <n v="3.3333333333333335"/>
    <s v="NO"/>
    <s v="23-59 yrs (Adults)"/>
  </r>
  <r>
    <s v="R29"/>
    <n v="31"/>
    <s v="Average"/>
    <s v="Laptop/Desktop"/>
    <n v="8"/>
    <n v="4"/>
    <n v="1"/>
    <n v="6"/>
    <n v="2"/>
    <n v="0.5"/>
    <x v="9"/>
    <n v="3"/>
    <s v="Remain Constant"/>
    <x v="0"/>
    <s v="Listening to music"/>
    <s v="YES"/>
    <s v="YES"/>
    <s v="Job"/>
    <n v="21.5"/>
    <n v="8"/>
    <n v="0.5"/>
    <n v="3.5833333333333335"/>
    <s v="NO"/>
    <s v="23-59 yrs (Adults)"/>
  </r>
  <r>
    <s v="R366"/>
    <n v="31"/>
    <s v="Excellent"/>
    <s v="Laptop/Desktop"/>
    <n v="4"/>
    <n v="2"/>
    <n v="1"/>
    <n v="8"/>
    <n v="1"/>
    <n v="1"/>
    <x v="5"/>
    <n v="3"/>
    <s v="Increased"/>
    <x v="0"/>
    <s v="Sleep"/>
    <s v="YES"/>
    <s v="NO"/>
    <s v="School/college"/>
    <n v="17"/>
    <n v="8"/>
    <n v="1"/>
    <n v="2.8333333333333335"/>
    <s v="NO"/>
    <s v="23-59 yrs (Adults)"/>
  </r>
  <r>
    <s v="R885"/>
    <n v="31"/>
    <s v="Good"/>
    <s v="Laptop/Desktop"/>
    <n v="4"/>
    <n v="3"/>
    <n v="2"/>
    <n v="9"/>
    <n v="2"/>
    <n v="0"/>
    <x v="9"/>
    <n v="2"/>
    <s v="Decreased"/>
    <x v="0"/>
    <s v="Talking"/>
    <s v="YES"/>
    <s v="YES"/>
    <s v="Travelling"/>
    <n v="20"/>
    <n v="9"/>
    <n v="0"/>
    <n v="3.3333333333333335"/>
    <s v="NO"/>
    <s v="23-59 yrs (Adults)"/>
  </r>
  <r>
    <s v="R1056"/>
    <n v="31"/>
    <s v="Very poor"/>
    <s v="Laptop/Desktop"/>
    <n v="8"/>
    <n v="1"/>
    <n v="0"/>
    <n v="8"/>
    <n v="2"/>
    <n v="1"/>
    <x v="0"/>
    <n v="2"/>
    <s v="Remain Constant"/>
    <x v="0"/>
    <s v="Online gaming"/>
    <s v="NO"/>
    <s v="YES"/>
    <s v="Roaming around freely"/>
    <n v="20"/>
    <n v="8"/>
    <n v="0"/>
    <n v="3.3333333333333335"/>
    <s v="NO"/>
    <s v="23-59 yrs (Adults)"/>
  </r>
  <r>
    <s v="R230"/>
    <n v="32"/>
    <s v="Good"/>
    <s v="Laptop/Desktop"/>
    <n v="4"/>
    <n v="5"/>
    <n v="2"/>
    <n v="5"/>
    <n v="3"/>
    <n v="0"/>
    <x v="5"/>
    <n v="3"/>
    <s v="Remain Constant"/>
    <x v="0"/>
    <s v="Reading"/>
    <s v="YES"/>
    <s v="YES"/>
    <s v="Colleagues"/>
    <n v="19"/>
    <n v="5"/>
    <n v="0"/>
    <n v="3.1666666666666665"/>
    <s v="NO"/>
    <s v="23-59 yrs (Adults)"/>
  </r>
  <r>
    <s v="R344"/>
    <n v="32"/>
    <s v="Very poor"/>
    <s v="Laptop/Desktop"/>
    <n v="1"/>
    <n v="10"/>
    <n v="1"/>
    <n v="8"/>
    <n v="2"/>
    <n v="0"/>
    <x v="6"/>
    <n v="3"/>
    <s v="Increased"/>
    <x v="0"/>
    <s v="Reading books"/>
    <s v="YES"/>
    <s v="YES"/>
    <s v="School/college"/>
    <n v="22"/>
    <n v="10"/>
    <n v="0"/>
    <n v="3.6666666666666665"/>
    <s v="NO"/>
    <s v="23-59 yrs (Adults)"/>
  </r>
  <r>
    <s v="R431"/>
    <n v="32"/>
    <s v="Average"/>
    <s v="Smartphone"/>
    <n v="1"/>
    <n v="0"/>
    <n v="0"/>
    <n v="14"/>
    <n v="2"/>
    <n v="2"/>
    <x v="5"/>
    <n v="3"/>
    <s v="Remain Constant"/>
    <x v="0"/>
    <s v="Watching web series"/>
    <s v="NO"/>
    <s v="YES"/>
    <s v="School/college"/>
    <n v="19"/>
    <n v="14"/>
    <n v="0"/>
    <n v="3.1666666666666665"/>
    <s v="NO"/>
    <s v="23-59 yrs (Adults)"/>
  </r>
  <r>
    <s v="R571"/>
    <n v="32"/>
    <s v="Good"/>
    <s v="Smartphone"/>
    <n v="2"/>
    <n v="0"/>
    <n v="0"/>
    <n v="11"/>
    <n v="1"/>
    <n v="3"/>
    <x v="0"/>
    <n v="4"/>
    <s v="Remain Constant"/>
    <x v="0"/>
    <s v="Meditation"/>
    <s v="NO"/>
    <s v="NO"/>
    <s v="Eating outside"/>
    <n v="17"/>
    <n v="11"/>
    <n v="0"/>
    <n v="2.8333333333333335"/>
    <s v="NO"/>
    <s v="23-59 yrs (Adults)"/>
  </r>
  <r>
    <s v="R602"/>
    <n v="32"/>
    <s v="Average"/>
    <s v="Laptop/Desktop"/>
    <n v="1"/>
    <n v="2"/>
    <n v="0.5"/>
    <n v="7"/>
    <n v="3"/>
    <n v="0"/>
    <x v="0"/>
    <n v="3"/>
    <s v="Increased"/>
    <x v="1"/>
    <s v="Scrolling through social media"/>
    <s v="NO"/>
    <s v="YES"/>
    <s v="Roaming around freely"/>
    <n v="13.5"/>
    <n v="7"/>
    <n v="0"/>
    <n v="2.25"/>
    <s v="NO"/>
    <s v="23-59 yrs (Adults)"/>
  </r>
  <r>
    <s v="R626"/>
    <n v="32"/>
    <s v="Good"/>
    <s v="Laptop/Desktop"/>
    <n v="6"/>
    <n v="2"/>
    <n v="1"/>
    <n v="5"/>
    <n v="2"/>
    <n v="2"/>
    <x v="1"/>
    <n v="2"/>
    <s v="Increased"/>
    <x v="0"/>
    <s v="Dancing"/>
    <s v="YES"/>
    <s v="YES"/>
    <s v="Travelling"/>
    <n v="18"/>
    <n v="6"/>
    <n v="1"/>
    <n v="3"/>
    <s v="NO"/>
    <s v="23-59 yrs (Adults)"/>
  </r>
  <r>
    <s v="R846"/>
    <n v="32"/>
    <s v="Average"/>
    <s v="Laptop/Desktop"/>
    <n v="2"/>
    <n v="3"/>
    <n v="0"/>
    <n v="9"/>
    <n v="2"/>
    <n v="0.5"/>
    <x v="2"/>
    <n v="3"/>
    <s v="Increased"/>
    <x v="0"/>
    <s v="Reading books"/>
    <s v="NO"/>
    <s v="YES"/>
    <s v="School/college"/>
    <n v="16.5"/>
    <n v="9"/>
    <n v="0"/>
    <n v="2.75"/>
    <s v="NO"/>
    <s v="23-59 yrs (Adults)"/>
  </r>
  <r>
    <s v="R931"/>
    <n v="32"/>
    <s v="Average"/>
    <s v="Smartphone"/>
    <n v="2"/>
    <n v="2"/>
    <n v="1"/>
    <n v="6"/>
    <n v="1"/>
    <n v="0"/>
    <x v="1"/>
    <n v="1"/>
    <s v="Remain Constant"/>
    <x v="0"/>
    <s v="Listening to music"/>
    <s v="YES"/>
    <s v="YES"/>
    <s v="Travelling"/>
    <n v="12"/>
    <n v="6"/>
    <n v="0"/>
    <n v="2"/>
    <s v="NO"/>
    <s v="23-59 yrs (Adults)"/>
  </r>
  <r>
    <s v="R1020"/>
    <n v="32"/>
    <s v="Average"/>
    <s v="Laptop/Desktop"/>
    <n v="3"/>
    <n v="2"/>
    <n v="0"/>
    <n v="6"/>
    <n v="2"/>
    <n v="0.3"/>
    <x v="0"/>
    <n v="3"/>
    <s v="Increased"/>
    <x v="1"/>
    <s v="Talking to your relatives"/>
    <s v="YES"/>
    <s v="YES"/>
    <s v="Friends , relatives"/>
    <n v="13.3"/>
    <n v="6"/>
    <n v="0"/>
    <n v="2.2166666666666668"/>
    <s v="NO"/>
    <s v="23-59 yrs (Adults)"/>
  </r>
  <r>
    <s v="R1024"/>
    <n v="32"/>
    <s v="Average"/>
    <s v="Laptop/Desktop"/>
    <n v="4"/>
    <n v="4"/>
    <n v="1"/>
    <n v="6"/>
    <n v="0.3"/>
    <n v="0"/>
    <x v="0"/>
    <n v="3"/>
    <s v="Remain Constant"/>
    <x v="0"/>
    <s v="Cooking"/>
    <s v="YES"/>
    <s v="YES"/>
    <s v="School/college"/>
    <n v="15.3"/>
    <n v="6"/>
    <n v="0"/>
    <n v="2.5500000000000003"/>
    <s v="NO"/>
    <s v="23-59 yrs (Adults)"/>
  </r>
  <r>
    <s v="R865"/>
    <n v="33"/>
    <s v="Very poor"/>
    <s v="Laptop/Desktop"/>
    <n v="2"/>
    <n v="1"/>
    <n v="1"/>
    <n v="7"/>
    <n v="1"/>
    <n v="0"/>
    <x v="1"/>
    <n v="3"/>
    <s v="Remain Constant"/>
    <x v="1"/>
    <s v="Online surfing"/>
    <s v="NO"/>
    <s v="YES"/>
    <s v="Travelling"/>
    <n v="12"/>
    <n v="7"/>
    <n v="0"/>
    <n v="2"/>
    <s v="NO"/>
    <s v="23-59 yrs (Adults)"/>
  </r>
  <r>
    <s v="R871"/>
    <n v="33"/>
    <s v="Average"/>
    <s v="Laptop/Desktop"/>
    <n v="4"/>
    <n v="1"/>
    <n v="0"/>
    <n v="7"/>
    <n v="1"/>
    <s v="N"/>
    <x v="0"/>
    <n v="4"/>
    <s v="Increased"/>
    <x v="0"/>
    <s v="Cooking"/>
    <s v="YES"/>
    <s v="YES"/>
    <s v="School/college"/>
    <n v="13"/>
    <n v="7"/>
    <n v="0"/>
    <n v="2.6"/>
    <s v="NO"/>
    <s v="23-59 yrs (Adults)"/>
  </r>
  <r>
    <s v="R904"/>
    <n v="33"/>
    <s v="Average"/>
    <s v="Smartphone"/>
    <n v="3"/>
    <n v="1"/>
    <n v="0"/>
    <n v="6"/>
    <n v="1"/>
    <n v="4"/>
    <x v="0"/>
    <n v="2"/>
    <s v="Decreased"/>
    <x v="1"/>
    <s v="Sleeping"/>
    <s v="NO"/>
    <s v="YES"/>
    <s v="Roaming around freely"/>
    <n v="15"/>
    <n v="6"/>
    <n v="0"/>
    <n v="2.5"/>
    <s v="NO"/>
    <s v="23-59 yrs (Adults)"/>
  </r>
  <r>
    <s v="R957"/>
    <n v="33"/>
    <s v="Average"/>
    <s v="Smartphone"/>
    <n v="2"/>
    <n v="1"/>
    <n v="0"/>
    <n v="6"/>
    <n v="1"/>
    <n v="0.5"/>
    <x v="0"/>
    <n v="2"/>
    <s v="Remain Constant"/>
    <x v="0"/>
    <s v="Meditation"/>
    <s v="NO"/>
    <s v="YES"/>
    <s v="Travelling"/>
    <n v="10.5"/>
    <n v="6"/>
    <n v="0"/>
    <n v="1.75"/>
    <s v="NO"/>
    <s v="23-59 yrs (Adults)"/>
  </r>
  <r>
    <s v="R1060"/>
    <n v="33"/>
    <s v="Average"/>
    <s v="Smartphone"/>
    <n v="4"/>
    <n v="2"/>
    <n v="1"/>
    <n v="6"/>
    <n v="4"/>
    <n v="1"/>
    <x v="1"/>
    <n v="3"/>
    <s v="Increased"/>
    <x v="1"/>
    <s v="Talking to your relatives"/>
    <s v="YES"/>
    <s v="YES"/>
    <s v="School/college"/>
    <n v="18"/>
    <n v="6"/>
    <n v="1"/>
    <n v="3"/>
    <s v="NO"/>
    <s v="23-59 yrs (Adults)"/>
  </r>
  <r>
    <s v="R177"/>
    <n v="34"/>
    <s v="Good"/>
    <s v="Laptop/Desktop"/>
    <n v="3"/>
    <n v="3"/>
    <n v="1"/>
    <n v="7"/>
    <n v="1"/>
    <n v="2"/>
    <x v="0"/>
    <n v="3"/>
    <s v="Remain Constant"/>
    <x v="0"/>
    <s v="Sleeping"/>
    <s v="YES"/>
    <s v="YES"/>
    <s v="Travelling"/>
    <n v="17"/>
    <n v="7"/>
    <n v="1"/>
    <n v="2.8333333333333335"/>
    <s v="NO"/>
    <s v="23-59 yrs (Adults)"/>
  </r>
  <r>
    <s v="R194"/>
    <n v="34"/>
    <s v="Average"/>
    <s v="Laptop/Desktop"/>
    <n v="3"/>
    <n v="3"/>
    <n v="1"/>
    <n v="8"/>
    <n v="1"/>
    <n v="1"/>
    <x v="0"/>
    <n v="3"/>
    <s v="Remain Constant"/>
    <x v="0"/>
    <s v="Talking to your relatives"/>
    <s v="YES"/>
    <s v="YES"/>
    <s v="Travelling"/>
    <n v="17"/>
    <n v="8"/>
    <n v="1"/>
    <n v="2.8333333333333335"/>
    <s v="NO"/>
    <s v="23-59 yrs (Adults)"/>
  </r>
  <r>
    <s v="R196"/>
    <n v="34"/>
    <s v="Poor"/>
    <s v="Laptop/Desktop"/>
    <n v="1.5"/>
    <n v="1"/>
    <n v="0"/>
    <n v="6"/>
    <n v="1"/>
    <n v="0"/>
    <x v="9"/>
    <n v="2"/>
    <s v="Remain Constant"/>
    <x v="1"/>
    <s v="Online surfing"/>
    <s v="NO"/>
    <s v="NO"/>
    <s v="Taking kids to park"/>
    <n v="9.5"/>
    <n v="6"/>
    <n v="0"/>
    <n v="1.5833333333333333"/>
    <s v="NO"/>
    <s v="23-59 yrs (Adults)"/>
  </r>
  <r>
    <s v="R356"/>
    <n v="34"/>
    <s v="Average"/>
    <s v="Laptop/Desktop"/>
    <n v="2"/>
    <n v="3"/>
    <n v="1"/>
    <n v="7"/>
    <n v="2"/>
    <n v="1"/>
    <x v="6"/>
    <n v="3"/>
    <s v="Remain Constant"/>
    <x v="0"/>
    <s v="Sleep"/>
    <s v="YES"/>
    <s v="YES"/>
    <s v="Travelling"/>
    <n v="16"/>
    <n v="7"/>
    <n v="1"/>
    <n v="2.6666666666666665"/>
    <s v="NO"/>
    <s v="23-59 yrs (Adults)"/>
  </r>
  <r>
    <s v="R528"/>
    <n v="34"/>
    <s v="Average"/>
    <s v="Laptop/Desktop"/>
    <n v="2"/>
    <n v="1"/>
    <n v="0"/>
    <n v="7"/>
    <n v="6"/>
    <n v="6"/>
    <x v="0"/>
    <n v="3"/>
    <s v="Remain Constant"/>
    <x v="0"/>
    <s v="Listening to music"/>
    <s v="YES"/>
    <s v="YES"/>
    <s v="Travelling"/>
    <n v="22"/>
    <n v="7"/>
    <n v="0"/>
    <n v="3.6666666666666665"/>
    <s v="NO"/>
    <s v="23-59 yrs (Adults)"/>
  </r>
  <r>
    <s v="R627"/>
    <n v="34"/>
    <s v="Average"/>
    <s v="Laptop/Desktop"/>
    <n v="2"/>
    <n v="2"/>
    <n v="1"/>
    <n v="7"/>
    <n v="4"/>
    <n v="2"/>
    <x v="5"/>
    <n v="2"/>
    <s v="Remain Constant"/>
    <x v="0"/>
    <s v="Cooking"/>
    <s v="NO"/>
    <s v="NO"/>
    <s v="Friends , relatives"/>
    <n v="18"/>
    <n v="7"/>
    <n v="1"/>
    <n v="3"/>
    <s v="NO"/>
    <s v="23-59 yrs (Adults)"/>
  </r>
  <r>
    <s v="R644"/>
    <n v="34"/>
    <s v="Good"/>
    <s v="NA"/>
    <n v="2"/>
    <n v="1"/>
    <n v="1"/>
    <n v="9"/>
    <n v="2"/>
    <n v="1"/>
    <x v="0"/>
    <n v="3"/>
    <s v="Increased"/>
    <x v="0"/>
    <s v="Talking"/>
    <s v="YES"/>
    <s v="YES"/>
    <s v="Colleagues"/>
    <n v="16"/>
    <n v="9"/>
    <n v="1"/>
    <n v="2.6666666666666665"/>
    <s v="NO"/>
    <s v="23-59 yrs (Adults)"/>
  </r>
  <r>
    <s v="R820"/>
    <n v="34"/>
    <s v="Average"/>
    <s v="Smartphone"/>
    <n v="2"/>
    <n v="1"/>
    <n v="1"/>
    <n v="7"/>
    <n v="4"/>
    <n v="2"/>
    <x v="0"/>
    <n v="3"/>
    <s v="Increased"/>
    <x v="0"/>
    <s v="Scrolling through social media"/>
    <s v="YES"/>
    <s v="YES"/>
    <s v="Travelling"/>
    <n v="17"/>
    <n v="7"/>
    <n v="1"/>
    <n v="2.8333333333333335"/>
    <s v="NO"/>
    <s v="23-59 yrs (Adults)"/>
  </r>
  <r>
    <s v="R897"/>
    <n v="34"/>
    <s v="Good"/>
    <s v="Smartphone"/>
    <n v="1"/>
    <n v="3"/>
    <n v="0.5"/>
    <n v="7"/>
    <n v="0"/>
    <n v="1"/>
    <x v="2"/>
    <n v="1"/>
    <s v="Remain Constant"/>
    <x v="0"/>
    <s v="Listening to music"/>
    <s v="NO"/>
    <s v="NO"/>
    <s v="Colleagues"/>
    <n v="12.5"/>
    <n v="7"/>
    <n v="0"/>
    <n v="2.0833333333333335"/>
    <s v="NO"/>
    <s v="23-59 yrs (Adults)"/>
  </r>
  <r>
    <s v="R929"/>
    <n v="34"/>
    <s v="Average"/>
    <s v="Smartphone"/>
    <n v="3"/>
    <n v="6"/>
    <n v="0"/>
    <n v="6"/>
    <n v="1"/>
    <n v="1"/>
    <x v="0"/>
    <n v="3"/>
    <s v="Remain Constant"/>
    <x v="0"/>
    <s v="Listening to music"/>
    <s v="YES"/>
    <s v="YES"/>
    <s v="School/college"/>
    <n v="17"/>
    <n v="6"/>
    <n v="0"/>
    <n v="2.8333333333333335"/>
    <s v="NO"/>
    <s v="23-59 yrs (Adults)"/>
  </r>
  <r>
    <s v="R453"/>
    <n v="35"/>
    <s v="Average"/>
    <s v="Smartphone"/>
    <n v="4"/>
    <n v="2"/>
    <n v="1"/>
    <n v="6"/>
    <n v="0.5"/>
    <n v="1"/>
    <x v="5"/>
    <n v="2"/>
    <s v="Remain Constant"/>
    <x v="0"/>
    <s v="Online surfing"/>
    <s v="NO"/>
    <s v="YES"/>
    <s v="Roaming around freely"/>
    <n v="14.5"/>
    <n v="6"/>
    <n v="0.5"/>
    <n v="2.4166666666666665"/>
    <s v="NO"/>
    <s v="23-59 yrs (Adults)"/>
  </r>
  <r>
    <s v="R793"/>
    <n v="35"/>
    <s v="Good"/>
    <s v="Laptop/Desktop"/>
    <n v="3"/>
    <n v="3"/>
    <n v="1"/>
    <n v="7"/>
    <n v="1"/>
    <n v="1"/>
    <x v="0"/>
    <n v="3"/>
    <s v="Remain Constant"/>
    <x v="0"/>
    <s v="Sleeping"/>
    <s v="NO"/>
    <s v="NO"/>
    <s v="School/college"/>
    <n v="16"/>
    <n v="7"/>
    <n v="1"/>
    <n v="2.6666666666666665"/>
    <s v="NO"/>
    <s v="23-59 yrs (Adults)"/>
  </r>
  <r>
    <s v="R797"/>
    <n v="35"/>
    <s v="Average"/>
    <s v="Laptop/Desktop"/>
    <n v="4"/>
    <n v="4"/>
    <n v="2"/>
    <n v="10"/>
    <n v="2"/>
    <n v="1"/>
    <x v="5"/>
    <n v="3"/>
    <s v="Remain Constant"/>
    <x v="0"/>
    <s v="Online gaming"/>
    <s v="YES"/>
    <s v="YES"/>
    <s v="Roaming around freely"/>
    <n v="23"/>
    <n v="10"/>
    <n v="1"/>
    <n v="3.8333333333333335"/>
    <s v="NO"/>
    <s v="23-59 yrs (Adults)"/>
  </r>
  <r>
    <s v="R1025"/>
    <n v="35"/>
    <s v="Good"/>
    <s v="Smartphone"/>
    <n v="1"/>
    <n v="3"/>
    <n v="1"/>
    <n v="7"/>
    <n v="2"/>
    <n v="0"/>
    <x v="0"/>
    <n v="2"/>
    <s v="Remain Constant"/>
    <x v="0"/>
    <s v="Talking"/>
    <s v="YES"/>
    <s v="YES"/>
    <s v="Travelling"/>
    <n v="14"/>
    <n v="7"/>
    <n v="0"/>
    <n v="2.3333333333333335"/>
    <s v="NO"/>
    <s v="23-59 yrs (Adults)"/>
  </r>
  <r>
    <s v="R419"/>
    <n v="36"/>
    <s v="Excellent"/>
    <s v="Tablet"/>
    <n v="2"/>
    <n v="3"/>
    <n v="1"/>
    <n v="7"/>
    <n v="5"/>
    <n v="3"/>
    <x v="1"/>
    <n v="3"/>
    <s v="Increased"/>
    <x v="0"/>
    <s v="Online gaming"/>
    <s v="NO"/>
    <s v="YES"/>
    <s v="Friends , relatives"/>
    <n v="21"/>
    <n v="7"/>
    <n v="1"/>
    <n v="3.5"/>
    <s v="NO"/>
    <s v="23-59 yrs (Adults)"/>
  </r>
  <r>
    <s v="R591"/>
    <n v="36"/>
    <s v="Excellent"/>
    <s v="Laptop/Desktop"/>
    <n v="3"/>
    <n v="2"/>
    <n v="0"/>
    <n v="8"/>
    <n v="2"/>
    <n v="0"/>
    <x v="5"/>
    <n v="3"/>
    <s v="Remain Constant"/>
    <x v="0"/>
    <s v="Reading books"/>
    <s v="NO"/>
    <s v="YES"/>
    <s v="Eating outside"/>
    <n v="15"/>
    <n v="8"/>
    <n v="0"/>
    <n v="2.5"/>
    <s v="NO"/>
    <s v="23-59 yrs (Adults)"/>
  </r>
  <r>
    <s v="R844"/>
    <n v="36"/>
    <s v="Good"/>
    <s v="Laptop/Desktop"/>
    <n v="4"/>
    <n v="2"/>
    <n v="1"/>
    <n v="10"/>
    <n v="1"/>
    <n v="1"/>
    <x v="1"/>
    <n v="3"/>
    <s v="Increased"/>
    <x v="0"/>
    <s v="Sleeping"/>
    <s v="YES"/>
    <s v="YES"/>
    <s v="Colleagues"/>
    <n v="19"/>
    <n v="10"/>
    <n v="1"/>
    <n v="3.1666666666666665"/>
    <s v="NO"/>
    <s v="23-59 yrs (Adults)"/>
  </r>
  <r>
    <s v="R883"/>
    <n v="36"/>
    <s v="Good"/>
    <s v="Laptop/Desktop"/>
    <n v="5"/>
    <n v="4"/>
    <n v="1"/>
    <n v="5"/>
    <n v="1"/>
    <n v="1"/>
    <x v="0"/>
    <n v="2"/>
    <s v="Remain Constant"/>
    <x v="0"/>
    <s v="Reading"/>
    <s v="YES"/>
    <s v="YES"/>
    <s v="Travelling"/>
    <n v="17"/>
    <n v="5"/>
    <n v="1"/>
    <n v="2.8333333333333335"/>
    <s v="NO"/>
    <s v="23-59 yrs (Adults)"/>
  </r>
  <r>
    <s v="R1027"/>
    <n v="36"/>
    <s v="Average"/>
    <s v="Laptop/Desktop"/>
    <n v="3"/>
    <n v="2"/>
    <n v="0"/>
    <n v="10"/>
    <n v="2"/>
    <n v="0"/>
    <x v="1"/>
    <n v="3"/>
    <s v="Increased"/>
    <x v="0"/>
    <s v="Watching web series"/>
    <s v="NO"/>
    <s v="NO"/>
    <s v="Travelling"/>
    <n v="17"/>
    <n v="10"/>
    <n v="0"/>
    <n v="2.8333333333333335"/>
    <s v="NO"/>
    <s v="23-59 yrs (Adults)"/>
  </r>
  <r>
    <s v="R803"/>
    <n v="37"/>
    <s v="Good"/>
    <s v="Laptop/Desktop"/>
    <n v="4"/>
    <n v="5"/>
    <n v="1"/>
    <n v="7"/>
    <n v="4"/>
    <n v="0"/>
    <x v="3"/>
    <n v="2"/>
    <s v="Increased"/>
    <x v="0"/>
    <s v="Talking"/>
    <s v="YES"/>
    <s v="YES"/>
    <s v="Travelling"/>
    <n v="21"/>
    <n v="7"/>
    <n v="0"/>
    <n v="3.5"/>
    <s v="NO"/>
    <s v="23-59 yrs (Adults)"/>
  </r>
  <r>
    <s v="R869"/>
    <n v="37"/>
    <s v="Good"/>
    <s v="Laptop/Desktop"/>
    <n v="2"/>
    <n v="1"/>
    <n v="1"/>
    <n v="7"/>
    <n v="0.5"/>
    <n v="1"/>
    <x v="0"/>
    <n v="2"/>
    <s v="Remain Constant"/>
    <x v="0"/>
    <s v="Listening to music"/>
    <s v="YES"/>
    <s v="YES"/>
    <s v="Travelling"/>
    <n v="12.5"/>
    <n v="7"/>
    <n v="0.5"/>
    <n v="2.0833333333333335"/>
    <s v="NO"/>
    <s v="23-59 yrs (Adults)"/>
  </r>
  <r>
    <s v="R724"/>
    <n v="38"/>
    <s v="Excellent"/>
    <s v="Laptop/Desktop"/>
    <n v="4"/>
    <n v="5"/>
    <n v="1"/>
    <n v="6"/>
    <n v="1"/>
    <n v="2"/>
    <x v="1"/>
    <n v="3"/>
    <s v="Increased"/>
    <x v="0"/>
    <s v="Online gaming"/>
    <s v="YES"/>
    <s v="YES"/>
    <s v="Roaming around freely"/>
    <n v="19"/>
    <n v="6"/>
    <n v="1"/>
    <n v="3.1666666666666665"/>
    <s v="NO"/>
    <s v="23-59 yrs (Adults)"/>
  </r>
  <r>
    <s v="R852"/>
    <n v="38"/>
    <s v="Very poor"/>
    <s v="Laptop/Desktop"/>
    <n v="4"/>
    <n v="3"/>
    <n v="1"/>
    <n v="6"/>
    <n v="2"/>
    <n v="2"/>
    <x v="1"/>
    <n v="3"/>
    <s v="Remain Constant"/>
    <x v="0"/>
    <s v="Sleeping"/>
    <s v="YES"/>
    <s v="YES"/>
    <s v="Travelling"/>
    <n v="18"/>
    <n v="6"/>
    <n v="1"/>
    <n v="3"/>
    <s v="NO"/>
    <s v="23-59 yrs (Adults)"/>
  </r>
  <r>
    <s v="R964"/>
    <n v="38"/>
    <s v="Very poor"/>
    <s v="Laptop/Desktop"/>
    <n v="2"/>
    <n v="4"/>
    <n v="0"/>
    <n v="7"/>
    <n v="3"/>
    <n v="1"/>
    <x v="0"/>
    <n v="3"/>
    <s v="Increased"/>
    <x v="0"/>
    <s v="Scrolling through social media"/>
    <s v="NO"/>
    <s v="NO"/>
    <s v="Roaming around freely"/>
    <n v="17"/>
    <n v="7"/>
    <n v="0"/>
    <n v="2.8333333333333335"/>
    <s v="NO"/>
    <s v="23-59 yrs (Adults)"/>
  </r>
  <r>
    <s v="R1031"/>
    <n v="38"/>
    <s v="Average"/>
    <s v="Laptop/Desktop"/>
    <n v="2"/>
    <n v="3"/>
    <n v="1"/>
    <n v="5"/>
    <n v="3"/>
    <n v="0"/>
    <x v="0"/>
    <n v="3"/>
    <s v="Increased"/>
    <x v="0"/>
    <s v="Listening to music"/>
    <s v="YES"/>
    <s v="NO"/>
    <s v="Roaming around freely"/>
    <n v="14"/>
    <n v="5"/>
    <n v="0"/>
    <n v="2.3333333333333335"/>
    <s v="NO"/>
    <s v="23-59 yrs (Adults)"/>
  </r>
  <r>
    <s v="R916"/>
    <n v="39"/>
    <s v="Excellent"/>
    <s v="Tablet"/>
    <n v="2"/>
    <n v="1"/>
    <n v="1"/>
    <n v="7"/>
    <n v="1"/>
    <n v="0.5"/>
    <x v="0"/>
    <n v="3"/>
    <s v="Remain Constant"/>
    <x v="0"/>
    <s v="Cooking"/>
    <s v="NO"/>
    <s v="YES"/>
    <s v="Friends , relatives"/>
    <n v="12.5"/>
    <n v="7"/>
    <n v="0.5"/>
    <n v="2.0833333333333335"/>
    <s v="NO"/>
    <s v="23-59 yrs (Adults)"/>
  </r>
  <r>
    <s v="R376"/>
    <n v="40"/>
    <s v="Average"/>
    <s v="Laptop/Desktop"/>
    <n v="1"/>
    <n v="2"/>
    <n v="1"/>
    <n v="6"/>
    <n v="4"/>
    <n v="0"/>
    <x v="0"/>
    <n v="2"/>
    <s v="Remain Constant"/>
    <x v="0"/>
    <s v="Online surfing"/>
    <s v="NO"/>
    <s v="YES"/>
    <s v="Eating outside"/>
    <n v="14"/>
    <n v="6"/>
    <n v="0"/>
    <n v="2.3333333333333335"/>
    <s v="NO"/>
    <s v="23-59 yrs (Adults)"/>
  </r>
  <r>
    <s v="R384"/>
    <n v="40"/>
    <s v="Good"/>
    <s v="NA"/>
    <n v="2"/>
    <n v="1"/>
    <n v="1"/>
    <n v="8"/>
    <n v="1"/>
    <n v="1"/>
    <x v="0"/>
    <n v="2"/>
    <s v="Remain Constant"/>
    <x v="0"/>
    <s v="Web Series"/>
    <s v="YES"/>
    <s v="YES"/>
    <s v="Travelling"/>
    <n v="14"/>
    <n v="8"/>
    <n v="1"/>
    <n v="2.3333333333333335"/>
    <s v="NO"/>
    <s v="23-59 yrs (Adults)"/>
  </r>
  <r>
    <s v="R389"/>
    <n v="40"/>
    <s v="Average"/>
    <s v="NA"/>
    <n v="4"/>
    <n v="4"/>
    <n v="0"/>
    <n v="8"/>
    <n v="2"/>
    <n v="1"/>
    <x v="0"/>
    <n v="3"/>
    <s v="Increased"/>
    <x v="0"/>
    <s v="Listening to music"/>
    <s v="NO"/>
    <s v="YES"/>
    <s v="Travelling"/>
    <n v="19"/>
    <n v="8"/>
    <n v="0"/>
    <n v="3.1666666666666665"/>
    <s v="NO"/>
    <s v="23-59 yrs (Adults)"/>
  </r>
  <r>
    <s v="R601"/>
    <n v="40"/>
    <s v="Very poor"/>
    <s v="Laptop/Desktop"/>
    <n v="5"/>
    <n v="3"/>
    <n v="0"/>
    <n v="6"/>
    <n v="3"/>
    <n v="0"/>
    <x v="0"/>
    <n v="3"/>
    <s v="Increased"/>
    <x v="1"/>
    <s v="Sleeping"/>
    <s v="YES"/>
    <s v="YES"/>
    <s v="Being social"/>
    <n v="17"/>
    <n v="6"/>
    <n v="0"/>
    <n v="2.8333333333333335"/>
    <s v="NO"/>
    <s v="23-59 yrs (Adults)"/>
  </r>
  <r>
    <s v="R638"/>
    <n v="40"/>
    <s v="Average"/>
    <s v="Smartphone"/>
    <n v="3"/>
    <n v="1"/>
    <n v="0.5"/>
    <n v="7"/>
    <n v="4"/>
    <n v="1"/>
    <x v="3"/>
    <n v="3"/>
    <s v="Remain Constant"/>
    <x v="0"/>
    <s v="Talking to your relatives"/>
    <s v="YES"/>
    <s v="YES"/>
    <s v="Travelling"/>
    <n v="16.5"/>
    <n v="7"/>
    <n v="0.5"/>
    <n v="2.75"/>
    <s v="NO"/>
    <s v="23-59 yrs (Adults)"/>
  </r>
  <r>
    <s v="R774"/>
    <n v="40"/>
    <s v="Average"/>
    <s v="Laptop/Desktop"/>
    <n v="6"/>
    <n v="3"/>
    <n v="0"/>
    <n v="7"/>
    <n v="2"/>
    <n v="2"/>
    <x v="0"/>
    <n v="3"/>
    <s v="Remain Constant"/>
    <x v="0"/>
    <s v="No able to reduce the stress"/>
    <s v="NO"/>
    <s v="YES"/>
    <s v="Travelling"/>
    <n v="20"/>
    <n v="7"/>
    <n v="0"/>
    <n v="3.3333333333333335"/>
    <s v="NO"/>
    <s v="23-59 yrs (Adults)"/>
  </r>
  <r>
    <s v="R776"/>
    <n v="40"/>
    <s v="Excellent"/>
    <s v="Laptop/Desktop"/>
    <n v="5"/>
    <n v="4"/>
    <n v="0.5"/>
    <n v="6"/>
    <n v="1"/>
    <n v="2"/>
    <x v="0"/>
    <n v="2"/>
    <s v="Remain Constant"/>
    <x v="0"/>
    <s v="Talking to your relatives"/>
    <s v="YES"/>
    <s v="YES"/>
    <s v="Travelling"/>
    <n v="18.5"/>
    <n v="6"/>
    <n v="0.5"/>
    <n v="3.0833333333333335"/>
    <s v="NO"/>
    <s v="23-59 yrs (Adults)"/>
  </r>
  <r>
    <s v="R788"/>
    <n v="40"/>
    <s v="Excellent"/>
    <s v="Laptop/Desktop"/>
    <n v="1"/>
    <n v="2"/>
    <n v="1"/>
    <n v="6.7"/>
    <n v="1"/>
    <n v="1"/>
    <x v="0"/>
    <n v="2"/>
    <s v="Remain Constant"/>
    <x v="0"/>
    <s v="Online surfing"/>
    <s v="YES"/>
    <s v="YES"/>
    <s v="Friends , relatives"/>
    <n v="12.7"/>
    <n v="6.7"/>
    <n v="1"/>
    <n v="2.1166666666666667"/>
    <s v="NO"/>
    <s v="23-59 yrs (Adults)"/>
  </r>
  <r>
    <s v="R794"/>
    <n v="40"/>
    <s v="Poor"/>
    <s v="Smartphone"/>
    <n v="2"/>
    <n v="3"/>
    <n v="0"/>
    <n v="5"/>
    <n v="1"/>
    <n v="1"/>
    <x v="0"/>
    <n v="4"/>
    <s v="Increased"/>
    <x v="0"/>
    <s v="Watching web series"/>
    <s v="NO"/>
    <s v="YES"/>
    <s v="School/college"/>
    <n v="12"/>
    <n v="5"/>
    <n v="0"/>
    <n v="2"/>
    <s v="NO"/>
    <s v="23-59 yrs (Adults)"/>
  </r>
  <r>
    <s v="R807"/>
    <n v="40"/>
    <s v="Average"/>
    <s v="Laptop/Desktop"/>
    <n v="0"/>
    <n v="0"/>
    <n v="1"/>
    <n v="10"/>
    <n v="2"/>
    <n v="1"/>
    <x v="0"/>
    <n v="3"/>
    <s v="Increased"/>
    <x v="0"/>
    <s v="Watching web series"/>
    <s v="NO"/>
    <s v="YES"/>
    <s v="Friends , relatives"/>
    <n v="14"/>
    <n v="10"/>
    <n v="0"/>
    <n v="2.3333333333333335"/>
    <s v="NO"/>
    <s v="23-59 yrs (Adults)"/>
  </r>
  <r>
    <s v="R816"/>
    <n v="40"/>
    <s v="Average"/>
    <s v="Smartphone"/>
    <n v="5"/>
    <n v="2"/>
    <n v="1"/>
    <n v="8"/>
    <n v="4"/>
    <n v="6"/>
    <x v="0"/>
    <n v="3"/>
    <s v="Remain Constant"/>
    <x v="0"/>
    <s v="Scrolling through social media"/>
    <s v="YES"/>
    <s v="YES"/>
    <s v="Roaming around freely"/>
    <n v="26"/>
    <n v="8"/>
    <n v="1"/>
    <n v="4.333333333333333"/>
    <s v="NO"/>
    <s v="23-59 yrs (Adults)"/>
  </r>
  <r>
    <s v="R821"/>
    <n v="40"/>
    <s v="Average"/>
    <s v="Smartphone"/>
    <n v="1"/>
    <n v="1"/>
    <n v="1"/>
    <n v="8"/>
    <n v="3"/>
    <n v="2"/>
    <x v="5"/>
    <n v="2"/>
    <s v="Decreased"/>
    <x v="0"/>
    <s v="Forming"/>
    <s v="NO"/>
    <s v="YES"/>
    <s v="School/college"/>
    <n v="16"/>
    <n v="8"/>
    <n v="1"/>
    <n v="2.6666666666666665"/>
    <s v="NO"/>
    <s v="23-59 yrs (Adults)"/>
  </r>
  <r>
    <s v="R838"/>
    <n v="40"/>
    <s v="Excellent"/>
    <s v="Laptop/Desktop"/>
    <n v="6"/>
    <n v="2"/>
    <n v="1"/>
    <n v="6"/>
    <n v="2"/>
    <n v="2"/>
    <x v="0"/>
    <n v="3"/>
    <s v="Decreased"/>
    <x v="0"/>
    <s v="Listening to music"/>
    <s v="YES"/>
    <s v="NO"/>
    <s v="School/college"/>
    <n v="19"/>
    <n v="6"/>
    <n v="1"/>
    <n v="3.1666666666666665"/>
    <s v="NO"/>
    <s v="23-59 yrs (Adults)"/>
  </r>
  <r>
    <s v="R940"/>
    <n v="40"/>
    <s v="Excellent"/>
    <s v="Laptop/Desktop"/>
    <n v="5"/>
    <n v="4"/>
    <n v="1"/>
    <n v="7"/>
    <n v="6"/>
    <n v="2"/>
    <x v="9"/>
    <n v="3"/>
    <s v="Remain Constant"/>
    <x v="0"/>
    <s v="Listening to music"/>
    <s v="YES"/>
    <s v="YES"/>
    <s v="School/college"/>
    <n v="25"/>
    <n v="7"/>
    <n v="1"/>
    <n v="4.166666666666667"/>
    <s v="NO"/>
    <s v="23-59 yrs (Adults)"/>
  </r>
  <r>
    <s v="R381"/>
    <n v="42"/>
    <s v="Good"/>
    <s v="Laptop/Desktop"/>
    <n v="4"/>
    <n v="3"/>
    <n v="0"/>
    <n v="7"/>
    <n v="1"/>
    <n v="0.5"/>
    <x v="5"/>
    <n v="2"/>
    <s v="Increased"/>
    <x v="0"/>
    <s v="Social Media"/>
    <s v="YES"/>
    <s v="YES"/>
    <s v="Travelling"/>
    <n v="15.5"/>
    <n v="7"/>
    <n v="0"/>
    <n v="2.5833333333333335"/>
    <s v="NO"/>
    <s v="23-59 yrs (Adults)"/>
  </r>
  <r>
    <s v="R342"/>
    <n v="43"/>
    <s v="Average"/>
    <s v="Smartphone"/>
    <n v="2"/>
    <n v="0"/>
    <n v="1"/>
    <n v="6"/>
    <n v="2"/>
    <n v="0.5"/>
    <x v="5"/>
    <n v="3"/>
    <s v="Increased"/>
    <x v="0"/>
    <s v="Talk with childhood friends."/>
    <s v="NO"/>
    <s v="YES"/>
    <s v="Family"/>
    <n v="11.5"/>
    <n v="6"/>
    <n v="0"/>
    <n v="1.9166666666666667"/>
    <s v="NO"/>
    <s v="23-59 yrs (Adults)"/>
  </r>
  <r>
    <s v="R639"/>
    <n v="43"/>
    <s v="Good"/>
    <s v="Laptop/Desktop"/>
    <n v="2"/>
    <n v="2"/>
    <n v="1"/>
    <n v="7"/>
    <n v="1"/>
    <n v="1"/>
    <x v="0"/>
    <n v="2"/>
    <s v="Remain Constant"/>
    <x v="0"/>
    <s v="Sleeping"/>
    <s v="YES"/>
    <s v="YES"/>
    <s v="Travelling"/>
    <n v="14"/>
    <n v="7"/>
    <n v="1"/>
    <n v="2.3333333333333335"/>
    <s v="NO"/>
    <s v="23-59 yrs (Adults)"/>
  </r>
  <r>
    <s v="R541"/>
    <n v="44"/>
    <s v="Average"/>
    <s v="Smartphone"/>
    <n v="3"/>
    <n v="4"/>
    <n v="0"/>
    <n v="6"/>
    <n v="1"/>
    <n v="1"/>
    <x v="5"/>
    <n v="2"/>
    <s v="Remain Constant"/>
    <x v="0"/>
    <s v="Reading books"/>
    <s v="YES"/>
    <s v="YES"/>
    <s v="Roaming around freely"/>
    <n v="15"/>
    <n v="6"/>
    <n v="0"/>
    <n v="2.5"/>
    <s v="NO"/>
    <s v="23-59 yrs (Adults)"/>
  </r>
  <r>
    <s v="R454"/>
    <n v="45"/>
    <s v="Excellent"/>
    <s v="Laptop/Desktop"/>
    <n v="3"/>
    <n v="4"/>
    <n v="1"/>
    <n v="8"/>
    <n v="2"/>
    <n v="1"/>
    <x v="1"/>
    <n v="3"/>
    <s v="Increased"/>
    <x v="0"/>
    <s v="Meditation"/>
    <s v="YES"/>
    <s v="YES"/>
    <s v="Friends , relatives"/>
    <n v="19"/>
    <n v="8"/>
    <n v="1"/>
    <n v="3.1666666666666665"/>
    <s v="NO"/>
    <s v="23-59 yrs (Adults)"/>
  </r>
  <r>
    <s v="R594"/>
    <n v="46"/>
    <s v="Very poor"/>
    <s v="Smartphone"/>
    <n v="2"/>
    <n v="0.5"/>
    <n v="0.25"/>
    <n v="7"/>
    <n v="1"/>
    <n v="1"/>
    <x v="0"/>
    <n v="3"/>
    <s v="Remain Constant"/>
    <x v="0"/>
    <s v="Cooking"/>
    <s v="NO"/>
    <s v="NO"/>
    <s v="Travelling"/>
    <n v="11.75"/>
    <n v="7"/>
    <n v="0.25"/>
    <n v="1.9583333333333333"/>
    <s v="NO"/>
    <s v="23-59 yrs (Adults)"/>
  </r>
  <r>
    <s v="R441"/>
    <n v="50"/>
    <s v="Good"/>
    <s v="Smartphone"/>
    <n v="2"/>
    <n v="2"/>
    <n v="0"/>
    <n v="6"/>
    <n v="2"/>
    <n v="1"/>
    <x v="1"/>
    <n v="3"/>
    <s v="Remain Constant"/>
    <x v="0"/>
    <s v="Listening to music"/>
    <s v="YES"/>
    <s v="NO"/>
    <s v="School/college"/>
    <n v="13"/>
    <n v="6"/>
    <n v="0"/>
    <n v="2.1666666666666665"/>
    <s v="NO"/>
    <s v="23-59 yrs (Adults)"/>
  </r>
  <r>
    <s v="R605"/>
    <n v="52"/>
    <s v="Good"/>
    <s v="Laptop/Desktop"/>
    <n v="0"/>
    <n v="2"/>
    <n v="1"/>
    <n v="8"/>
    <n v="2"/>
    <n v="0"/>
    <x v="1"/>
    <n v="4"/>
    <s v="Remain Constant"/>
    <x v="0"/>
    <s v="Reading"/>
    <s v="YES"/>
    <s v="YES"/>
    <s v="Colleagues"/>
    <n v="13"/>
    <n v="8"/>
    <n v="0"/>
    <n v="2.1666666666666665"/>
    <s v="NO"/>
    <s v="23-59 yrs (Adults)"/>
  </r>
  <r>
    <s v="R209"/>
    <n v="59"/>
    <s v="Average"/>
    <s v="Smartphone"/>
    <n v="3"/>
    <n v="6"/>
    <n v="1"/>
    <n v="9"/>
    <n v="0.5"/>
    <n v="1"/>
    <x v="0"/>
    <n v="2"/>
    <s v="Increased"/>
    <x v="0"/>
    <s v="Sleep"/>
    <s v="YES"/>
    <s v="YES"/>
    <s v="School/college"/>
    <n v="20.5"/>
    <n v="9"/>
    <n v="0.5"/>
    <n v="3.4166666666666665"/>
    <s v="NO"/>
    <s v="23-59 yrs (Adul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1"/>
  </r>
  <r>
    <x v="1"/>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1"/>
  </r>
  <r>
    <x v="0"/>
  </r>
  <r>
    <x v="0"/>
  </r>
  <r>
    <x v="0"/>
  </r>
  <r>
    <x v="0"/>
  </r>
  <r>
    <x v="1"/>
  </r>
  <r>
    <x v="0"/>
  </r>
  <r>
    <x v="0"/>
  </r>
  <r>
    <x v="0"/>
  </r>
  <r>
    <x v="0"/>
  </r>
  <r>
    <x v="0"/>
  </r>
  <r>
    <x v="0"/>
  </r>
  <r>
    <x v="1"/>
  </r>
  <r>
    <x v="0"/>
  </r>
  <r>
    <x v="0"/>
  </r>
  <r>
    <x v="0"/>
  </r>
  <r>
    <x v="0"/>
  </r>
  <r>
    <x v="0"/>
  </r>
  <r>
    <x v="1"/>
  </r>
  <r>
    <x v="0"/>
  </r>
  <r>
    <x v="0"/>
  </r>
  <r>
    <x v="0"/>
  </r>
  <r>
    <x v="0"/>
  </r>
  <r>
    <x v="1"/>
  </r>
  <r>
    <x v="0"/>
  </r>
  <r>
    <x v="1"/>
  </r>
  <r>
    <x v="1"/>
  </r>
  <r>
    <x v="0"/>
  </r>
  <r>
    <x v="0"/>
  </r>
  <r>
    <x v="1"/>
  </r>
  <r>
    <x v="1"/>
  </r>
  <r>
    <x v="0"/>
  </r>
  <r>
    <x v="0"/>
  </r>
  <r>
    <x v="0"/>
  </r>
  <r>
    <x v="0"/>
  </r>
  <r>
    <x v="0"/>
  </r>
  <r>
    <x v="0"/>
  </r>
  <r>
    <x v="1"/>
  </r>
  <r>
    <x v="1"/>
  </r>
  <r>
    <x v="0"/>
  </r>
  <r>
    <x v="0"/>
  </r>
  <r>
    <x v="0"/>
  </r>
  <r>
    <x v="0"/>
  </r>
  <r>
    <x v="0"/>
  </r>
  <r>
    <x v="0"/>
  </r>
  <r>
    <x v="1"/>
  </r>
  <r>
    <x v="0"/>
  </r>
  <r>
    <x v="0"/>
  </r>
  <r>
    <x v="0"/>
  </r>
  <r>
    <x v="0"/>
  </r>
  <r>
    <x v="0"/>
  </r>
  <r>
    <x v="0"/>
  </r>
  <r>
    <x v="0"/>
  </r>
  <r>
    <x v="0"/>
  </r>
  <r>
    <x v="0"/>
  </r>
  <r>
    <x v="0"/>
  </r>
  <r>
    <x v="0"/>
  </r>
  <r>
    <x v="0"/>
  </r>
  <r>
    <x v="0"/>
  </r>
  <r>
    <x v="0"/>
  </r>
  <r>
    <x v="0"/>
  </r>
  <r>
    <x v="0"/>
  </r>
  <r>
    <x v="0"/>
  </r>
  <r>
    <x v="0"/>
  </r>
  <r>
    <x v="0"/>
  </r>
  <r>
    <x v="1"/>
  </r>
  <r>
    <x v="1"/>
  </r>
  <r>
    <x v="0"/>
  </r>
  <r>
    <x v="0"/>
  </r>
  <r>
    <x v="1"/>
  </r>
  <r>
    <x v="0"/>
  </r>
  <r>
    <x v="0"/>
  </r>
  <r>
    <x v="0"/>
  </r>
  <r>
    <x v="1"/>
  </r>
  <r>
    <x v="0"/>
  </r>
  <r>
    <x v="0"/>
  </r>
  <r>
    <x v="0"/>
  </r>
  <r>
    <x v="0"/>
  </r>
  <r>
    <x v="0"/>
  </r>
  <r>
    <x v="0"/>
  </r>
  <r>
    <x v="1"/>
  </r>
  <r>
    <x v="0"/>
  </r>
  <r>
    <x v="0"/>
  </r>
  <r>
    <x v="1"/>
  </r>
  <r>
    <x v="0"/>
  </r>
  <r>
    <x v="0"/>
  </r>
  <r>
    <x v="0"/>
  </r>
  <r>
    <x v="0"/>
  </r>
  <r>
    <x v="0"/>
  </r>
  <r>
    <x v="1"/>
  </r>
  <r>
    <x v="0"/>
  </r>
  <r>
    <x v="0"/>
  </r>
  <r>
    <x v="0"/>
  </r>
  <r>
    <x v="0"/>
  </r>
  <r>
    <x v="0"/>
  </r>
  <r>
    <x v="0"/>
  </r>
  <r>
    <x v="0"/>
  </r>
  <r>
    <x v="0"/>
  </r>
  <r>
    <x v="1"/>
  </r>
  <r>
    <x v="1"/>
  </r>
  <r>
    <x v="0"/>
  </r>
  <r>
    <x v="0"/>
  </r>
  <r>
    <x v="0"/>
  </r>
  <r>
    <x v="1"/>
  </r>
  <r>
    <x v="0"/>
  </r>
  <r>
    <x v="0"/>
  </r>
  <r>
    <x v="0"/>
  </r>
  <r>
    <x v="0"/>
  </r>
  <r>
    <x v="0"/>
  </r>
  <r>
    <x v="0"/>
  </r>
  <r>
    <x v="0"/>
  </r>
  <r>
    <x v="0"/>
  </r>
  <r>
    <x v="0"/>
  </r>
  <r>
    <x v="0"/>
  </r>
  <r>
    <x v="0"/>
  </r>
  <r>
    <x v="0"/>
  </r>
  <r>
    <x v="1"/>
  </r>
  <r>
    <x v="0"/>
  </r>
  <r>
    <x v="0"/>
  </r>
  <r>
    <x v="0"/>
  </r>
  <r>
    <x v="0"/>
  </r>
  <r>
    <x v="0"/>
  </r>
  <r>
    <x v="0"/>
  </r>
  <r>
    <x v="1"/>
  </r>
  <r>
    <x v="1"/>
  </r>
  <r>
    <x v="1"/>
  </r>
  <r>
    <x v="0"/>
  </r>
  <r>
    <x v="0"/>
  </r>
  <r>
    <x v="0"/>
  </r>
  <r>
    <x v="0"/>
  </r>
  <r>
    <x v="0"/>
  </r>
  <r>
    <x v="1"/>
  </r>
  <r>
    <x v="1"/>
  </r>
  <r>
    <x v="0"/>
  </r>
  <r>
    <x v="0"/>
  </r>
  <r>
    <x v="1"/>
  </r>
  <r>
    <x v="0"/>
  </r>
  <r>
    <x v="0"/>
  </r>
  <r>
    <x v="0"/>
  </r>
  <r>
    <x v="0"/>
  </r>
  <r>
    <x v="0"/>
  </r>
  <r>
    <x v="0"/>
  </r>
  <r>
    <x v="0"/>
  </r>
  <r>
    <x v="0"/>
  </r>
  <r>
    <x v="0"/>
  </r>
  <r>
    <x v="0"/>
  </r>
  <r>
    <x v="1"/>
  </r>
  <r>
    <x v="0"/>
  </r>
  <r>
    <x v="1"/>
  </r>
  <r>
    <x v="0"/>
  </r>
  <r>
    <x v="1"/>
  </r>
  <r>
    <x v="0"/>
  </r>
  <r>
    <x v="0"/>
  </r>
  <r>
    <x v="0"/>
  </r>
  <r>
    <x v="1"/>
  </r>
  <r>
    <x v="0"/>
  </r>
  <r>
    <x v="0"/>
  </r>
  <r>
    <x v="0"/>
  </r>
  <r>
    <x v="0"/>
  </r>
  <r>
    <x v="0"/>
  </r>
  <r>
    <x v="1"/>
  </r>
  <r>
    <x v="0"/>
  </r>
  <r>
    <x v="0"/>
  </r>
  <r>
    <x v="0"/>
  </r>
  <r>
    <x v="0"/>
  </r>
  <r>
    <x v="0"/>
  </r>
  <r>
    <x v="0"/>
  </r>
  <r>
    <x v="0"/>
  </r>
  <r>
    <x v="0"/>
  </r>
  <r>
    <x v="1"/>
  </r>
  <r>
    <x v="0"/>
  </r>
  <r>
    <x v="0"/>
  </r>
  <r>
    <x v="1"/>
  </r>
  <r>
    <x v="0"/>
  </r>
  <r>
    <x v="0"/>
  </r>
  <r>
    <x v="0"/>
  </r>
  <r>
    <x v="0"/>
  </r>
  <r>
    <x v="1"/>
  </r>
  <r>
    <x v="0"/>
  </r>
  <r>
    <x v="1"/>
  </r>
  <r>
    <x v="1"/>
  </r>
  <r>
    <x v="0"/>
  </r>
  <r>
    <x v="0"/>
  </r>
  <r>
    <x v="1"/>
  </r>
  <r>
    <x v="0"/>
  </r>
  <r>
    <x v="0"/>
  </r>
  <r>
    <x v="0"/>
  </r>
  <r>
    <x v="0"/>
  </r>
  <r>
    <x v="0"/>
  </r>
  <r>
    <x v="1"/>
  </r>
  <r>
    <x v="0"/>
  </r>
  <r>
    <x v="0"/>
  </r>
  <r>
    <x v="0"/>
  </r>
  <r>
    <x v="0"/>
  </r>
  <r>
    <x v="0"/>
  </r>
  <r>
    <x v="0"/>
  </r>
  <r>
    <x v="0"/>
  </r>
  <r>
    <x v="1"/>
  </r>
  <r>
    <x v="0"/>
  </r>
  <r>
    <x v="0"/>
  </r>
  <r>
    <x v="0"/>
  </r>
  <r>
    <x v="0"/>
  </r>
  <r>
    <x v="0"/>
  </r>
  <r>
    <x v="0"/>
  </r>
  <r>
    <x v="0"/>
  </r>
  <r>
    <x v="0"/>
  </r>
  <r>
    <x v="1"/>
  </r>
  <r>
    <x v="0"/>
  </r>
  <r>
    <x v="0"/>
  </r>
  <r>
    <x v="0"/>
  </r>
  <r>
    <x v="0"/>
  </r>
  <r>
    <x v="1"/>
  </r>
  <r>
    <x v="1"/>
  </r>
  <r>
    <x v="0"/>
  </r>
  <r>
    <x v="0"/>
  </r>
  <r>
    <x v="0"/>
  </r>
  <r>
    <x v="0"/>
  </r>
  <r>
    <x v="1"/>
  </r>
  <r>
    <x v="0"/>
  </r>
  <r>
    <x v="0"/>
  </r>
  <r>
    <x v="0"/>
  </r>
  <r>
    <x v="0"/>
  </r>
  <r>
    <x v="0"/>
  </r>
  <r>
    <x v="0"/>
  </r>
  <r>
    <x v="0"/>
  </r>
  <r>
    <x v="0"/>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1"/>
  </r>
  <r>
    <x v="0"/>
  </r>
  <r>
    <x v="0"/>
  </r>
  <r>
    <x v="1"/>
  </r>
  <r>
    <x v="1"/>
  </r>
  <r>
    <x v="1"/>
  </r>
  <r>
    <x v="0"/>
  </r>
  <r>
    <x v="0"/>
  </r>
  <r>
    <x v="1"/>
  </r>
  <r>
    <x v="0"/>
  </r>
  <r>
    <x v="0"/>
  </r>
  <r>
    <x v="0"/>
  </r>
  <r>
    <x v="0"/>
  </r>
  <r>
    <x v="0"/>
  </r>
  <r>
    <x v="1"/>
  </r>
  <r>
    <x v="0"/>
  </r>
  <r>
    <x v="0"/>
  </r>
  <r>
    <x v="0"/>
  </r>
  <r>
    <x v="0"/>
  </r>
  <r>
    <x v="1"/>
  </r>
  <r>
    <x v="0"/>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1"/>
  </r>
  <r>
    <x v="1"/>
  </r>
  <r>
    <x v="0"/>
  </r>
  <r>
    <x v="0"/>
  </r>
  <r>
    <x v="0"/>
  </r>
  <r>
    <x v="0"/>
  </r>
  <r>
    <x v="1"/>
  </r>
  <r>
    <x v="0"/>
  </r>
  <r>
    <x v="0"/>
  </r>
  <r>
    <x v="0"/>
  </r>
  <r>
    <x v="0"/>
  </r>
  <r>
    <x v="0"/>
  </r>
  <r>
    <x v="0"/>
  </r>
  <r>
    <x v="0"/>
  </r>
  <r>
    <x v="0"/>
  </r>
  <r>
    <x v="1"/>
  </r>
  <r>
    <x v="0"/>
  </r>
  <r>
    <x v="0"/>
  </r>
  <r>
    <x v="0"/>
  </r>
  <r>
    <x v="1"/>
  </r>
  <r>
    <x v="0"/>
  </r>
  <r>
    <x v="0"/>
  </r>
  <r>
    <x v="1"/>
  </r>
  <r>
    <x v="0"/>
  </r>
  <r>
    <x v="1"/>
  </r>
  <r>
    <x v="0"/>
  </r>
  <r>
    <x v="0"/>
  </r>
  <r>
    <x v="0"/>
  </r>
  <r>
    <x v="1"/>
  </r>
  <r>
    <x v="0"/>
  </r>
  <r>
    <x v="0"/>
  </r>
  <r>
    <x v="1"/>
  </r>
  <r>
    <x v="1"/>
  </r>
  <r>
    <x v="0"/>
  </r>
  <r>
    <x v="1"/>
  </r>
  <r>
    <x v="0"/>
  </r>
  <r>
    <x v="0"/>
  </r>
  <r>
    <x v="0"/>
  </r>
  <r>
    <x v="0"/>
  </r>
  <r>
    <x v="1"/>
  </r>
  <r>
    <x v="0"/>
  </r>
  <r>
    <x v="0"/>
  </r>
  <r>
    <x v="0"/>
  </r>
  <r>
    <x v="0"/>
  </r>
  <r>
    <x v="0"/>
  </r>
  <r>
    <x v="1"/>
  </r>
  <r>
    <x v="0"/>
  </r>
  <r>
    <x v="0"/>
  </r>
  <r>
    <x v="0"/>
  </r>
  <r>
    <x v="0"/>
  </r>
  <r>
    <x v="0"/>
  </r>
  <r>
    <x v="0"/>
  </r>
  <r>
    <x v="0"/>
  </r>
  <r>
    <x v="1"/>
  </r>
  <r>
    <x v="0"/>
  </r>
  <r>
    <x v="0"/>
  </r>
  <r>
    <x v="0"/>
  </r>
  <r>
    <x v="0"/>
  </r>
  <r>
    <x v="1"/>
  </r>
  <r>
    <x v="0"/>
  </r>
  <r>
    <x v="1"/>
  </r>
  <r>
    <x v="0"/>
  </r>
  <r>
    <x v="0"/>
  </r>
  <r>
    <x v="0"/>
  </r>
  <r>
    <x v="1"/>
  </r>
  <r>
    <x v="0"/>
  </r>
  <r>
    <x v="0"/>
  </r>
  <r>
    <x v="1"/>
  </r>
  <r>
    <x v="0"/>
  </r>
  <r>
    <x v="1"/>
  </r>
  <r>
    <x v="0"/>
  </r>
  <r>
    <x v="0"/>
  </r>
  <r>
    <x v="0"/>
  </r>
  <r>
    <x v="0"/>
  </r>
  <r>
    <x v="0"/>
  </r>
  <r>
    <x v="0"/>
  </r>
  <r>
    <x v="1"/>
  </r>
  <r>
    <x v="0"/>
  </r>
  <r>
    <x v="0"/>
  </r>
  <r>
    <x v="0"/>
  </r>
  <r>
    <x v="0"/>
  </r>
  <r>
    <x v="0"/>
  </r>
  <r>
    <x v="0"/>
  </r>
  <r>
    <x v="0"/>
  </r>
  <r>
    <x v="0"/>
  </r>
  <r>
    <x v="1"/>
  </r>
  <r>
    <x v="0"/>
  </r>
  <r>
    <x v="0"/>
  </r>
  <r>
    <x v="1"/>
  </r>
  <r>
    <x v="0"/>
  </r>
  <r>
    <x v="0"/>
  </r>
  <r>
    <x v="0"/>
  </r>
  <r>
    <x v="0"/>
  </r>
  <r>
    <x v="0"/>
  </r>
  <r>
    <x v="0"/>
  </r>
  <r>
    <x v="0"/>
  </r>
  <r>
    <x v="0"/>
  </r>
  <r>
    <x v="1"/>
  </r>
  <r>
    <x v="1"/>
  </r>
  <r>
    <x v="0"/>
  </r>
  <r>
    <x v="0"/>
  </r>
  <r>
    <x v="1"/>
  </r>
  <r>
    <x v="0"/>
  </r>
  <r>
    <x v="1"/>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1"/>
  </r>
  <r>
    <x v="0"/>
  </r>
  <r>
    <x v="1"/>
  </r>
  <r>
    <x v="1"/>
  </r>
  <r>
    <x v="0"/>
  </r>
  <r>
    <x v="0"/>
  </r>
  <r>
    <x v="0"/>
  </r>
  <r>
    <x v="1"/>
  </r>
  <r>
    <x v="0"/>
  </r>
  <r>
    <x v="0"/>
  </r>
  <r>
    <x v="0"/>
  </r>
  <r>
    <x v="0"/>
  </r>
  <r>
    <x v="0"/>
  </r>
  <r>
    <x v="0"/>
  </r>
  <r>
    <x v="0"/>
  </r>
  <r>
    <x v="0"/>
  </r>
  <r>
    <x v="0"/>
  </r>
  <r>
    <x v="0"/>
  </r>
  <r>
    <x v="1"/>
  </r>
  <r>
    <x v="0"/>
  </r>
  <r>
    <x v="0"/>
  </r>
  <r>
    <x v="0"/>
  </r>
  <r>
    <x v="0"/>
  </r>
  <r>
    <x v="0"/>
  </r>
  <r>
    <x v="0"/>
  </r>
  <r>
    <x v="0"/>
  </r>
  <r>
    <x v="0"/>
  </r>
  <r>
    <x v="0"/>
  </r>
  <r>
    <x v="1"/>
  </r>
  <r>
    <x v="0"/>
  </r>
  <r>
    <x v="1"/>
  </r>
  <r>
    <x v="0"/>
  </r>
  <r>
    <x v="0"/>
  </r>
  <r>
    <x v="1"/>
  </r>
  <r>
    <x v="0"/>
  </r>
  <r>
    <x v="1"/>
  </r>
  <r>
    <x v="1"/>
  </r>
  <r>
    <x v="0"/>
  </r>
  <r>
    <x v="0"/>
  </r>
  <r>
    <x v="0"/>
  </r>
  <r>
    <x v="1"/>
  </r>
  <r>
    <x v="0"/>
  </r>
  <r>
    <x v="0"/>
  </r>
  <r>
    <x v="0"/>
  </r>
  <r>
    <x v="0"/>
  </r>
  <r>
    <x v="0"/>
  </r>
  <r>
    <x v="1"/>
  </r>
  <r>
    <x v="0"/>
  </r>
  <r>
    <x v="0"/>
  </r>
  <r>
    <x v="0"/>
  </r>
  <r>
    <x v="0"/>
  </r>
  <r>
    <x v="0"/>
  </r>
  <r>
    <x v="0"/>
  </r>
  <r>
    <x v="0"/>
  </r>
  <r>
    <x v="1"/>
  </r>
  <r>
    <x v="0"/>
  </r>
  <r>
    <x v="0"/>
  </r>
  <r>
    <x v="0"/>
  </r>
  <r>
    <x v="0"/>
  </r>
  <r>
    <x v="0"/>
  </r>
  <r>
    <x v="1"/>
  </r>
  <r>
    <x v="0"/>
  </r>
  <r>
    <x v="0"/>
  </r>
  <r>
    <x v="0"/>
  </r>
  <r>
    <x v="1"/>
  </r>
  <r>
    <x v="0"/>
  </r>
  <r>
    <x v="0"/>
  </r>
  <r>
    <x v="1"/>
  </r>
  <r>
    <x v="0"/>
  </r>
  <r>
    <x v="0"/>
  </r>
  <r>
    <x v="0"/>
  </r>
  <r>
    <x v="1"/>
  </r>
  <r>
    <x v="1"/>
  </r>
  <r>
    <x v="0"/>
  </r>
  <r>
    <x v="0"/>
  </r>
  <r>
    <x v="0"/>
  </r>
  <r>
    <x v="0"/>
  </r>
  <r>
    <x v="0"/>
  </r>
  <r>
    <x v="1"/>
  </r>
  <r>
    <x v="0"/>
  </r>
  <r>
    <x v="0"/>
  </r>
  <r>
    <x v="0"/>
  </r>
  <r>
    <x v="0"/>
  </r>
  <r>
    <x v="0"/>
  </r>
  <r>
    <x v="1"/>
  </r>
  <r>
    <x v="0"/>
  </r>
  <r>
    <x v="0"/>
  </r>
  <r>
    <x v="0"/>
  </r>
  <r>
    <x v="0"/>
  </r>
  <r>
    <x v="1"/>
  </r>
  <r>
    <x v="0"/>
  </r>
  <r>
    <x v="1"/>
  </r>
  <r>
    <x v="0"/>
  </r>
  <r>
    <x v="0"/>
  </r>
  <r>
    <x v="1"/>
  </r>
  <r>
    <x v="0"/>
  </r>
  <r>
    <x v="0"/>
  </r>
  <r>
    <x v="0"/>
  </r>
  <r>
    <x v="0"/>
  </r>
  <r>
    <x v="0"/>
  </r>
  <r>
    <x v="0"/>
  </r>
  <r>
    <x v="0"/>
  </r>
  <r>
    <x v="0"/>
  </r>
  <r>
    <x v="0"/>
  </r>
  <r>
    <x v="0"/>
  </r>
  <r>
    <x v="0"/>
  </r>
  <r>
    <x v="1"/>
  </r>
  <r>
    <x v="0"/>
  </r>
  <r>
    <x v="1"/>
  </r>
  <r>
    <x v="0"/>
  </r>
  <r>
    <x v="1"/>
  </r>
  <r>
    <x v="0"/>
  </r>
  <r>
    <x v="0"/>
  </r>
  <r>
    <x v="0"/>
  </r>
  <r>
    <x v="0"/>
  </r>
  <r>
    <x v="0"/>
  </r>
  <r>
    <x v="0"/>
  </r>
  <r>
    <x v="0"/>
  </r>
  <r>
    <x v="0"/>
  </r>
  <r>
    <x v="0"/>
  </r>
  <r>
    <x v="0"/>
  </r>
  <r>
    <x v="0"/>
  </r>
  <r>
    <x v="0"/>
  </r>
  <r>
    <x v="0"/>
  </r>
  <r>
    <x v="1"/>
  </r>
  <r>
    <x v="0"/>
  </r>
  <r>
    <x v="0"/>
  </r>
  <r>
    <x v="0"/>
  </r>
  <r>
    <x v="0"/>
  </r>
  <r>
    <x v="0"/>
  </r>
  <r>
    <x v="1"/>
  </r>
  <r>
    <x v="1"/>
  </r>
  <r>
    <x v="0"/>
  </r>
  <r>
    <x v="0"/>
  </r>
  <r>
    <x v="0"/>
  </r>
  <r>
    <x v="0"/>
  </r>
  <r>
    <x v="0"/>
  </r>
  <r>
    <x v="0"/>
  </r>
  <r>
    <x v="0"/>
  </r>
  <r>
    <x v="0"/>
  </r>
  <r>
    <x v="0"/>
  </r>
  <r>
    <x v="0"/>
  </r>
  <r>
    <x v="0"/>
  </r>
  <r>
    <x v="0"/>
  </r>
  <r>
    <x v="0"/>
  </r>
  <r>
    <x v="0"/>
  </r>
  <r>
    <x v="0"/>
  </r>
  <r>
    <x v="0"/>
  </r>
  <r>
    <x v="0"/>
  </r>
  <r>
    <x v="0"/>
  </r>
  <r>
    <x v="0"/>
  </r>
  <r>
    <x v="0"/>
  </r>
  <r>
    <x v="1"/>
  </r>
  <r>
    <x v="1"/>
  </r>
  <r>
    <x v="0"/>
  </r>
  <r>
    <x v="0"/>
  </r>
  <r>
    <x v="0"/>
  </r>
  <r>
    <x v="0"/>
  </r>
  <r>
    <x v="0"/>
  </r>
  <r>
    <x v="0"/>
  </r>
  <r>
    <x v="1"/>
  </r>
  <r>
    <x v="0"/>
  </r>
  <r>
    <x v="1"/>
  </r>
  <r>
    <x v="0"/>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1"/>
  </r>
  <r>
    <x v="0"/>
  </r>
  <r>
    <x v="0"/>
  </r>
  <r>
    <x v="0"/>
  </r>
  <r>
    <x v="0"/>
  </r>
  <r>
    <x v="0"/>
  </r>
  <r>
    <x v="0"/>
  </r>
  <r>
    <x v="1"/>
  </r>
  <r>
    <x v="0"/>
  </r>
  <r>
    <x v="0"/>
  </r>
  <r>
    <x v="0"/>
  </r>
  <r>
    <x v="0"/>
  </r>
  <r>
    <x v="0"/>
  </r>
  <r>
    <x v="0"/>
  </r>
  <r>
    <x v="0"/>
  </r>
  <r>
    <x v="0"/>
  </r>
  <r>
    <x v="1"/>
  </r>
  <r>
    <x v="0"/>
  </r>
  <r>
    <x v="0"/>
  </r>
  <r>
    <x v="0"/>
  </r>
  <r>
    <x v="0"/>
  </r>
  <r>
    <x v="0"/>
  </r>
  <r>
    <x v="0"/>
  </r>
  <r>
    <x v="1"/>
  </r>
  <r>
    <x v="0"/>
  </r>
  <r>
    <x v="1"/>
  </r>
  <r>
    <x v="0"/>
  </r>
  <r>
    <x v="1"/>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1"/>
  </r>
  <r>
    <x v="0"/>
  </r>
  <r>
    <x v="1"/>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x v="0"/>
  </r>
  <r>
    <x v="0"/>
  </r>
  <r>
    <x v="1"/>
  </r>
  <r>
    <x v="1"/>
  </r>
  <r>
    <x v="0"/>
  </r>
  <r>
    <x v="1"/>
  </r>
  <r>
    <x v="0"/>
  </r>
  <r>
    <x v="0"/>
  </r>
  <r>
    <x v="2"/>
  </r>
  <r>
    <x v="0"/>
  </r>
  <r>
    <x v="1"/>
  </r>
  <r>
    <x v="0"/>
  </r>
  <r>
    <x v="1"/>
  </r>
  <r>
    <x v="0"/>
  </r>
  <r>
    <x v="0"/>
  </r>
  <r>
    <x v="1"/>
  </r>
  <r>
    <x v="1"/>
  </r>
  <r>
    <x v="0"/>
  </r>
  <r>
    <x v="0"/>
  </r>
  <r>
    <x v="1"/>
  </r>
  <r>
    <x v="1"/>
  </r>
  <r>
    <x v="3"/>
  </r>
  <r>
    <x v="1"/>
  </r>
  <r>
    <x v="1"/>
  </r>
  <r>
    <x v="2"/>
  </r>
  <r>
    <x v="0"/>
  </r>
  <r>
    <x v="1"/>
  </r>
  <r>
    <x v="1"/>
  </r>
  <r>
    <x v="1"/>
  </r>
  <r>
    <x v="1"/>
  </r>
  <r>
    <x v="1"/>
  </r>
  <r>
    <x v="0"/>
  </r>
  <r>
    <x v="1"/>
  </r>
  <r>
    <x v="4"/>
  </r>
  <r>
    <x v="0"/>
  </r>
  <r>
    <x v="2"/>
  </r>
  <r>
    <x v="1"/>
  </r>
  <r>
    <x v="0"/>
  </r>
  <r>
    <x v="1"/>
  </r>
  <r>
    <x v="1"/>
  </r>
  <r>
    <x v="0"/>
  </r>
  <r>
    <x v="1"/>
  </r>
  <r>
    <x v="1"/>
  </r>
  <r>
    <x v="3"/>
  </r>
  <r>
    <x v="0"/>
  </r>
  <r>
    <x v="1"/>
  </r>
  <r>
    <x v="3"/>
  </r>
  <r>
    <x v="2"/>
  </r>
  <r>
    <x v="1"/>
  </r>
  <r>
    <x v="1"/>
  </r>
  <r>
    <x v="0"/>
  </r>
  <r>
    <x v="1"/>
  </r>
  <r>
    <x v="1"/>
  </r>
  <r>
    <x v="1"/>
  </r>
  <r>
    <x v="0"/>
  </r>
  <r>
    <x v="1"/>
  </r>
  <r>
    <x v="0"/>
  </r>
  <r>
    <x v="3"/>
  </r>
  <r>
    <x v="5"/>
  </r>
  <r>
    <x v="1"/>
  </r>
  <r>
    <x v="4"/>
  </r>
  <r>
    <x v="3"/>
  </r>
  <r>
    <x v="0"/>
  </r>
  <r>
    <x v="0"/>
  </r>
  <r>
    <x v="1"/>
  </r>
  <r>
    <x v="1"/>
  </r>
  <r>
    <x v="1"/>
  </r>
  <r>
    <x v="1"/>
  </r>
  <r>
    <x v="1"/>
  </r>
  <r>
    <x v="0"/>
  </r>
  <r>
    <x v="1"/>
  </r>
  <r>
    <x v="1"/>
  </r>
  <r>
    <x v="1"/>
  </r>
  <r>
    <x v="1"/>
  </r>
  <r>
    <x v="1"/>
  </r>
  <r>
    <x v="0"/>
  </r>
  <r>
    <x v="1"/>
  </r>
  <r>
    <x v="2"/>
  </r>
  <r>
    <x v="0"/>
  </r>
  <r>
    <x v="3"/>
  </r>
  <r>
    <x v="0"/>
  </r>
  <r>
    <x v="1"/>
  </r>
  <r>
    <x v="0"/>
  </r>
  <r>
    <x v="0"/>
  </r>
  <r>
    <x v="0"/>
  </r>
  <r>
    <x v="1"/>
  </r>
  <r>
    <x v="1"/>
  </r>
  <r>
    <x v="0"/>
  </r>
  <r>
    <x v="0"/>
  </r>
  <r>
    <x v="1"/>
  </r>
  <r>
    <x v="1"/>
  </r>
  <r>
    <x v="0"/>
  </r>
  <r>
    <x v="3"/>
  </r>
  <r>
    <x v="3"/>
  </r>
  <r>
    <x v="0"/>
  </r>
  <r>
    <x v="0"/>
  </r>
  <r>
    <x v="0"/>
  </r>
  <r>
    <x v="3"/>
  </r>
  <r>
    <x v="3"/>
  </r>
  <r>
    <x v="1"/>
  </r>
  <r>
    <x v="0"/>
  </r>
  <r>
    <x v="1"/>
  </r>
  <r>
    <x v="0"/>
  </r>
  <r>
    <x v="5"/>
  </r>
  <r>
    <x v="0"/>
  </r>
  <r>
    <x v="1"/>
  </r>
  <r>
    <x v="2"/>
  </r>
  <r>
    <x v="0"/>
  </r>
  <r>
    <x v="2"/>
  </r>
  <r>
    <x v="5"/>
  </r>
  <r>
    <x v="0"/>
  </r>
  <r>
    <x v="0"/>
  </r>
  <r>
    <x v="0"/>
  </r>
  <r>
    <x v="5"/>
  </r>
  <r>
    <x v="5"/>
  </r>
  <r>
    <x v="0"/>
  </r>
  <r>
    <x v="1"/>
  </r>
  <r>
    <x v="3"/>
  </r>
  <r>
    <x v="1"/>
  </r>
  <r>
    <x v="1"/>
  </r>
  <r>
    <x v="1"/>
  </r>
  <r>
    <x v="0"/>
  </r>
  <r>
    <x v="1"/>
  </r>
  <r>
    <x v="1"/>
  </r>
  <r>
    <x v="1"/>
  </r>
  <r>
    <x v="0"/>
  </r>
  <r>
    <x v="1"/>
  </r>
  <r>
    <x v="0"/>
  </r>
  <r>
    <x v="0"/>
  </r>
  <r>
    <x v="1"/>
  </r>
  <r>
    <x v="0"/>
  </r>
  <r>
    <x v="0"/>
  </r>
  <r>
    <x v="1"/>
  </r>
  <r>
    <x v="0"/>
  </r>
  <r>
    <x v="0"/>
  </r>
  <r>
    <x v="0"/>
  </r>
  <r>
    <x v="0"/>
  </r>
  <r>
    <x v="0"/>
  </r>
  <r>
    <x v="0"/>
  </r>
  <r>
    <x v="1"/>
  </r>
  <r>
    <x v="0"/>
  </r>
  <r>
    <x v="0"/>
  </r>
  <r>
    <x v="3"/>
  </r>
  <r>
    <x v="3"/>
  </r>
  <r>
    <x v="3"/>
  </r>
  <r>
    <x v="1"/>
  </r>
  <r>
    <x v="6"/>
  </r>
  <r>
    <x v="1"/>
  </r>
  <r>
    <x v="3"/>
  </r>
  <r>
    <x v="3"/>
  </r>
  <r>
    <x v="1"/>
  </r>
  <r>
    <x v="0"/>
  </r>
  <r>
    <x v="1"/>
  </r>
  <r>
    <x v="3"/>
  </r>
  <r>
    <x v="1"/>
  </r>
  <r>
    <x v="0"/>
  </r>
  <r>
    <x v="1"/>
  </r>
  <r>
    <x v="1"/>
  </r>
  <r>
    <x v="3"/>
  </r>
  <r>
    <x v="1"/>
  </r>
  <r>
    <x v="0"/>
  </r>
  <r>
    <x v="0"/>
  </r>
  <r>
    <x v="1"/>
  </r>
  <r>
    <x v="1"/>
  </r>
  <r>
    <x v="1"/>
  </r>
  <r>
    <x v="3"/>
  </r>
  <r>
    <x v="0"/>
  </r>
  <r>
    <x v="2"/>
  </r>
  <r>
    <x v="0"/>
  </r>
  <r>
    <x v="3"/>
  </r>
  <r>
    <x v="0"/>
  </r>
  <r>
    <x v="3"/>
  </r>
  <r>
    <x v="1"/>
  </r>
  <r>
    <x v="0"/>
  </r>
  <r>
    <x v="3"/>
  </r>
  <r>
    <x v="1"/>
  </r>
  <r>
    <x v="0"/>
  </r>
  <r>
    <x v="1"/>
  </r>
  <r>
    <x v="1"/>
  </r>
  <r>
    <x v="1"/>
  </r>
  <r>
    <x v="0"/>
  </r>
  <r>
    <x v="1"/>
  </r>
  <r>
    <x v="0"/>
  </r>
  <r>
    <x v="3"/>
  </r>
  <r>
    <x v="0"/>
  </r>
  <r>
    <x v="0"/>
  </r>
  <r>
    <x v="0"/>
  </r>
  <r>
    <x v="0"/>
  </r>
  <r>
    <x v="0"/>
  </r>
  <r>
    <x v="1"/>
  </r>
  <r>
    <x v="3"/>
  </r>
  <r>
    <x v="1"/>
  </r>
  <r>
    <x v="1"/>
  </r>
  <r>
    <x v="0"/>
  </r>
  <r>
    <x v="0"/>
  </r>
  <r>
    <x v="0"/>
  </r>
  <r>
    <x v="0"/>
  </r>
  <r>
    <x v="3"/>
  </r>
  <r>
    <x v="1"/>
  </r>
  <r>
    <x v="5"/>
  </r>
  <r>
    <x v="0"/>
  </r>
  <r>
    <x v="0"/>
  </r>
  <r>
    <x v="3"/>
  </r>
  <r>
    <x v="1"/>
  </r>
  <r>
    <x v="1"/>
  </r>
  <r>
    <x v="3"/>
  </r>
  <r>
    <x v="1"/>
  </r>
  <r>
    <x v="1"/>
  </r>
  <r>
    <x v="0"/>
  </r>
  <r>
    <x v="3"/>
  </r>
  <r>
    <x v="1"/>
  </r>
  <r>
    <x v="1"/>
  </r>
  <r>
    <x v="1"/>
  </r>
  <r>
    <x v="2"/>
  </r>
  <r>
    <x v="3"/>
  </r>
  <r>
    <x v="3"/>
  </r>
  <r>
    <x v="0"/>
  </r>
  <r>
    <x v="1"/>
  </r>
  <r>
    <x v="1"/>
  </r>
  <r>
    <x v="1"/>
  </r>
  <r>
    <x v="7"/>
  </r>
  <r>
    <x v="1"/>
  </r>
  <r>
    <x v="0"/>
  </r>
  <r>
    <x v="0"/>
  </r>
  <r>
    <x v="0"/>
  </r>
  <r>
    <x v="0"/>
  </r>
  <r>
    <x v="3"/>
  </r>
  <r>
    <x v="0"/>
  </r>
  <r>
    <x v="5"/>
  </r>
  <r>
    <x v="1"/>
  </r>
  <r>
    <x v="1"/>
  </r>
  <r>
    <x v="3"/>
  </r>
  <r>
    <x v="1"/>
  </r>
  <r>
    <x v="0"/>
  </r>
  <r>
    <x v="0"/>
  </r>
  <r>
    <x v="3"/>
  </r>
  <r>
    <x v="1"/>
  </r>
  <r>
    <x v="0"/>
  </r>
  <r>
    <x v="3"/>
  </r>
  <r>
    <x v="0"/>
  </r>
  <r>
    <x v="1"/>
  </r>
  <r>
    <x v="3"/>
  </r>
  <r>
    <x v="1"/>
  </r>
  <r>
    <x v="0"/>
  </r>
  <r>
    <x v="3"/>
  </r>
  <r>
    <x v="1"/>
  </r>
  <r>
    <x v="8"/>
  </r>
  <r>
    <x v="0"/>
  </r>
  <r>
    <x v="3"/>
  </r>
  <r>
    <x v="0"/>
  </r>
  <r>
    <x v="0"/>
  </r>
  <r>
    <x v="3"/>
  </r>
  <r>
    <x v="0"/>
  </r>
  <r>
    <x v="3"/>
  </r>
  <r>
    <x v="1"/>
  </r>
  <r>
    <x v="3"/>
  </r>
  <r>
    <x v="3"/>
  </r>
  <r>
    <x v="1"/>
  </r>
  <r>
    <x v="1"/>
  </r>
  <r>
    <x v="1"/>
  </r>
  <r>
    <x v="0"/>
  </r>
  <r>
    <x v="0"/>
  </r>
  <r>
    <x v="1"/>
  </r>
  <r>
    <x v="0"/>
  </r>
  <r>
    <x v="1"/>
  </r>
  <r>
    <x v="1"/>
  </r>
  <r>
    <x v="0"/>
  </r>
  <r>
    <x v="2"/>
  </r>
  <r>
    <x v="0"/>
  </r>
  <r>
    <x v="5"/>
  </r>
  <r>
    <x v="5"/>
  </r>
  <r>
    <x v="1"/>
  </r>
  <r>
    <x v="1"/>
  </r>
  <r>
    <x v="0"/>
  </r>
  <r>
    <x v="0"/>
  </r>
  <r>
    <x v="1"/>
  </r>
  <r>
    <x v="1"/>
  </r>
  <r>
    <x v="1"/>
  </r>
  <r>
    <x v="3"/>
  </r>
  <r>
    <x v="3"/>
  </r>
  <r>
    <x v="0"/>
  </r>
  <r>
    <x v="5"/>
  </r>
  <r>
    <x v="1"/>
  </r>
  <r>
    <x v="5"/>
  </r>
  <r>
    <x v="3"/>
  </r>
  <r>
    <x v="3"/>
  </r>
  <r>
    <x v="3"/>
  </r>
  <r>
    <x v="3"/>
  </r>
  <r>
    <x v="3"/>
  </r>
  <r>
    <x v="3"/>
  </r>
  <r>
    <x v="3"/>
  </r>
  <r>
    <x v="4"/>
  </r>
  <r>
    <x v="1"/>
  </r>
  <r>
    <x v="0"/>
  </r>
  <r>
    <x v="0"/>
  </r>
  <r>
    <x v="1"/>
  </r>
  <r>
    <x v="1"/>
  </r>
  <r>
    <x v="8"/>
  </r>
  <r>
    <x v="1"/>
  </r>
  <r>
    <x v="1"/>
  </r>
  <r>
    <x v="1"/>
  </r>
  <r>
    <x v="3"/>
  </r>
  <r>
    <x v="9"/>
  </r>
  <r>
    <x v="3"/>
  </r>
  <r>
    <x v="1"/>
  </r>
  <r>
    <x v="3"/>
  </r>
  <r>
    <x v="0"/>
  </r>
  <r>
    <x v="3"/>
  </r>
  <r>
    <x v="0"/>
  </r>
  <r>
    <x v="3"/>
  </r>
  <r>
    <x v="0"/>
  </r>
  <r>
    <x v="1"/>
  </r>
  <r>
    <x v="1"/>
  </r>
  <r>
    <x v="0"/>
  </r>
  <r>
    <x v="9"/>
  </r>
  <r>
    <x v="1"/>
  </r>
  <r>
    <x v="1"/>
  </r>
  <r>
    <x v="1"/>
  </r>
  <r>
    <x v="0"/>
  </r>
  <r>
    <x v="1"/>
  </r>
  <r>
    <x v="9"/>
  </r>
  <r>
    <x v="5"/>
  </r>
  <r>
    <x v="3"/>
  </r>
  <r>
    <x v="3"/>
  </r>
  <r>
    <x v="3"/>
  </r>
  <r>
    <x v="3"/>
  </r>
  <r>
    <x v="0"/>
  </r>
  <r>
    <x v="3"/>
  </r>
  <r>
    <x v="3"/>
  </r>
  <r>
    <x v="5"/>
  </r>
  <r>
    <x v="3"/>
  </r>
  <r>
    <x v="0"/>
  </r>
  <r>
    <x v="0"/>
  </r>
  <r>
    <x v="3"/>
  </r>
  <r>
    <x v="1"/>
  </r>
  <r>
    <x v="3"/>
  </r>
  <r>
    <x v="1"/>
  </r>
  <r>
    <x v="6"/>
  </r>
  <r>
    <x v="3"/>
  </r>
  <r>
    <x v="3"/>
  </r>
  <r>
    <x v="0"/>
  </r>
  <r>
    <x v="5"/>
  </r>
  <r>
    <x v="1"/>
  </r>
  <r>
    <x v="3"/>
  </r>
  <r>
    <x v="3"/>
  </r>
  <r>
    <x v="0"/>
  </r>
  <r>
    <x v="3"/>
  </r>
  <r>
    <x v="1"/>
  </r>
  <r>
    <x v="0"/>
  </r>
  <r>
    <x v="3"/>
  </r>
  <r>
    <x v="0"/>
  </r>
  <r>
    <x v="3"/>
  </r>
  <r>
    <x v="0"/>
  </r>
  <r>
    <x v="6"/>
  </r>
  <r>
    <x v="3"/>
  </r>
  <r>
    <x v="3"/>
  </r>
  <r>
    <x v="3"/>
  </r>
  <r>
    <x v="0"/>
  </r>
  <r>
    <x v="3"/>
  </r>
  <r>
    <x v="1"/>
  </r>
  <r>
    <x v="3"/>
  </r>
  <r>
    <x v="3"/>
  </r>
  <r>
    <x v="1"/>
  </r>
  <r>
    <x v="0"/>
  </r>
  <r>
    <x v="3"/>
  </r>
  <r>
    <x v="3"/>
  </r>
  <r>
    <x v="3"/>
  </r>
  <r>
    <x v="0"/>
  </r>
  <r>
    <x v="3"/>
  </r>
  <r>
    <x v="3"/>
  </r>
  <r>
    <x v="0"/>
  </r>
  <r>
    <x v="1"/>
  </r>
  <r>
    <x v="3"/>
  </r>
  <r>
    <x v="0"/>
  </r>
  <r>
    <x v="1"/>
  </r>
  <r>
    <x v="3"/>
  </r>
  <r>
    <x v="3"/>
  </r>
  <r>
    <x v="3"/>
  </r>
  <r>
    <x v="7"/>
  </r>
  <r>
    <x v="3"/>
  </r>
  <r>
    <x v="2"/>
  </r>
  <r>
    <x v="3"/>
  </r>
  <r>
    <x v="3"/>
  </r>
  <r>
    <x v="3"/>
  </r>
  <r>
    <x v="0"/>
  </r>
  <r>
    <x v="3"/>
  </r>
  <r>
    <x v="4"/>
  </r>
  <r>
    <x v="0"/>
  </r>
  <r>
    <x v="1"/>
  </r>
  <r>
    <x v="1"/>
  </r>
  <r>
    <x v="3"/>
  </r>
  <r>
    <x v="0"/>
  </r>
  <r>
    <x v="1"/>
  </r>
  <r>
    <x v="3"/>
  </r>
  <r>
    <x v="1"/>
  </r>
  <r>
    <x v="1"/>
  </r>
  <r>
    <x v="0"/>
  </r>
  <r>
    <x v="3"/>
  </r>
  <r>
    <x v="3"/>
  </r>
  <r>
    <x v="3"/>
  </r>
  <r>
    <x v="3"/>
  </r>
  <r>
    <x v="3"/>
  </r>
  <r>
    <x v="0"/>
  </r>
  <r>
    <x v="0"/>
  </r>
  <r>
    <x v="6"/>
  </r>
  <r>
    <x v="1"/>
  </r>
  <r>
    <x v="3"/>
  </r>
  <r>
    <x v="1"/>
  </r>
  <r>
    <x v="0"/>
  </r>
  <r>
    <x v="6"/>
  </r>
  <r>
    <x v="0"/>
  </r>
  <r>
    <x v="3"/>
  </r>
  <r>
    <x v="1"/>
  </r>
  <r>
    <x v="0"/>
  </r>
  <r>
    <x v="9"/>
  </r>
  <r>
    <x v="3"/>
  </r>
  <r>
    <x v="3"/>
  </r>
  <r>
    <x v="1"/>
  </r>
  <r>
    <x v="3"/>
  </r>
  <r>
    <x v="3"/>
  </r>
  <r>
    <x v="3"/>
  </r>
  <r>
    <x v="5"/>
  </r>
  <r>
    <x v="0"/>
  </r>
  <r>
    <x v="1"/>
  </r>
  <r>
    <x v="9"/>
  </r>
  <r>
    <x v="1"/>
  </r>
  <r>
    <x v="1"/>
  </r>
  <r>
    <x v="3"/>
  </r>
  <r>
    <x v="3"/>
  </r>
  <r>
    <x v="3"/>
  </r>
  <r>
    <x v="0"/>
  </r>
  <r>
    <x v="0"/>
  </r>
  <r>
    <x v="3"/>
  </r>
  <r>
    <x v="2"/>
  </r>
  <r>
    <x v="3"/>
  </r>
  <r>
    <x v="3"/>
  </r>
  <r>
    <x v="6"/>
  </r>
  <r>
    <x v="6"/>
  </r>
  <r>
    <x v="1"/>
  </r>
  <r>
    <x v="3"/>
  </r>
  <r>
    <x v="1"/>
  </r>
  <r>
    <x v="3"/>
  </r>
  <r>
    <x v="1"/>
  </r>
  <r>
    <x v="3"/>
  </r>
  <r>
    <x v="3"/>
  </r>
  <r>
    <x v="3"/>
  </r>
  <r>
    <x v="0"/>
  </r>
  <r>
    <x v="3"/>
  </r>
  <r>
    <x v="1"/>
  </r>
  <r>
    <x v="1"/>
  </r>
  <r>
    <x v="1"/>
  </r>
  <r>
    <x v="1"/>
  </r>
  <r>
    <x v="0"/>
  </r>
  <r>
    <x v="3"/>
  </r>
  <r>
    <x v="0"/>
  </r>
  <r>
    <x v="3"/>
  </r>
  <r>
    <x v="0"/>
  </r>
  <r>
    <x v="3"/>
  </r>
  <r>
    <x v="3"/>
  </r>
  <r>
    <x v="3"/>
  </r>
  <r>
    <x v="0"/>
  </r>
  <r>
    <x v="1"/>
  </r>
  <r>
    <x v="1"/>
  </r>
  <r>
    <x v="3"/>
  </r>
  <r>
    <x v="3"/>
  </r>
  <r>
    <x v="3"/>
  </r>
  <r>
    <x v="9"/>
  </r>
  <r>
    <x v="1"/>
  </r>
  <r>
    <x v="3"/>
  </r>
  <r>
    <x v="1"/>
  </r>
  <r>
    <x v="3"/>
  </r>
  <r>
    <x v="1"/>
  </r>
  <r>
    <x v="3"/>
  </r>
  <r>
    <x v="3"/>
  </r>
  <r>
    <x v="3"/>
  </r>
  <r>
    <x v="1"/>
  </r>
  <r>
    <x v="3"/>
  </r>
  <r>
    <x v="1"/>
  </r>
  <r>
    <x v="0"/>
  </r>
  <r>
    <x v="3"/>
  </r>
  <r>
    <x v="3"/>
  </r>
  <r>
    <x v="3"/>
  </r>
  <r>
    <x v="3"/>
  </r>
  <r>
    <x v="0"/>
  </r>
  <r>
    <x v="3"/>
  </r>
  <r>
    <x v="3"/>
  </r>
  <r>
    <x v="3"/>
  </r>
  <r>
    <x v="0"/>
  </r>
  <r>
    <x v="5"/>
  </r>
  <r>
    <x v="3"/>
  </r>
  <r>
    <x v="1"/>
  </r>
  <r>
    <x v="0"/>
  </r>
  <r>
    <x v="3"/>
  </r>
  <r>
    <x v="0"/>
  </r>
  <r>
    <x v="3"/>
  </r>
  <r>
    <x v="3"/>
  </r>
  <r>
    <x v="3"/>
  </r>
  <r>
    <x v="0"/>
  </r>
  <r>
    <x v="3"/>
  </r>
  <r>
    <x v="0"/>
  </r>
  <r>
    <x v="3"/>
  </r>
  <r>
    <x v="1"/>
  </r>
  <r>
    <x v="3"/>
  </r>
  <r>
    <x v="0"/>
  </r>
  <r>
    <x v="0"/>
  </r>
  <r>
    <x v="1"/>
  </r>
  <r>
    <x v="9"/>
  </r>
  <r>
    <x v="3"/>
  </r>
  <r>
    <x v="3"/>
  </r>
  <r>
    <x v="3"/>
  </r>
  <r>
    <x v="8"/>
  </r>
  <r>
    <x v="1"/>
  </r>
  <r>
    <x v="9"/>
  </r>
  <r>
    <x v="3"/>
  </r>
  <r>
    <x v="9"/>
  </r>
  <r>
    <x v="0"/>
  </r>
  <r>
    <x v="3"/>
  </r>
  <r>
    <x v="3"/>
  </r>
  <r>
    <x v="1"/>
  </r>
  <r>
    <x v="0"/>
  </r>
  <r>
    <x v="3"/>
  </r>
  <r>
    <x v="1"/>
  </r>
  <r>
    <x v="0"/>
  </r>
  <r>
    <x v="0"/>
  </r>
  <r>
    <x v="3"/>
  </r>
  <r>
    <x v="3"/>
  </r>
  <r>
    <x v="3"/>
  </r>
  <r>
    <x v="1"/>
  </r>
  <r>
    <x v="3"/>
  </r>
  <r>
    <x v="0"/>
  </r>
  <r>
    <x v="5"/>
  </r>
  <r>
    <x v="1"/>
  </r>
  <r>
    <x v="3"/>
  </r>
  <r>
    <x v="3"/>
  </r>
  <r>
    <x v="3"/>
  </r>
  <r>
    <x v="3"/>
  </r>
  <r>
    <x v="3"/>
  </r>
  <r>
    <x v="9"/>
  </r>
  <r>
    <x v="0"/>
  </r>
  <r>
    <x v="0"/>
  </r>
  <r>
    <x v="1"/>
  </r>
  <r>
    <x v="0"/>
  </r>
  <r>
    <x v="3"/>
  </r>
  <r>
    <x v="1"/>
  </r>
  <r>
    <x v="2"/>
  </r>
  <r>
    <x v="9"/>
  </r>
  <r>
    <x v="9"/>
  </r>
  <r>
    <x v="0"/>
  </r>
  <r>
    <x v="5"/>
  </r>
  <r>
    <x v="4"/>
  </r>
  <r>
    <x v="9"/>
  </r>
  <r>
    <x v="3"/>
  </r>
  <r>
    <x v="0"/>
  </r>
  <r>
    <x v="0"/>
  </r>
  <r>
    <x v="9"/>
  </r>
  <r>
    <x v="0"/>
  </r>
  <r>
    <x v="8"/>
  </r>
  <r>
    <x v="3"/>
  </r>
  <r>
    <x v="0"/>
  </r>
  <r>
    <x v="1"/>
  </r>
  <r>
    <x v="3"/>
  </r>
  <r>
    <x v="9"/>
  </r>
  <r>
    <x v="0"/>
  </r>
  <r>
    <x v="0"/>
  </r>
  <r>
    <x v="3"/>
  </r>
  <r>
    <x v="8"/>
  </r>
  <r>
    <x v="1"/>
  </r>
  <r>
    <x v="3"/>
  </r>
  <r>
    <x v="0"/>
  </r>
  <r>
    <x v="3"/>
  </r>
  <r>
    <x v="1"/>
  </r>
  <r>
    <x v="1"/>
  </r>
  <r>
    <x v="1"/>
  </r>
  <r>
    <x v="1"/>
  </r>
  <r>
    <x v="0"/>
  </r>
  <r>
    <x v="0"/>
  </r>
  <r>
    <x v="3"/>
  </r>
  <r>
    <x v="0"/>
  </r>
  <r>
    <x v="3"/>
  </r>
  <r>
    <x v="0"/>
  </r>
  <r>
    <x v="0"/>
  </r>
  <r>
    <x v="0"/>
  </r>
  <r>
    <x v="9"/>
  </r>
  <r>
    <x v="3"/>
  </r>
  <r>
    <x v="9"/>
  </r>
  <r>
    <x v="0"/>
  </r>
  <r>
    <x v="3"/>
  </r>
  <r>
    <x v="3"/>
  </r>
  <r>
    <x v="0"/>
  </r>
  <r>
    <x v="0"/>
  </r>
  <r>
    <x v="1"/>
  </r>
  <r>
    <x v="6"/>
  </r>
  <r>
    <x v="3"/>
  </r>
  <r>
    <x v="3"/>
  </r>
  <r>
    <x v="6"/>
  </r>
  <r>
    <x v="0"/>
  </r>
  <r>
    <x v="3"/>
  </r>
  <r>
    <x v="1"/>
  </r>
  <r>
    <x v="3"/>
  </r>
  <r>
    <x v="3"/>
  </r>
  <r>
    <x v="6"/>
  </r>
  <r>
    <x v="3"/>
  </r>
  <r>
    <x v="1"/>
  </r>
  <r>
    <x v="5"/>
  </r>
  <r>
    <x v="9"/>
  </r>
  <r>
    <x v="0"/>
  </r>
  <r>
    <x v="1"/>
  </r>
  <r>
    <x v="3"/>
  </r>
  <r>
    <x v="3"/>
  </r>
  <r>
    <x v="1"/>
  </r>
  <r>
    <x v="0"/>
  </r>
  <r>
    <x v="3"/>
  </r>
  <r>
    <x v="1"/>
  </r>
  <r>
    <x v="5"/>
  </r>
  <r>
    <x v="3"/>
  </r>
  <r>
    <x v="0"/>
  </r>
  <r>
    <x v="3"/>
  </r>
  <r>
    <x v="3"/>
  </r>
  <r>
    <x v="0"/>
  </r>
  <r>
    <x v="3"/>
  </r>
  <r>
    <x v="6"/>
  </r>
  <r>
    <x v="1"/>
  </r>
  <r>
    <x v="3"/>
  </r>
  <r>
    <x v="3"/>
  </r>
  <r>
    <x v="1"/>
  </r>
  <r>
    <x v="0"/>
  </r>
  <r>
    <x v="9"/>
  </r>
  <r>
    <x v="1"/>
  </r>
  <r>
    <x v="1"/>
  </r>
  <r>
    <x v="5"/>
  </r>
  <r>
    <x v="3"/>
  </r>
  <r>
    <x v="1"/>
  </r>
  <r>
    <x v="5"/>
  </r>
  <r>
    <x v="10"/>
  </r>
  <r>
    <x v="1"/>
  </r>
  <r>
    <x v="1"/>
  </r>
  <r>
    <x v="3"/>
  </r>
  <r>
    <x v="0"/>
  </r>
  <r>
    <x v="1"/>
  </r>
  <r>
    <x v="3"/>
  </r>
  <r>
    <x v="3"/>
  </r>
  <r>
    <x v="3"/>
  </r>
  <r>
    <x v="3"/>
  </r>
  <r>
    <x v="3"/>
  </r>
  <r>
    <x v="0"/>
  </r>
  <r>
    <x v="9"/>
  </r>
  <r>
    <x v="0"/>
  </r>
  <r>
    <x v="1"/>
  </r>
  <r>
    <x v="1"/>
  </r>
  <r>
    <x v="1"/>
  </r>
  <r>
    <x v="1"/>
  </r>
  <r>
    <x v="1"/>
  </r>
  <r>
    <x v="0"/>
  </r>
  <r>
    <x v="1"/>
  </r>
  <r>
    <x v="3"/>
  </r>
  <r>
    <x v="5"/>
  </r>
  <r>
    <x v="0"/>
  </r>
  <r>
    <x v="1"/>
  </r>
  <r>
    <x v="1"/>
  </r>
  <r>
    <x v="0"/>
  </r>
  <r>
    <x v="1"/>
  </r>
  <r>
    <x v="3"/>
  </r>
  <r>
    <x v="3"/>
  </r>
  <r>
    <x v="0"/>
  </r>
  <r>
    <x v="0"/>
  </r>
  <r>
    <x v="3"/>
  </r>
  <r>
    <x v="1"/>
  </r>
  <r>
    <x v="1"/>
  </r>
  <r>
    <x v="1"/>
  </r>
  <r>
    <x v="1"/>
  </r>
  <r>
    <x v="3"/>
  </r>
  <r>
    <x v="0"/>
  </r>
  <r>
    <x v="0"/>
  </r>
  <r>
    <x v="1"/>
  </r>
  <r>
    <x v="0"/>
  </r>
  <r>
    <x v="1"/>
  </r>
  <r>
    <x v="1"/>
  </r>
  <r>
    <x v="0"/>
  </r>
  <r>
    <x v="9"/>
  </r>
  <r>
    <x v="11"/>
  </r>
  <r>
    <x v="3"/>
  </r>
  <r>
    <x v="0"/>
  </r>
  <r>
    <x v="0"/>
  </r>
  <r>
    <x v="3"/>
  </r>
  <r>
    <x v="1"/>
  </r>
  <r>
    <x v="1"/>
  </r>
  <r>
    <x v="3"/>
  </r>
  <r>
    <x v="3"/>
  </r>
  <r>
    <x v="3"/>
  </r>
  <r>
    <x v="3"/>
  </r>
  <r>
    <x v="3"/>
  </r>
  <r>
    <x v="3"/>
  </r>
  <r>
    <x v="3"/>
  </r>
  <r>
    <x v="5"/>
  </r>
  <r>
    <x v="1"/>
  </r>
  <r>
    <x v="3"/>
  </r>
  <r>
    <x v="6"/>
  </r>
  <r>
    <x v="1"/>
  </r>
  <r>
    <x v="3"/>
  </r>
  <r>
    <x v="3"/>
  </r>
  <r>
    <x v="3"/>
  </r>
  <r>
    <x v="3"/>
  </r>
  <r>
    <x v="3"/>
  </r>
  <r>
    <x v="3"/>
  </r>
  <r>
    <x v="0"/>
  </r>
  <r>
    <x v="0"/>
  </r>
  <r>
    <x v="3"/>
  </r>
  <r>
    <x v="1"/>
  </r>
  <r>
    <x v="1"/>
  </r>
  <r>
    <x v="3"/>
  </r>
  <r>
    <x v="0"/>
  </r>
  <r>
    <x v="6"/>
  </r>
  <r>
    <x v="3"/>
  </r>
  <r>
    <x v="3"/>
  </r>
  <r>
    <x v="5"/>
  </r>
  <r>
    <x v="1"/>
  </r>
  <r>
    <x v="1"/>
  </r>
  <r>
    <x v="9"/>
  </r>
  <r>
    <x v="1"/>
  </r>
  <r>
    <x v="3"/>
  </r>
  <r>
    <x v="1"/>
  </r>
  <r>
    <x v="0"/>
  </r>
  <r>
    <x v="3"/>
  </r>
  <r>
    <x v="3"/>
  </r>
  <r>
    <x v="3"/>
  </r>
  <r>
    <x v="1"/>
  </r>
  <r>
    <x v="3"/>
  </r>
  <r>
    <x v="3"/>
  </r>
  <r>
    <x v="9"/>
  </r>
  <r>
    <x v="3"/>
  </r>
  <r>
    <x v="12"/>
  </r>
  <r>
    <x v="3"/>
  </r>
  <r>
    <x v="1"/>
  </r>
  <r>
    <x v="3"/>
  </r>
  <r>
    <x v="6"/>
  </r>
  <r>
    <x v="1"/>
  </r>
  <r>
    <x v="1"/>
  </r>
  <r>
    <x v="3"/>
  </r>
  <r>
    <x v="3"/>
  </r>
  <r>
    <x v="1"/>
  </r>
  <r>
    <x v="0"/>
  </r>
  <r>
    <x v="9"/>
  </r>
  <r>
    <x v="1"/>
  </r>
  <r>
    <x v="0"/>
  </r>
  <r>
    <x v="9"/>
  </r>
  <r>
    <x v="0"/>
  </r>
  <r>
    <x v="3"/>
  </r>
  <r>
    <x v="0"/>
  </r>
  <r>
    <x v="3"/>
  </r>
  <r>
    <x v="1"/>
  </r>
  <r>
    <x v="3"/>
  </r>
  <r>
    <x v="3"/>
  </r>
  <r>
    <x v="0"/>
  </r>
  <r>
    <x v="1"/>
  </r>
  <r>
    <x v="6"/>
  </r>
  <r>
    <x v="1"/>
  </r>
  <r>
    <x v="0"/>
  </r>
  <r>
    <x v="3"/>
  </r>
  <r>
    <x v="1"/>
  </r>
  <r>
    <x v="3"/>
  </r>
  <r>
    <x v="0"/>
  </r>
  <r>
    <x v="1"/>
  </r>
  <r>
    <x v="1"/>
  </r>
  <r>
    <x v="3"/>
  </r>
  <r>
    <x v="5"/>
  </r>
  <r>
    <x v="9"/>
  </r>
  <r>
    <x v="5"/>
  </r>
  <r>
    <x v="3"/>
  </r>
  <r>
    <x v="0"/>
  </r>
  <r>
    <x v="0"/>
  </r>
  <r>
    <x v="1"/>
  </r>
  <r>
    <x v="3"/>
  </r>
  <r>
    <x v="0"/>
  </r>
  <r>
    <x v="1"/>
  </r>
  <r>
    <x v="3"/>
  </r>
  <r>
    <x v="1"/>
  </r>
  <r>
    <x v="1"/>
  </r>
  <r>
    <x v="3"/>
  </r>
  <r>
    <x v="1"/>
  </r>
  <r>
    <x v="6"/>
  </r>
  <r>
    <x v="0"/>
  </r>
  <r>
    <x v="3"/>
  </r>
  <r>
    <x v="0"/>
  </r>
  <r>
    <x v="3"/>
  </r>
  <r>
    <x v="0"/>
  </r>
  <r>
    <x v="3"/>
  </r>
  <r>
    <x v="3"/>
  </r>
  <r>
    <x v="3"/>
  </r>
  <r>
    <x v="3"/>
  </r>
  <r>
    <x v="1"/>
  </r>
  <r>
    <x v="3"/>
  </r>
  <r>
    <x v="3"/>
  </r>
  <r>
    <x v="0"/>
  </r>
  <r>
    <x v="0"/>
  </r>
  <r>
    <x v="3"/>
  </r>
  <r>
    <x v="3"/>
  </r>
  <r>
    <x v="3"/>
  </r>
  <r>
    <x v="3"/>
  </r>
  <r>
    <x v="0"/>
  </r>
  <r>
    <x v="6"/>
  </r>
  <r>
    <x v="3"/>
  </r>
  <r>
    <x v="4"/>
  </r>
  <r>
    <x v="3"/>
  </r>
  <r>
    <x v="0"/>
  </r>
  <r>
    <x v="9"/>
  </r>
  <r>
    <x v="0"/>
  </r>
  <r>
    <x v="1"/>
  </r>
  <r>
    <x v="5"/>
  </r>
  <r>
    <x v="0"/>
  </r>
  <r>
    <x v="1"/>
  </r>
  <r>
    <x v="1"/>
  </r>
  <r>
    <x v="0"/>
  </r>
  <r>
    <x v="1"/>
  </r>
  <r>
    <x v="1"/>
  </r>
  <r>
    <x v="3"/>
  </r>
  <r>
    <x v="3"/>
  </r>
  <r>
    <x v="3"/>
  </r>
  <r>
    <x v="0"/>
  </r>
  <r>
    <x v="6"/>
  </r>
  <r>
    <x v="1"/>
  </r>
  <r>
    <x v="1"/>
  </r>
  <r>
    <x v="9"/>
  </r>
  <r>
    <x v="0"/>
  </r>
  <r>
    <x v="1"/>
  </r>
  <r>
    <x v="3"/>
  </r>
  <r>
    <x v="1"/>
  </r>
  <r>
    <x v="9"/>
  </r>
  <r>
    <x v="1"/>
  </r>
  <r>
    <x v="3"/>
  </r>
  <r>
    <x v="3"/>
  </r>
  <r>
    <x v="0"/>
  </r>
  <r>
    <x v="3"/>
  </r>
  <r>
    <x v="0"/>
  </r>
  <r>
    <x v="3"/>
  </r>
  <r>
    <x v="3"/>
  </r>
  <r>
    <x v="0"/>
  </r>
  <r>
    <x v="1"/>
  </r>
  <r>
    <x v="9"/>
  </r>
  <r>
    <x v="3"/>
  </r>
  <r>
    <x v="1"/>
  </r>
  <r>
    <x v="3"/>
  </r>
  <r>
    <x v="3"/>
  </r>
  <r>
    <x v="9"/>
  </r>
  <r>
    <x v="0"/>
  </r>
  <r>
    <x v="3"/>
  </r>
  <r>
    <x v="4"/>
  </r>
  <r>
    <x v="0"/>
  </r>
  <r>
    <x v="1"/>
  </r>
  <r>
    <x v="1"/>
  </r>
  <r>
    <x v="0"/>
  </r>
  <r>
    <x v="1"/>
  </r>
  <r>
    <x v="3"/>
  </r>
  <r>
    <x v="1"/>
  </r>
  <r>
    <x v="1"/>
  </r>
  <r>
    <x v="0"/>
  </r>
  <r>
    <x v="6"/>
  </r>
  <r>
    <x v="1"/>
  </r>
  <r>
    <x v="9"/>
  </r>
  <r>
    <x v="3"/>
  </r>
  <r>
    <x v="3"/>
  </r>
  <r>
    <x v="0"/>
  </r>
  <r>
    <x v="3"/>
  </r>
  <r>
    <x v="3"/>
  </r>
  <r>
    <x v="0"/>
  </r>
  <r>
    <x v="0"/>
  </r>
  <r>
    <x v="9"/>
  </r>
  <r>
    <x v="3"/>
  </r>
  <r>
    <x v="1"/>
  </r>
  <r>
    <x v="0"/>
  </r>
  <r>
    <x v="0"/>
  </r>
  <r>
    <x v="1"/>
  </r>
  <r>
    <x v="0"/>
  </r>
  <r>
    <x v="1"/>
  </r>
  <r>
    <x v="0"/>
  </r>
  <r>
    <x v="3"/>
  </r>
  <r>
    <x v="1"/>
  </r>
  <r>
    <x v="3"/>
  </r>
  <r>
    <x v="3"/>
  </r>
  <r>
    <x v="0"/>
  </r>
  <r>
    <x v="1"/>
  </r>
  <r>
    <x v="3"/>
  </r>
  <r>
    <x v="0"/>
  </r>
  <r>
    <x v="3"/>
  </r>
  <r>
    <x v="0"/>
  </r>
  <r>
    <x v="1"/>
  </r>
  <r>
    <x v="0"/>
  </r>
  <r>
    <x v="9"/>
  </r>
  <r>
    <x v="3"/>
  </r>
  <r>
    <x v="0"/>
  </r>
  <r>
    <x v="3"/>
  </r>
  <r>
    <x v="0"/>
  </r>
  <r>
    <x v="1"/>
  </r>
  <r>
    <x v="3"/>
  </r>
  <r>
    <x v="0"/>
  </r>
  <r>
    <x v="0"/>
  </r>
  <r>
    <x v="3"/>
  </r>
  <r>
    <x v="1"/>
  </r>
  <r>
    <x v="0"/>
  </r>
  <r>
    <x v="3"/>
  </r>
  <r>
    <x v="1"/>
  </r>
  <r>
    <x v="3"/>
  </r>
  <r>
    <x v="3"/>
  </r>
  <r>
    <x v="0"/>
  </r>
  <r>
    <x v="0"/>
  </r>
  <r>
    <x v="0"/>
  </r>
  <r>
    <x v="2"/>
  </r>
  <r>
    <x v="3"/>
  </r>
  <r>
    <x v="3"/>
  </r>
  <r>
    <x v="1"/>
  </r>
  <r>
    <x v="9"/>
  </r>
  <r>
    <x v="9"/>
  </r>
  <r>
    <x v="3"/>
  </r>
  <r>
    <x v="3"/>
  </r>
  <r>
    <x v="0"/>
  </r>
  <r>
    <x v="3"/>
  </r>
  <r>
    <x v="1"/>
  </r>
  <r>
    <x v="0"/>
  </r>
  <r>
    <x v="9"/>
  </r>
  <r>
    <x v="0"/>
  </r>
  <r>
    <x v="0"/>
  </r>
  <r>
    <x v="7"/>
  </r>
  <r>
    <x v="3"/>
  </r>
  <r>
    <x v="5"/>
  </r>
  <r>
    <x v="3"/>
  </r>
  <r>
    <x v="3"/>
  </r>
  <r>
    <x v="6"/>
  </r>
  <r>
    <x v="0"/>
  </r>
  <r>
    <x v="3"/>
  </r>
  <r>
    <x v="3"/>
  </r>
  <r>
    <x v="0"/>
  </r>
  <r>
    <x v="13"/>
  </r>
  <r>
    <x v="3"/>
  </r>
  <r>
    <x v="9"/>
  </r>
  <r>
    <x v="1"/>
  </r>
  <r>
    <x v="3"/>
  </r>
  <r>
    <x v="0"/>
  </r>
  <r>
    <x v="1"/>
  </r>
  <r>
    <x v="9"/>
  </r>
  <r>
    <x v="1"/>
  </r>
  <r>
    <x v="1"/>
  </r>
  <r>
    <x v="3"/>
  </r>
  <r>
    <x v="3"/>
  </r>
  <r>
    <x v="5"/>
  </r>
  <r>
    <x v="3"/>
  </r>
  <r>
    <x v="3"/>
  </r>
  <r>
    <x v="3"/>
  </r>
  <r>
    <x v="0"/>
  </r>
  <r>
    <x v="0"/>
  </r>
  <r>
    <x v="1"/>
  </r>
  <r>
    <x v="1"/>
  </r>
  <r>
    <x v="0"/>
  </r>
  <r>
    <x v="3"/>
  </r>
  <r>
    <x v="3"/>
  </r>
  <r>
    <x v="0"/>
  </r>
  <r>
    <x v="3"/>
  </r>
  <r>
    <x v="3"/>
  </r>
  <r>
    <x v="3"/>
  </r>
  <r>
    <x v="0"/>
  </r>
  <r>
    <x v="1"/>
  </r>
  <r>
    <x v="1"/>
  </r>
  <r>
    <x v="0"/>
  </r>
  <r>
    <x v="1"/>
  </r>
  <r>
    <x v="0"/>
  </r>
  <r>
    <x v="1"/>
  </r>
  <r>
    <x v="9"/>
  </r>
  <r>
    <x v="3"/>
  </r>
  <r>
    <x v="3"/>
  </r>
  <r>
    <x v="0"/>
  </r>
  <r>
    <x v="0"/>
  </r>
  <r>
    <x v="9"/>
  </r>
  <r>
    <x v="3"/>
  </r>
  <r>
    <x v="3"/>
  </r>
  <r>
    <x v="3"/>
  </r>
  <r>
    <x v="2"/>
  </r>
  <r>
    <x v="5"/>
  </r>
  <r>
    <x v="1"/>
  </r>
  <r>
    <x v="3"/>
  </r>
  <r>
    <x v="5"/>
  </r>
  <r>
    <x v="0"/>
  </r>
  <r>
    <x v="1"/>
  </r>
  <r>
    <x v="3"/>
  </r>
  <r>
    <x v="3"/>
  </r>
  <r>
    <x v="3"/>
  </r>
  <r>
    <x v="0"/>
  </r>
  <r>
    <x v="1"/>
  </r>
  <r>
    <x v="6"/>
  </r>
  <r>
    <x v="3"/>
  </r>
  <r>
    <x v="0"/>
  </r>
  <r>
    <x v="0"/>
  </r>
  <r>
    <x v="3"/>
  </r>
  <r>
    <x v="3"/>
  </r>
  <r>
    <x v="3"/>
  </r>
  <r>
    <x v="3"/>
  </r>
  <r>
    <x v="6"/>
  </r>
  <r>
    <x v="1"/>
  </r>
  <r>
    <x v="0"/>
  </r>
  <r>
    <x v="3"/>
  </r>
  <r>
    <x v="9"/>
  </r>
  <r>
    <x v="4"/>
  </r>
  <r>
    <x v="3"/>
  </r>
  <r>
    <x v="0"/>
  </r>
  <r>
    <x v="9"/>
  </r>
  <r>
    <x v="9"/>
  </r>
  <r>
    <x v="3"/>
  </r>
  <r>
    <x v="3"/>
  </r>
  <r>
    <x v="0"/>
  </r>
  <r>
    <x v="0"/>
  </r>
  <r>
    <x v="9"/>
  </r>
  <r>
    <x v="0"/>
  </r>
  <r>
    <x v="9"/>
  </r>
  <r>
    <x v="0"/>
  </r>
  <r>
    <x v="3"/>
  </r>
  <r>
    <x v="0"/>
  </r>
  <r>
    <x v="3"/>
  </r>
  <r>
    <x v="1"/>
  </r>
  <r>
    <x v="3"/>
  </r>
  <r>
    <x v="9"/>
  </r>
  <r>
    <x v="9"/>
  </r>
  <r>
    <x v="1"/>
  </r>
  <r>
    <x v="0"/>
  </r>
  <r>
    <x v="1"/>
  </r>
  <r>
    <x v="0"/>
  </r>
  <r>
    <x v="6"/>
  </r>
  <r>
    <x v="0"/>
  </r>
  <r>
    <x v="5"/>
  </r>
  <r>
    <x v="3"/>
  </r>
  <r>
    <x v="1"/>
  </r>
  <r>
    <x v="5"/>
  </r>
  <r>
    <x v="1"/>
  </r>
  <r>
    <x v="5"/>
  </r>
  <r>
    <x v="0"/>
  </r>
  <r>
    <x v="3"/>
  </r>
  <r>
    <x v="1"/>
  </r>
  <r>
    <x v="9"/>
  </r>
  <r>
    <x v="0"/>
  </r>
  <r>
    <x v="1"/>
  </r>
  <r>
    <x v="0"/>
  </r>
  <r>
    <x v="0"/>
  </r>
  <r>
    <x v="9"/>
  </r>
  <r>
    <x v="0"/>
  </r>
  <r>
    <x v="0"/>
  </r>
  <r>
    <x v="2"/>
  </r>
  <r>
    <x v="1"/>
  </r>
  <r>
    <x v="1"/>
  </r>
  <r>
    <x v="1"/>
  </r>
  <r>
    <x v="0"/>
  </r>
  <r>
    <x v="3"/>
  </r>
  <r>
    <x v="3"/>
  </r>
  <r>
    <x v="0"/>
  </r>
  <r>
    <x v="3"/>
  </r>
  <r>
    <x v="3"/>
  </r>
  <r>
    <x v="0"/>
  </r>
  <r>
    <x v="3"/>
  </r>
  <r>
    <x v="1"/>
  </r>
  <r>
    <x v="9"/>
  </r>
  <r>
    <x v="0"/>
  </r>
  <r>
    <x v="9"/>
  </r>
  <r>
    <x v="6"/>
  </r>
  <r>
    <x v="9"/>
  </r>
  <r>
    <x v="0"/>
  </r>
  <r>
    <x v="1"/>
  </r>
  <r>
    <x v="3"/>
  </r>
  <r>
    <x v="6"/>
  </r>
  <r>
    <x v="3"/>
  </r>
  <r>
    <x v="1"/>
  </r>
  <r>
    <x v="3"/>
  </r>
  <r>
    <x v="5"/>
  </r>
  <r>
    <x v="3"/>
  </r>
  <r>
    <x v="0"/>
  </r>
  <r>
    <x v="0"/>
  </r>
  <r>
    <x v="9"/>
  </r>
  <r>
    <x v="3"/>
  </r>
  <r>
    <x v="0"/>
  </r>
  <r>
    <x v="0"/>
  </r>
  <r>
    <x v="0"/>
  </r>
  <r>
    <x v="5"/>
  </r>
  <r>
    <x v="3"/>
  </r>
  <r>
    <x v="1"/>
  </r>
  <r>
    <x v="5"/>
  </r>
  <r>
    <x v="0"/>
  </r>
  <r>
    <x v="5"/>
  </r>
  <r>
    <x v="0"/>
  </r>
  <r>
    <x v="1"/>
  </r>
  <r>
    <x v="1"/>
  </r>
  <r>
    <x v="9"/>
  </r>
  <r>
    <x v="9"/>
  </r>
  <r>
    <x v="5"/>
  </r>
  <r>
    <x v="3"/>
  </r>
  <r>
    <x v="1"/>
  </r>
  <r>
    <x v="0"/>
  </r>
  <r>
    <x v="3"/>
  </r>
  <r>
    <x v="3"/>
  </r>
  <r>
    <x v="3"/>
  </r>
  <r>
    <x v="1"/>
  </r>
  <r>
    <x v="1"/>
  </r>
  <r>
    <x v="6"/>
  </r>
  <r>
    <x v="1"/>
  </r>
  <r>
    <x v="1"/>
  </r>
  <r>
    <x v="5"/>
  </r>
  <r>
    <x v="0"/>
  </r>
  <r>
    <x v="3"/>
  </r>
  <r>
    <x v="0"/>
  </r>
  <r>
    <x v="3"/>
  </r>
  <r>
    <x v="1"/>
  </r>
  <r>
    <x v="0"/>
  </r>
  <r>
    <x v="9"/>
  </r>
  <r>
    <x v="0"/>
  </r>
  <r>
    <x v="1"/>
  </r>
  <r>
    <x v="1"/>
  </r>
  <r>
    <x v="0"/>
  </r>
  <r>
    <x v="1"/>
  </r>
  <r>
    <x v="0"/>
  </r>
  <r>
    <x v="0"/>
  </r>
  <r>
    <x v="1"/>
  </r>
  <r>
    <x v="9"/>
  </r>
  <r>
    <x v="5"/>
  </r>
  <r>
    <x v="9"/>
  </r>
  <r>
    <x v="0"/>
  </r>
  <r>
    <x v="5"/>
  </r>
  <r>
    <x v="6"/>
  </r>
  <r>
    <x v="5"/>
  </r>
  <r>
    <x v="0"/>
  </r>
  <r>
    <x v="0"/>
  </r>
  <r>
    <x v="1"/>
  </r>
  <r>
    <x v="2"/>
  </r>
  <r>
    <x v="1"/>
  </r>
  <r>
    <x v="0"/>
  </r>
  <r>
    <x v="0"/>
  </r>
  <r>
    <x v="1"/>
  </r>
  <r>
    <x v="0"/>
  </r>
  <r>
    <x v="0"/>
  </r>
  <r>
    <x v="0"/>
  </r>
  <r>
    <x v="1"/>
  </r>
  <r>
    <x v="0"/>
  </r>
  <r>
    <x v="0"/>
  </r>
  <r>
    <x v="9"/>
  </r>
  <r>
    <x v="6"/>
  </r>
  <r>
    <x v="0"/>
  </r>
  <r>
    <x v="5"/>
  </r>
  <r>
    <x v="0"/>
  </r>
  <r>
    <x v="0"/>
  </r>
  <r>
    <x v="2"/>
  </r>
  <r>
    <x v="0"/>
  </r>
  <r>
    <x v="5"/>
  </r>
  <r>
    <x v="0"/>
  </r>
  <r>
    <x v="5"/>
  </r>
  <r>
    <x v="0"/>
  </r>
  <r>
    <x v="1"/>
  </r>
  <r>
    <x v="5"/>
  </r>
  <r>
    <x v="1"/>
  </r>
  <r>
    <x v="0"/>
  </r>
  <r>
    <x v="1"/>
  </r>
  <r>
    <x v="3"/>
  </r>
  <r>
    <x v="0"/>
  </r>
  <r>
    <x v="1"/>
  </r>
  <r>
    <x v="1"/>
  </r>
  <r>
    <x v="0"/>
  </r>
  <r>
    <x v="0"/>
  </r>
  <r>
    <x v="0"/>
  </r>
  <r>
    <x v="0"/>
  </r>
  <r>
    <x v="0"/>
  </r>
  <r>
    <x v="0"/>
  </r>
  <r>
    <x v="0"/>
  </r>
  <r>
    <x v="3"/>
  </r>
  <r>
    <x v="0"/>
  </r>
  <r>
    <x v="0"/>
  </r>
  <r>
    <x v="0"/>
  </r>
  <r>
    <x v="0"/>
  </r>
  <r>
    <x v="0"/>
  </r>
  <r>
    <x v="0"/>
  </r>
  <r>
    <x v="5"/>
  </r>
  <r>
    <x v="0"/>
  </r>
  <r>
    <x v="9"/>
  </r>
  <r>
    <x v="5"/>
  </r>
  <r>
    <x v="5"/>
  </r>
  <r>
    <x v="0"/>
  </r>
  <r>
    <x v="5"/>
  </r>
  <r>
    <x v="1"/>
  </r>
  <r>
    <x v="0"/>
  </r>
  <r>
    <x v="1"/>
  </r>
  <r>
    <x v="1"/>
  </r>
  <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s v="R476"/>
    <x v="0"/>
    <n v="2"/>
    <s v="Good"/>
    <s v="Smartphone"/>
    <n v="2"/>
    <n v="1"/>
    <n v="9"/>
    <n v="1"/>
    <x v="0"/>
    <n v="2"/>
    <n v="3"/>
    <s v="Increased"/>
    <s v="NO"/>
    <s v="Online gaming"/>
    <s v="NO"/>
    <s v="YES"/>
    <s v="Travelling"/>
  </r>
  <r>
    <s v="R420"/>
    <x v="1"/>
    <n v="2"/>
    <s v="Excellent"/>
    <s v="Laptop/Desktop"/>
    <n v="2"/>
    <n v="1"/>
    <n v="8"/>
    <n v="1"/>
    <x v="0"/>
    <n v="2"/>
    <n v="3"/>
    <s v="Remain Constant"/>
    <s v="NO"/>
    <s v="Dancing"/>
    <s v="YES"/>
    <s v="YES"/>
    <s v="Roaming around freely"/>
  </r>
  <r>
    <s v="R583"/>
    <x v="1"/>
    <n v="2"/>
    <s v="Excellent"/>
    <s v="Laptop/Desktop"/>
    <n v="1"/>
    <n v="1"/>
    <n v="5"/>
    <n v="1"/>
    <x v="1"/>
    <n v="1"/>
    <n v="2"/>
    <s v="Remain Constant"/>
    <s v="NO"/>
    <s v="Sleeping"/>
    <s v="YES"/>
    <s v="YES"/>
    <s v="School/college"/>
  </r>
  <r>
    <s v="R417"/>
    <x v="2"/>
    <n v="1"/>
    <s v="Average"/>
    <s v="Laptop/Desktop"/>
    <n v="1"/>
    <n v="0"/>
    <n v="8"/>
    <n v="0"/>
    <x v="1"/>
    <n v="1"/>
    <n v="3"/>
    <s v="Increased"/>
    <s v="NO"/>
    <s v="Listening to music"/>
    <s v="NO"/>
    <s v="NO"/>
    <s v="Roaming around freely"/>
  </r>
  <r>
    <s v="R923"/>
    <x v="2"/>
    <n v="5"/>
    <s v="Excellent"/>
    <s v="Smartphone or Laptop/Desktop"/>
    <n v="2"/>
    <n v="0.6"/>
    <n v="7"/>
    <n v="1"/>
    <x v="0"/>
    <n v="0"/>
    <n v="4"/>
    <s v="Remain Constant"/>
    <s v="NO"/>
    <s v="Online gaming"/>
    <s v="YES"/>
    <s v="YES"/>
    <s v="Eating outside"/>
  </r>
  <r>
    <s v="R110"/>
    <x v="3"/>
    <n v="3"/>
    <s v="Good"/>
    <s v="Tablet"/>
    <n v="3"/>
    <n v="0"/>
    <n v="10"/>
    <n v="1"/>
    <x v="1"/>
    <n v="4"/>
    <n v="3"/>
    <s v="Remain Constant"/>
    <s v="NO"/>
    <s v="Online gaming"/>
    <s v="YES"/>
    <s v="NO"/>
    <s v="Colleagues"/>
  </r>
  <r>
    <s v="R505"/>
    <x v="3"/>
    <n v="4"/>
    <s v="Average"/>
    <s v="Smartphone"/>
    <n v="2"/>
    <n v="1"/>
    <n v="8"/>
    <n v="1"/>
    <x v="0"/>
    <n v="2"/>
    <n v="3"/>
    <s v="Remain Constant"/>
    <s v="NO"/>
    <s v="Dancing"/>
    <s v="YES"/>
    <s v="YES"/>
    <s v="School/college"/>
  </r>
  <r>
    <s v="R921"/>
    <x v="3"/>
    <n v="5"/>
    <s v="Average"/>
    <s v="Laptop/Desktop"/>
    <n v="2"/>
    <n v="1"/>
    <n v="9"/>
    <n v="1.5"/>
    <x v="0"/>
    <n v="1"/>
    <n v="4"/>
    <s v="Increased"/>
    <s v="NO"/>
    <s v="Online gaming"/>
    <s v="YES"/>
    <s v="YES"/>
    <s v="everything"/>
  </r>
  <r>
    <s v="R1147"/>
    <x v="3"/>
    <n v="4"/>
    <s v="Good"/>
    <s v="Smartphone"/>
    <n v="2"/>
    <n v="1"/>
    <n v="7"/>
    <n v="0"/>
    <x v="2"/>
    <n v="1"/>
    <n v="3"/>
    <s v="Remain Constant"/>
    <s v="NO"/>
    <s v="Talking"/>
    <s v="YES"/>
    <s v="YES"/>
    <s v="School/college"/>
  </r>
  <r>
    <s v="R352"/>
    <x v="4"/>
    <n v="4"/>
    <s v="Average"/>
    <s v="NA"/>
    <n v="2"/>
    <n v="2"/>
    <n v="10"/>
    <n v="1"/>
    <x v="0"/>
    <n v="3"/>
    <n v="4"/>
    <s v="Remain Constant"/>
    <s v="NO"/>
    <s v="Playing"/>
    <s v="NO"/>
    <s v="YES"/>
    <s v="Roaming around freely"/>
  </r>
  <r>
    <s v="R517"/>
    <x v="4"/>
    <n v="1"/>
    <s v="Good"/>
    <s v="Laptop/Desktop"/>
    <n v="1"/>
    <n v="1"/>
    <n v="15"/>
    <n v="3"/>
    <x v="1"/>
    <n v="1"/>
    <n v="4"/>
    <s v="Increased"/>
    <s v="NO"/>
    <s v="Listening to music"/>
    <s v="YES"/>
    <s v="YES"/>
    <s v="School/college"/>
  </r>
  <r>
    <s v="R958"/>
    <x v="4"/>
    <n v="4"/>
    <s v="Good"/>
    <s v="Smartphone"/>
    <n v="2"/>
    <n v="0"/>
    <n v="9"/>
    <n v="1"/>
    <x v="0"/>
    <n v="0"/>
    <n v="3"/>
    <s v="Remain Constant"/>
    <s v="NO"/>
    <s v="Sleeping"/>
    <s v="YES"/>
    <s v="YES"/>
    <s v="School/college"/>
  </r>
  <r>
    <s v="R967"/>
    <x v="4"/>
    <n v="2"/>
    <s v="Excellent"/>
    <s v="Smartphone"/>
    <n v="1"/>
    <n v="0"/>
    <n v="10"/>
    <n v="3"/>
    <x v="1"/>
    <n v="2"/>
    <n v="3"/>
    <s v="Increased"/>
    <s v="NO"/>
    <s v="Online gaming"/>
    <s v="YES"/>
    <s v="YES"/>
    <s v="Friends , relatives"/>
  </r>
  <r>
    <s v="R1142"/>
    <x v="4"/>
    <n v="4"/>
    <s v="Excellent"/>
    <s v="Smartphone"/>
    <n v="2"/>
    <n v="0"/>
    <n v="11"/>
    <n v="1"/>
    <x v="0"/>
    <n v="2"/>
    <n v="2"/>
    <s v="Remain Constant"/>
    <s v="NO"/>
    <s v="Meditation"/>
    <s v="YES"/>
    <s v="YES"/>
    <s v="Friends , relatives"/>
  </r>
  <r>
    <s v="R1158"/>
    <x v="4"/>
    <n v="5"/>
    <s v="Average"/>
    <s v="Smartphone"/>
    <n v="2"/>
    <n v="1"/>
    <n v="8"/>
    <n v="1"/>
    <x v="0"/>
    <n v="0.5"/>
    <n v="1"/>
    <s v="Decreased"/>
    <s v="NO"/>
    <s v="Watching web series"/>
    <s v="YES"/>
    <s v="NO"/>
    <s v="School/college"/>
  </r>
  <r>
    <s v="R326"/>
    <x v="5"/>
    <n v="1"/>
    <s v="Good"/>
    <s v="Laptop/Desktop"/>
    <n v="3"/>
    <n v="2"/>
    <n v="8"/>
    <n v="2"/>
    <x v="1"/>
    <n v="1"/>
    <n v="4"/>
    <s v="Increased"/>
    <s v="NO"/>
    <s v="Reading"/>
    <s v="YES"/>
    <s v="YES"/>
    <s v="Colleagues"/>
  </r>
  <r>
    <s v="R358"/>
    <x v="5"/>
    <n v="1"/>
    <s v="Excellent"/>
    <s v="Smartphone"/>
    <n v="2"/>
    <n v="1"/>
    <n v="9"/>
    <n v="2"/>
    <x v="1"/>
    <n v="1"/>
    <n v="3"/>
    <s v="Increased"/>
    <s v="NO"/>
    <s v="Online gaming"/>
    <s v="YES"/>
    <s v="YES"/>
    <s v="School/college"/>
  </r>
  <r>
    <s v="R377"/>
    <x v="5"/>
    <n v="1"/>
    <s v="Excellent"/>
    <s v="Smartphone"/>
    <n v="1.2"/>
    <n v="0.5"/>
    <n v="10"/>
    <n v="0"/>
    <x v="0"/>
    <n v="2"/>
    <n v="3"/>
    <s v="Increased"/>
    <s v="NO"/>
    <s v="Talking to your relatives"/>
    <s v="YES"/>
    <s v="YES"/>
    <s v="Friends , relatives"/>
  </r>
  <r>
    <s v="R379"/>
    <x v="5"/>
    <n v="1"/>
    <s v="Good"/>
    <s v="Smartphone"/>
    <n v="2"/>
    <n v="0.5"/>
    <n v="8"/>
    <n v="2"/>
    <x v="0"/>
    <n v="2"/>
    <n v="4"/>
    <s v="Remain Constant"/>
    <s v="NO"/>
    <s v="Listening to music"/>
    <s v="NO"/>
    <s v="YES"/>
    <s v="Travelling"/>
  </r>
  <r>
    <s v="R386"/>
    <x v="5"/>
    <n v="1"/>
    <s v="Average"/>
    <s v="NA"/>
    <n v="1"/>
    <n v="0"/>
    <n v="12"/>
    <n v="1"/>
    <x v="1"/>
    <n v="1"/>
    <n v="1"/>
    <s v="Remain Constant"/>
    <s v="NO"/>
    <s v="Reading books"/>
    <s v="NO"/>
    <s v="YES"/>
    <s v="Friends , relatives"/>
  </r>
  <r>
    <s v="R392"/>
    <x v="5"/>
    <n v="2"/>
    <s v="Excellent"/>
    <s v="Smartphone"/>
    <n v="2"/>
    <n v="1"/>
    <n v="10"/>
    <n v="1"/>
    <x v="1"/>
    <n v="1"/>
    <n v="4"/>
    <s v="Remain Constant"/>
    <s v="NO"/>
    <s v="Reading books"/>
    <s v="YES"/>
    <s v="YES"/>
    <s v="School/college"/>
  </r>
  <r>
    <s v="R422"/>
    <x v="5"/>
    <n v="2"/>
    <s v="Average"/>
    <s v="Laptop/Desktop"/>
    <n v="1"/>
    <n v="1"/>
    <n v="7"/>
    <n v="2"/>
    <x v="3"/>
    <n v="2"/>
    <n v="2"/>
    <s v="Increased"/>
    <s v="NO"/>
    <s v="Sleeping"/>
    <s v="YES"/>
    <s v="YES"/>
    <s v="Friends , relatives"/>
  </r>
  <r>
    <s v="R428"/>
    <x v="5"/>
    <n v="1"/>
    <s v="Excellent"/>
    <s v="Smartphone"/>
    <n v="3"/>
    <n v="1"/>
    <n v="6"/>
    <n v="1"/>
    <x v="1"/>
    <n v="1"/>
    <n v="1"/>
    <s v="Remain Constant"/>
    <s v="NO"/>
    <s v="Cooking"/>
    <s v="NO"/>
    <s v="YES"/>
    <s v="Friends , relatives"/>
  </r>
  <r>
    <s v="R582"/>
    <x v="5"/>
    <n v="6"/>
    <s v="Good"/>
    <s v="Tablet"/>
    <n v="4"/>
    <n v="0"/>
    <n v="7"/>
    <n v="1"/>
    <x v="1"/>
    <n v="2"/>
    <n v="4"/>
    <s v="Increased"/>
    <s v="NO"/>
    <s v="Online gaming"/>
    <s v="NO"/>
    <s v="YES"/>
    <s v="School/college"/>
  </r>
  <r>
    <s v="R781"/>
    <x v="5"/>
    <n v="5"/>
    <s v="Average"/>
    <s v="Smartphone"/>
    <n v="2"/>
    <n v="1"/>
    <n v="7"/>
    <n v="0"/>
    <x v="2"/>
    <n v="1"/>
    <n v="4"/>
    <s v="Remain Constant"/>
    <s v="NO"/>
    <s v="Cooking"/>
    <s v="YES"/>
    <s v="YES"/>
    <s v="Friends , relatives"/>
  </r>
  <r>
    <s v="R1005"/>
    <x v="5"/>
    <n v="0"/>
    <s v="Excellent"/>
    <s v="Smartphone"/>
    <n v="3"/>
    <n v="1"/>
    <n v="8"/>
    <n v="1"/>
    <x v="0"/>
    <n v="2"/>
    <n v="2"/>
    <s v="Increased"/>
    <s v="NO"/>
    <s v="Reading books"/>
    <s v="YES"/>
    <s v="YES"/>
    <s v="School/college"/>
  </r>
  <r>
    <s v="R1117"/>
    <x v="5"/>
    <n v="5"/>
    <s v="Good"/>
    <s v="Tablet"/>
    <n v="1"/>
    <n v="0"/>
    <n v="7"/>
    <n v="4"/>
    <x v="1"/>
    <n v="0"/>
    <n v="2"/>
    <s v="Increased"/>
    <s v="NO"/>
    <s v="Online gaming"/>
    <s v="YES"/>
    <s v="YES"/>
    <s v="School/college"/>
  </r>
  <r>
    <s v="R1120"/>
    <x v="5"/>
    <n v="5"/>
    <s v="Good"/>
    <s v="Smartphone"/>
    <n v="5"/>
    <n v="0"/>
    <n v="6"/>
    <n v="1"/>
    <x v="1"/>
    <n v="2"/>
    <n v="2"/>
    <s v="Remain Constant"/>
    <s v="NO"/>
    <s v="Listening to music"/>
    <s v="YES"/>
    <s v="YES"/>
    <s v="Colleagues"/>
  </r>
  <r>
    <s v="R1123"/>
    <x v="5"/>
    <n v="4"/>
    <s v="Good"/>
    <s v="Tablet"/>
    <n v="1"/>
    <n v="1"/>
    <n v="9"/>
    <n v="1"/>
    <x v="1"/>
    <n v="3"/>
    <n v="3"/>
    <s v="Increased"/>
    <s v="NO"/>
    <s v="Listening to music"/>
    <s v="NO"/>
    <s v="YES"/>
    <s v="Colleagues"/>
  </r>
  <r>
    <s v="R1126"/>
    <x v="5"/>
    <n v="4"/>
    <s v="Excellent"/>
    <s v="Smartphone"/>
    <n v="2"/>
    <n v="1"/>
    <n v="6"/>
    <n v="0"/>
    <x v="1"/>
    <n v="2"/>
    <n v="2"/>
    <s v="Remain Constant"/>
    <s v="YES"/>
    <s v="Listening to music"/>
    <s v="YES"/>
    <s v="YES"/>
    <s v="Friends , relatives"/>
  </r>
  <r>
    <s v="R1141"/>
    <x v="5"/>
    <n v="5.5"/>
    <s v="Good"/>
    <s v="Smartphone"/>
    <n v="2"/>
    <n v="1"/>
    <n v="7"/>
    <n v="3"/>
    <x v="1"/>
    <n v="1"/>
    <n v="2"/>
    <s v="Remain Constant"/>
    <s v="NO"/>
    <s v="Social Media"/>
    <s v="YES"/>
    <s v="YES"/>
    <s v="School/college"/>
  </r>
  <r>
    <s v="R1143"/>
    <x v="5"/>
    <n v="6"/>
    <s v="Excellent"/>
    <s v="Tablet"/>
    <n v="2"/>
    <n v="0.5"/>
    <n v="9"/>
    <n v="1"/>
    <x v="0"/>
    <n v="1"/>
    <n v="3"/>
    <s v="Increased"/>
    <s v="NO"/>
    <s v="Youtube"/>
    <s v="YES"/>
    <s v="YES"/>
    <s v="Friends , relatives"/>
  </r>
  <r>
    <s v="R1149"/>
    <x v="5"/>
    <n v="4"/>
    <s v="Average"/>
    <s v="Smartphone"/>
    <n v="1"/>
    <n v="1"/>
    <n v="8"/>
    <n v="2"/>
    <x v="1"/>
    <n v="0.5"/>
    <n v="2"/>
    <s v="Remain Constant"/>
    <s v="NO"/>
    <s v="Scrolling through social media"/>
    <s v="YES"/>
    <s v="YES"/>
    <s v="Friends , relatives"/>
  </r>
  <r>
    <s v="R1161"/>
    <x v="5"/>
    <n v="6"/>
    <s v="Good"/>
    <s v="Laptop/Desktop"/>
    <n v="2"/>
    <n v="2"/>
    <n v="8"/>
    <n v="7"/>
    <x v="4"/>
    <n v="2"/>
    <n v="3"/>
    <s v="Remain Constant"/>
    <s v="NO"/>
    <s v="Social Media"/>
    <s v="YES"/>
    <s v="YES"/>
    <s v="Eating outside"/>
  </r>
  <r>
    <s v="R1164"/>
    <x v="5"/>
    <n v="4"/>
    <s v="Good"/>
    <s v="Smartphone"/>
    <n v="2"/>
    <n v="1"/>
    <n v="8"/>
    <n v="0"/>
    <x v="0"/>
    <n v="3"/>
    <n v="4"/>
    <s v="Remain Constant"/>
    <s v="NO"/>
    <s v="Meditation"/>
    <s v="YES"/>
    <s v="YES"/>
    <s v="Colleagues"/>
  </r>
  <r>
    <s v="R1165"/>
    <x v="5"/>
    <n v="5"/>
    <s v="Excellent"/>
    <s v="Laptop/Desktop"/>
    <n v="3"/>
    <n v="1"/>
    <n v="7"/>
    <n v="0"/>
    <x v="2"/>
    <n v="2"/>
    <n v="2"/>
    <s v="Remain Constant"/>
    <s v="NO"/>
    <s v="Listening to music"/>
    <s v="YES"/>
    <s v="YES"/>
    <s v="Eating outside"/>
  </r>
  <r>
    <s v="R1169"/>
    <x v="5"/>
    <n v="6"/>
    <s v="Excellent"/>
    <s v="Smartphone"/>
    <n v="5"/>
    <n v="1"/>
    <n v="8"/>
    <n v="2"/>
    <x v="1"/>
    <n v="1"/>
    <n v="2"/>
    <s v="Remain Constant"/>
    <s v="NO"/>
    <s v="Listening to music"/>
    <s v="YES"/>
    <s v="YES"/>
    <s v="School/college"/>
  </r>
  <r>
    <s v="R1173"/>
    <x v="5"/>
    <n v="4"/>
    <s v="Excellent"/>
    <s v="Smartphone"/>
    <n v="3"/>
    <n v="2"/>
    <n v="10"/>
    <n v="1"/>
    <x v="0"/>
    <n v="1"/>
    <n v="4"/>
    <s v="Increased"/>
    <s v="NO"/>
    <s v="Sleeping"/>
    <s v="YES"/>
    <s v="YES"/>
    <s v="Friends , relatives"/>
  </r>
  <r>
    <s v="R1176"/>
    <x v="5"/>
    <n v="5"/>
    <s v="Excellent"/>
    <s v="Smartphone"/>
    <n v="2"/>
    <n v="1"/>
    <n v="12"/>
    <n v="0"/>
    <x v="1"/>
    <n v="1"/>
    <n v="3"/>
    <s v="Remain Constant"/>
    <s v="NO"/>
    <s v="Dancing"/>
    <s v="YES"/>
    <s v="YES"/>
    <s v="Friends , relatives"/>
  </r>
  <r>
    <s v="R1178"/>
    <x v="5"/>
    <n v="4"/>
    <s v="Very poor"/>
    <s v="Smartphone"/>
    <n v="1.5"/>
    <n v="0"/>
    <n v="9"/>
    <n v="5"/>
    <x v="1"/>
    <n v="1"/>
    <n v="4"/>
    <s v="Increased"/>
    <s v="NO"/>
    <s v="Painting"/>
    <s v="NO"/>
    <s v="YES"/>
    <s v="Friends , relatives"/>
  </r>
  <r>
    <s v="R1180"/>
    <x v="5"/>
    <n v="6"/>
    <s v="Average"/>
    <s v="Smartphone"/>
    <n v="3"/>
    <n v="1"/>
    <n v="9"/>
    <n v="1"/>
    <x v="0"/>
    <n v="1"/>
    <n v="4"/>
    <s v="Remain Constant"/>
    <s v="NO"/>
    <s v="Listening to music"/>
    <s v="NO"/>
    <s v="YES"/>
    <s v="Roaming around freely"/>
  </r>
  <r>
    <s v="R1181"/>
    <x v="5"/>
    <n v="5"/>
    <s v="Good"/>
    <s v="Laptop/Desktop"/>
    <n v="2"/>
    <n v="0"/>
    <n v="8"/>
    <n v="2"/>
    <x v="1"/>
    <n v="1"/>
    <n v="3"/>
    <s v="Remain Constant"/>
    <s v="NO"/>
    <s v="Listening to music"/>
    <s v="YES"/>
    <s v="NO"/>
    <s v="Colleagues"/>
  </r>
  <r>
    <s v="R1187"/>
    <x v="5"/>
    <n v="6"/>
    <s v="Excellent"/>
    <s v="Laptop/Desktop"/>
    <n v="3"/>
    <n v="1"/>
    <n v="9"/>
    <n v="4"/>
    <x v="1"/>
    <n v="3"/>
    <n v="4"/>
    <s v="Remain Constant"/>
    <s v="NO"/>
    <s v="Talking to your relatives"/>
    <s v="YES"/>
    <s v="YES"/>
    <s v="School/college"/>
  </r>
  <r>
    <s v="R1191"/>
    <x v="5"/>
    <n v="3"/>
    <s v="Good"/>
    <s v="Smartphone"/>
    <n v="4"/>
    <n v="1"/>
    <n v="8"/>
    <n v="1"/>
    <x v="3"/>
    <n v="2"/>
    <n v="3"/>
    <s v="Decreased"/>
    <s v="NO"/>
    <s v="Dancing"/>
    <s v="YES"/>
    <s v="YES"/>
    <s v="Travelling"/>
  </r>
  <r>
    <s v="R258"/>
    <x v="6"/>
    <n v="5"/>
    <s v="Very poor"/>
    <s v="Laptop/Desktop"/>
    <n v="4"/>
    <n v="1"/>
    <n v="8"/>
    <n v="10"/>
    <x v="0"/>
    <n v="0"/>
    <n v="3"/>
    <s v="Decreased"/>
    <s v="NO"/>
    <s v="Cooking"/>
    <s v="NO"/>
    <s v="NO"/>
    <s v="School/college"/>
  </r>
  <r>
    <s v="R363"/>
    <x v="6"/>
    <n v="2"/>
    <s v="Excellent"/>
    <s v="Smartphone"/>
    <n v="1"/>
    <n v="3"/>
    <n v="11"/>
    <n v="3"/>
    <x v="1"/>
    <n v="2"/>
    <n v="4"/>
    <s v="Increased"/>
    <s v="NO"/>
    <s v="Reading books"/>
    <s v="NO"/>
    <s v="YES"/>
    <s v="Eating outside"/>
  </r>
  <r>
    <s v="R368"/>
    <x v="6"/>
    <n v="1"/>
    <s v="Excellent"/>
    <s v="Smartphone"/>
    <n v="5"/>
    <n v="3"/>
    <n v="6"/>
    <n v="2"/>
    <x v="3"/>
    <n v="2"/>
    <n v="7"/>
    <s v="Increased"/>
    <s v="NO"/>
    <s v="Exercise"/>
    <s v="YES"/>
    <s v="YES"/>
    <s v="School/college"/>
  </r>
  <r>
    <s v="R372"/>
    <x v="6"/>
    <n v="1"/>
    <s v="Excellent"/>
    <s v="Smartphone"/>
    <n v="2"/>
    <n v="0"/>
    <n v="8"/>
    <n v="0"/>
    <x v="2"/>
    <n v="4"/>
    <n v="3"/>
    <s v="Increased"/>
    <s v="NO"/>
    <s v="Watching web series"/>
    <s v="YES"/>
    <s v="NO"/>
    <s v="Friends , relatives"/>
  </r>
  <r>
    <s v="R374"/>
    <x v="6"/>
    <n v="0.5"/>
    <s v="Average"/>
    <s v="Smartphone"/>
    <n v="2"/>
    <n v="2"/>
    <n v="10"/>
    <n v="2"/>
    <x v="1"/>
    <n v="0"/>
    <n v="3"/>
    <s v="Increased"/>
    <s v="NO"/>
    <s v="Online gaming"/>
    <s v="YES"/>
    <s v="NO"/>
    <s v="School/college"/>
  </r>
  <r>
    <s v="R402"/>
    <x v="6"/>
    <n v="3"/>
    <s v="Excellent"/>
    <s v="Smartphone"/>
    <n v="2"/>
    <n v="0"/>
    <n v="8"/>
    <n v="1"/>
    <x v="1"/>
    <n v="0"/>
    <n v="3"/>
    <s v="Remain Constant"/>
    <s v="NO"/>
    <s v="Listening to music"/>
    <s v="YES"/>
    <s v="YES"/>
    <s v="Friends , relatives"/>
  </r>
  <r>
    <s v="R408"/>
    <x v="6"/>
    <n v="2"/>
    <s v="Excellent"/>
    <s v="Smartphone"/>
    <n v="1"/>
    <n v="1"/>
    <n v="6"/>
    <n v="2"/>
    <x v="0"/>
    <n v="0"/>
    <n v="1"/>
    <s v="Decreased"/>
    <s v="YES"/>
    <s v="Reading books"/>
    <s v="YES"/>
    <s v="YES"/>
    <s v="School/college"/>
  </r>
  <r>
    <s v="R409"/>
    <x v="6"/>
    <n v="1"/>
    <s v="Good"/>
    <s v="Smartphone"/>
    <n v="2"/>
    <n v="1"/>
    <n v="8"/>
    <n v="3"/>
    <x v="1"/>
    <n v="0.5"/>
    <n v="3"/>
    <s v="Remain Constant"/>
    <s v="NO"/>
    <s v="Online gaming"/>
    <s v="YES"/>
    <s v="YES"/>
    <s v="School/college"/>
  </r>
  <r>
    <s v="R444"/>
    <x v="6"/>
    <n v="2"/>
    <s v="Good"/>
    <s v="Smartphone"/>
    <n v="1"/>
    <n v="0"/>
    <n v="11"/>
    <n v="2"/>
    <x v="1"/>
    <n v="3"/>
    <n v="2"/>
    <s v="Increased"/>
    <s v="YES"/>
    <s v="Social Media"/>
    <s v="NO"/>
    <s v="NO"/>
    <s v="School/college"/>
  </r>
  <r>
    <s v="R450"/>
    <x v="6"/>
    <n v="0.75"/>
    <s v="Excellent"/>
    <s v="Smartphone"/>
    <n v="2"/>
    <n v="0"/>
    <n v="7"/>
    <n v="1"/>
    <x v="1"/>
    <n v="0"/>
    <n v="1"/>
    <s v="Remain Constant"/>
    <s v="NO"/>
    <s v="Reading books"/>
    <s v="YES"/>
    <s v="NO"/>
    <s v="School/college"/>
  </r>
  <r>
    <s v="R451"/>
    <x v="6"/>
    <n v="3"/>
    <s v="Good"/>
    <s v="Smartphone"/>
    <n v="3"/>
    <n v="1"/>
    <n v="8"/>
    <n v="1"/>
    <x v="0"/>
    <n v="0.5"/>
    <n v="2"/>
    <s v="Increased"/>
    <s v="NO"/>
    <s v="Online gaming"/>
    <s v="YES"/>
    <s v="YES"/>
    <s v="School/college"/>
  </r>
  <r>
    <s v="R466"/>
    <x v="6"/>
    <n v="4"/>
    <s v="Good"/>
    <s v="NA"/>
    <n v="2"/>
    <n v="2"/>
    <n v="8"/>
    <n v="2"/>
    <x v="1"/>
    <n v="2"/>
    <n v="2"/>
    <s v="Decreased"/>
    <s v="NO"/>
    <s v="Cooking"/>
    <s v="YES"/>
    <s v="YES"/>
    <s v="School/college"/>
  </r>
  <r>
    <s v="R504"/>
    <x v="6"/>
    <n v="3"/>
    <s v="Average"/>
    <s v="Smartphone"/>
    <n v="2"/>
    <n v="1"/>
    <n v="7"/>
    <n v="2"/>
    <x v="0"/>
    <n v="0"/>
    <n v="3"/>
    <s v="Decreased"/>
    <s v="NO"/>
    <s v="Dancing"/>
    <s v="YES"/>
    <s v="YES"/>
    <s v="Friends , relatives"/>
  </r>
  <r>
    <s v="R514"/>
    <x v="6"/>
    <n v="2"/>
    <s v="Excellent"/>
    <s v="Smartphone"/>
    <n v="2"/>
    <n v="1"/>
    <n v="6"/>
    <n v="6"/>
    <x v="3"/>
    <n v="8"/>
    <n v="4"/>
    <s v="Increased"/>
    <s v="NO"/>
    <s v="Online gaming"/>
    <s v="YES"/>
    <s v="YES"/>
    <s v="Friends , relatives"/>
  </r>
  <r>
    <s v="R556"/>
    <x v="6"/>
    <n v="2"/>
    <s v="Excellent"/>
    <s v="Smartphone"/>
    <n v="2"/>
    <n v="1"/>
    <n v="9"/>
    <n v="2"/>
    <x v="5"/>
    <n v="1"/>
    <n v="3"/>
    <s v="Increased"/>
    <s v="NO"/>
    <s v="Scrolling through social media"/>
    <s v="YES"/>
    <s v="NO"/>
    <s v="School/college"/>
  </r>
  <r>
    <s v="R561"/>
    <x v="6"/>
    <n v="1"/>
    <s v="Good"/>
    <s v="Smartphone"/>
    <n v="1"/>
    <n v="1"/>
    <n v="8"/>
    <n v="1"/>
    <x v="1"/>
    <n v="2"/>
    <n v="3"/>
    <s v="Remain Constant"/>
    <s v="NO"/>
    <s v="Listening to music"/>
    <s v="NO"/>
    <s v="YES"/>
    <s v="School/college"/>
  </r>
  <r>
    <s v="R589"/>
    <x v="6"/>
    <n v="6"/>
    <s v="Average"/>
    <s v="Tablet"/>
    <n v="3"/>
    <n v="1"/>
    <n v="10"/>
    <n v="1"/>
    <x v="4"/>
    <n v="6"/>
    <n v="3"/>
    <s v="Remain Constant"/>
    <s v="NO"/>
    <s v="Talking to your relatives"/>
    <s v="YES"/>
    <s v="YES"/>
    <s v="ALL"/>
  </r>
  <r>
    <s v="R592"/>
    <x v="6"/>
    <n v="4"/>
    <s v="Good"/>
    <s v="Any Gadget"/>
    <n v="3"/>
    <n v="1"/>
    <n v="9"/>
    <n v="3"/>
    <x v="3"/>
    <n v="2"/>
    <n v="2"/>
    <s v="Decreased"/>
    <s v="NO"/>
    <s v="Cooking"/>
    <s v="YES"/>
    <s v="YES"/>
    <s v="Colleagues"/>
  </r>
  <r>
    <s v="R625"/>
    <x v="6"/>
    <n v="3.5"/>
    <s v="Good"/>
    <s v="Smartphone"/>
    <n v="2"/>
    <n v="2"/>
    <n v="9"/>
    <n v="1"/>
    <x v="0"/>
    <n v="6"/>
    <n v="1"/>
    <s v="Increased"/>
    <s v="YES"/>
    <s v="Listening to music"/>
    <s v="YES"/>
    <s v="YES"/>
    <s v="Colleagues"/>
  </r>
  <r>
    <s v="R631"/>
    <x v="6"/>
    <n v="4"/>
    <s v="Excellent"/>
    <s v="Smartphone"/>
    <n v="5"/>
    <n v="1"/>
    <n v="13"/>
    <n v="2"/>
    <x v="0"/>
    <n v="3"/>
    <n v="2"/>
    <s v="Decreased"/>
    <s v="YES"/>
    <s v="Reading books"/>
    <s v="YES"/>
    <s v="YES"/>
    <s v="Friends , relatives"/>
  </r>
  <r>
    <s v="R925"/>
    <x v="6"/>
    <n v="4"/>
    <s v="Good"/>
    <s v="Laptop/Desktop"/>
    <n v="2"/>
    <n v="0"/>
    <n v="10"/>
    <n v="3"/>
    <x v="1"/>
    <n v="0"/>
    <n v="4"/>
    <s v="Remain Constant"/>
    <s v="NO"/>
    <s v="Online gaming"/>
    <s v="NO"/>
    <s v="YES"/>
    <s v="Colleagues"/>
  </r>
  <r>
    <s v="R927"/>
    <x v="6"/>
    <n v="5"/>
    <s v="Very poor"/>
    <s v="Smartphone"/>
    <n v="1"/>
    <n v="0.6"/>
    <n v="7"/>
    <n v="4"/>
    <x v="1"/>
    <n v="2"/>
    <n v="4"/>
    <s v="Decreased"/>
    <s v="NO"/>
    <s v="Listening to music"/>
    <s v="NO"/>
    <s v="YES"/>
    <s v="School/college"/>
  </r>
  <r>
    <s v="R1119"/>
    <x v="6"/>
    <n v="4"/>
    <s v="Excellent"/>
    <s v="Smartphone"/>
    <n v="3"/>
    <n v="0.25"/>
    <n v="8"/>
    <n v="1"/>
    <x v="1"/>
    <n v="0.5"/>
    <n v="1"/>
    <s v="Increased"/>
    <s v="NO"/>
    <s v="Online gaming"/>
    <s v="YES"/>
    <s v="YES"/>
    <s v="Friends , relatives"/>
  </r>
  <r>
    <s v="R1122"/>
    <x v="6"/>
    <n v="5"/>
    <s v="Excellent"/>
    <s v="Tablet"/>
    <n v="4"/>
    <n v="1"/>
    <n v="8"/>
    <n v="0"/>
    <x v="1"/>
    <n v="0.5"/>
    <n v="4"/>
    <s v="Remain Constant"/>
    <s v="NO"/>
    <s v="Listening to music"/>
    <s v="YES"/>
    <s v="NO"/>
    <s v="School/college"/>
  </r>
  <r>
    <s v="R1124"/>
    <x v="6"/>
    <n v="6"/>
    <s v="Good"/>
    <s v="Smartphone"/>
    <n v="2"/>
    <n v="2"/>
    <n v="6"/>
    <n v="1"/>
    <x v="1"/>
    <n v="1"/>
    <n v="1"/>
    <s v="Decreased"/>
    <s v="NO"/>
    <s v="Listening to music"/>
    <s v="YES"/>
    <s v="YES"/>
    <s v="Colleagues"/>
  </r>
  <r>
    <s v="R1128"/>
    <x v="6"/>
    <n v="8"/>
    <s v="Good"/>
    <s v="Smartphone"/>
    <n v="3"/>
    <n v="1"/>
    <n v="13"/>
    <n v="1"/>
    <x v="0"/>
    <n v="2"/>
    <n v="2"/>
    <s v="Increased"/>
    <s v="NO"/>
    <s v="Meditation"/>
    <s v="NO"/>
    <s v="YES"/>
    <s v="Colleagues"/>
  </r>
  <r>
    <s v="R1129"/>
    <x v="6"/>
    <n v="6"/>
    <s v="Average"/>
    <s v="Laptop/Desktop"/>
    <n v="2"/>
    <n v="0"/>
    <n v="5"/>
    <n v="1"/>
    <x v="1"/>
    <n v="0"/>
    <n v="3"/>
    <s v="Remain Constant"/>
    <s v="NO"/>
    <s v="Online gaming"/>
    <s v="NO"/>
    <s v="NO"/>
    <s v="Friends , relatives"/>
  </r>
  <r>
    <s v="R1135"/>
    <x v="6"/>
    <n v="5"/>
    <s v="Good"/>
    <s v="Tablet"/>
    <n v="4"/>
    <n v="1"/>
    <n v="8"/>
    <n v="1"/>
    <x v="1"/>
    <n v="0"/>
    <n v="2"/>
    <s v="Decreased"/>
    <s v="NO"/>
    <s v="Listening to music"/>
    <s v="YES"/>
    <s v="NO"/>
    <s v="Colleagues"/>
  </r>
  <r>
    <s v="R1137"/>
    <x v="6"/>
    <n v="3"/>
    <s v="Good"/>
    <s v="Tablet"/>
    <n v="4"/>
    <n v="1"/>
    <n v="7"/>
    <n v="1"/>
    <x v="1"/>
    <n v="3"/>
    <n v="3"/>
    <s v="Increased"/>
    <s v="NO"/>
    <s v="Online gaming"/>
    <s v="NO"/>
    <s v="YES"/>
    <s v="School/college"/>
  </r>
  <r>
    <s v="R1139"/>
    <x v="6"/>
    <n v="3"/>
    <s v="Very poor"/>
    <s v="Smartphone"/>
    <n v="1"/>
    <n v="2"/>
    <n v="7"/>
    <n v="3"/>
    <x v="1"/>
    <n v="2"/>
    <n v="3"/>
    <s v="Remain Constant"/>
    <s v="NO"/>
    <s v="Online gaming"/>
    <s v="NO"/>
    <s v="YES"/>
    <s v="Nothing"/>
  </r>
  <r>
    <s v="R1140"/>
    <x v="6"/>
    <n v="4"/>
    <s v="Average"/>
    <s v="Smartphone"/>
    <n v="2"/>
    <n v="1"/>
    <n v="8"/>
    <n v="2"/>
    <x v="1"/>
    <n v="5"/>
    <n v="3"/>
    <s v="Remain Constant"/>
    <s v="NO"/>
    <s v="I play Rubiks cube"/>
    <s v="NO"/>
    <s v="YES"/>
    <s v="ALL"/>
  </r>
  <r>
    <s v="R1144"/>
    <x v="6"/>
    <n v="2"/>
    <s v="Good"/>
    <s v="Smartphone"/>
    <n v="2"/>
    <n v="1"/>
    <n v="6"/>
    <n v="1"/>
    <x v="0"/>
    <n v="0"/>
    <n v="2"/>
    <s v="Decreased"/>
    <s v="NO"/>
    <s v="Listening to music"/>
    <s v="NO"/>
    <s v="YES"/>
    <s v="Eating outside"/>
  </r>
  <r>
    <s v="R1148"/>
    <x v="6"/>
    <n v="5"/>
    <s v="Excellent"/>
    <s v="Smartphone"/>
    <n v="3"/>
    <n v="1"/>
    <n v="8"/>
    <n v="2"/>
    <x v="1"/>
    <n v="1"/>
    <n v="2"/>
    <s v="Increased"/>
    <s v="NO"/>
    <s v="Reading books"/>
    <s v="YES"/>
    <s v="YES"/>
    <s v="School/college"/>
  </r>
  <r>
    <s v="R1153"/>
    <x v="6"/>
    <n v="4"/>
    <s v="Average"/>
    <s v="Smartphone"/>
    <n v="1"/>
    <n v="0"/>
    <n v="10"/>
    <n v="1"/>
    <x v="2"/>
    <n v="1"/>
    <n v="2"/>
    <s v="Remain Constant"/>
    <s v="NO"/>
    <s v="Online gaming"/>
    <s v="NO"/>
    <s v="YES"/>
    <s v="Friends , relatives"/>
  </r>
  <r>
    <s v="R1157"/>
    <x v="6"/>
    <n v="6"/>
    <s v="Good"/>
    <s v="Smartphone"/>
    <n v="2"/>
    <n v="0"/>
    <n v="11"/>
    <n v="1"/>
    <x v="0"/>
    <n v="0.5"/>
    <n v="3"/>
    <s v="Remain Constant"/>
    <s v="NO"/>
    <s v="Online gaming"/>
    <s v="YES"/>
    <s v="YES"/>
    <s v="Colleagues"/>
  </r>
  <r>
    <s v="R1159"/>
    <x v="6"/>
    <n v="4"/>
    <s v="Good"/>
    <s v="Smartphone"/>
    <n v="1"/>
    <n v="0.5"/>
    <n v="7"/>
    <n v="1"/>
    <x v="3"/>
    <n v="2"/>
    <n v="4"/>
    <s v="Increased"/>
    <s v="NO"/>
    <s v="Listening to music"/>
    <s v="YES"/>
    <s v="YES"/>
    <s v="School/college"/>
  </r>
  <r>
    <s v="R1162"/>
    <x v="6"/>
    <n v="4"/>
    <s v="Excellent"/>
    <s v="Laptop/Desktop"/>
    <n v="4"/>
    <n v="1"/>
    <n v="8"/>
    <n v="0"/>
    <x v="0"/>
    <n v="1"/>
    <n v="2"/>
    <s v="Remain Constant"/>
    <s v="NO"/>
    <s v="Listening to music and reading books both ."/>
    <s v="YES"/>
    <s v="YES"/>
    <s v="ALL"/>
  </r>
  <r>
    <s v="R1166"/>
    <x v="6"/>
    <n v="6"/>
    <s v="Excellent"/>
    <s v="Smartphone"/>
    <n v="7"/>
    <n v="0"/>
    <n v="5"/>
    <n v="0"/>
    <x v="1"/>
    <n v="0"/>
    <n v="3"/>
    <s v="Remain Constant"/>
    <s v="NO"/>
    <s v="Poetry, writing books and novels , listening to music too"/>
    <s v="YES"/>
    <s v="NO"/>
    <s v="Nothing"/>
  </r>
  <r>
    <s v="R1175"/>
    <x v="6"/>
    <n v="6"/>
    <s v="Very poor"/>
    <s v="Laptop/Desktop"/>
    <n v="3"/>
    <n v="1"/>
    <n v="8"/>
    <n v="2"/>
    <x v="0"/>
    <n v="2"/>
    <n v="3"/>
    <s v="Decreased"/>
    <s v="NO"/>
    <s v="Listening to music"/>
    <s v="YES"/>
    <s v="NO"/>
    <s v="Friends , relatives"/>
  </r>
  <r>
    <s v="R1177"/>
    <x v="6"/>
    <n v="5"/>
    <s v="Excellent"/>
    <s v="Laptop/Desktop"/>
    <n v="4"/>
    <n v="1"/>
    <n v="8"/>
    <n v="1"/>
    <x v="0"/>
    <n v="1.5"/>
    <n v="3"/>
    <s v="Decreased"/>
    <s v="NO"/>
    <s v="Listening to music"/>
    <s v="YES"/>
    <s v="YES"/>
    <s v="School/college"/>
  </r>
  <r>
    <s v="R1179"/>
    <x v="6"/>
    <n v="6"/>
    <s v="Excellent"/>
    <s v="Laptop/Desktop"/>
    <n v="2"/>
    <n v="0.5"/>
    <n v="9"/>
    <n v="1"/>
    <x v="0"/>
    <n v="3"/>
    <n v="4"/>
    <s v="Remain Constant"/>
    <s v="NO"/>
    <s v="Online gaming"/>
    <s v="YES"/>
    <s v="YES"/>
    <s v="Friends , relatives"/>
  </r>
  <r>
    <s v="R1182"/>
    <x v="6"/>
    <n v="6"/>
    <s v="Good"/>
    <s v="Tablet"/>
    <n v="2"/>
    <n v="1"/>
    <n v="6"/>
    <n v="1"/>
    <x v="1"/>
    <n v="2"/>
    <n v="3"/>
    <s v="Decreased"/>
    <s v="NO"/>
    <s v="Dancing"/>
    <s v="YES"/>
    <s v="YES"/>
    <s v="Colleagues"/>
  </r>
  <r>
    <s v="R1184"/>
    <x v="6"/>
    <n v="5"/>
    <s v="Excellent"/>
    <s v="Laptop/Desktop"/>
    <n v="6"/>
    <n v="1"/>
    <n v="6"/>
    <n v="0"/>
    <x v="1"/>
    <n v="0"/>
    <n v="4"/>
    <s v="Remain Constant"/>
    <s v="NO"/>
    <s v="Listening to music"/>
    <s v="YES"/>
    <s v="YES"/>
    <s v="School/college"/>
  </r>
  <r>
    <s v="R1185"/>
    <x v="6"/>
    <n v="4"/>
    <s v="Good"/>
    <s v="Smartphone"/>
    <n v="4"/>
    <n v="1"/>
    <n v="8"/>
    <n v="1"/>
    <x v="0"/>
    <n v="2"/>
    <n v="3"/>
    <s v="Decreased"/>
    <s v="NO"/>
    <s v="Reading"/>
    <s v="YES"/>
    <s v="YES"/>
    <s v="School/college"/>
  </r>
  <r>
    <s v="R1188"/>
    <x v="6"/>
    <n v="8"/>
    <s v="Average"/>
    <s v="Laptop/Desktop"/>
    <n v="2"/>
    <n v="1"/>
    <n v="7"/>
    <n v="1"/>
    <x v="0"/>
    <n v="1"/>
    <n v="3"/>
    <s v="Decreased"/>
    <s v="NO"/>
    <s v="Cooking"/>
    <s v="YES"/>
    <s v="YES"/>
    <s v="Travelling"/>
  </r>
  <r>
    <s v="R1190"/>
    <x v="6"/>
    <n v="3"/>
    <s v="Very poor"/>
    <s v="Smartphone"/>
    <n v="1"/>
    <n v="0.5"/>
    <n v="8"/>
    <n v="3"/>
    <x v="1"/>
    <n v="1"/>
    <n v="3"/>
    <s v="Remain Constant"/>
    <s v="NO"/>
    <s v="Watching YouTube"/>
    <s v="NO"/>
    <s v="NO"/>
    <s v="School/college"/>
  </r>
  <r>
    <s v="R1193"/>
    <x v="6"/>
    <n v="4"/>
    <s v="Average"/>
    <s v="Smartphone"/>
    <n v="0"/>
    <n v="0.5"/>
    <n v="8"/>
    <n v="3"/>
    <x v="1"/>
    <n v="2"/>
    <n v="4"/>
    <s v="Decreased"/>
    <s v="NO"/>
    <s v="Online gaming"/>
    <s v="NO"/>
    <s v="YES"/>
    <s v="School/college"/>
  </r>
  <r>
    <s v="R1195"/>
    <x v="6"/>
    <n v="5"/>
    <s v="Good"/>
    <s v="Tablet"/>
    <n v="2"/>
    <n v="0.5"/>
    <n v="7"/>
    <n v="1"/>
    <x v="0"/>
    <n v="1"/>
    <n v="3"/>
    <s v="Remain Constant"/>
    <s v="NO"/>
    <s v="Talking"/>
    <s v="YES"/>
    <s v="YES"/>
    <s v="School/college"/>
  </r>
  <r>
    <s v="R114"/>
    <x v="7"/>
    <n v="5"/>
    <s v="Average"/>
    <s v="Laptop/Desktop"/>
    <n v="4"/>
    <n v="1"/>
    <n v="7"/>
    <n v="4"/>
    <x v="3"/>
    <n v="1"/>
    <n v="5"/>
    <s v="Increased"/>
    <s v="NO"/>
    <s v="Scrolling through social media"/>
    <s v="NO"/>
    <s v="NO"/>
    <s v="Friends,Romaing and traveling"/>
  </r>
  <r>
    <s v="R118"/>
    <x v="7"/>
    <n v="3"/>
    <s v="Good"/>
    <s v="Smartphone"/>
    <n v="5"/>
    <n v="1"/>
    <n v="12"/>
    <n v="0.3"/>
    <x v="3"/>
    <n v="1"/>
    <n v="3"/>
    <s v="Remain Constant"/>
    <s v="NO"/>
    <s v="Sleeping"/>
    <s v="YES"/>
    <s v="YES"/>
    <s v="Colleagues"/>
  </r>
  <r>
    <s v="R146"/>
    <x v="7"/>
    <n v="4"/>
    <s v="Average"/>
    <s v="Smartphone"/>
    <n v="2"/>
    <n v="1"/>
    <n v="8"/>
    <n v="2"/>
    <x v="0"/>
    <n v="1"/>
    <n v="3"/>
    <s v="Remain Constant"/>
    <s v="NO"/>
    <s v="Listening to music"/>
    <s v="YES"/>
    <s v="NO"/>
    <s v="Friends , relatives"/>
  </r>
  <r>
    <s v="R186"/>
    <x v="7"/>
    <n v="4"/>
    <s v="Very poor"/>
    <s v="Smartphone"/>
    <n v="1"/>
    <n v="0"/>
    <n v="9"/>
    <n v="1.5"/>
    <x v="0"/>
    <n v="5"/>
    <n v="3"/>
    <s v="Remain Constant"/>
    <s v="NO"/>
    <s v="Reading books"/>
    <s v="NO"/>
    <s v="YES"/>
    <s v="Friends , relatives"/>
  </r>
  <r>
    <s v="R241"/>
    <x v="7"/>
    <n v="3"/>
    <s v="Good"/>
    <s v="Laptop/Desktop"/>
    <n v="2"/>
    <n v="0"/>
    <n v="8"/>
    <n v="1"/>
    <x v="0"/>
    <n v="1"/>
    <n v="1"/>
    <s v="Increased"/>
    <s v="NO"/>
    <s v="Cooking"/>
    <s v="YES"/>
    <s v="YES"/>
    <s v="School/college"/>
  </r>
  <r>
    <s v="R255"/>
    <x v="7"/>
    <n v="4"/>
    <s v="Average"/>
    <s v="Smartphone"/>
    <n v="4"/>
    <n v="0"/>
    <n v="8"/>
    <n v="2"/>
    <x v="3"/>
    <n v="2"/>
    <n v="3"/>
    <s v="Increased"/>
    <s v="NO"/>
    <s v="Listening to music"/>
    <s v="NO"/>
    <s v="YES"/>
    <s v="School/college"/>
  </r>
  <r>
    <s v="R313"/>
    <x v="7"/>
    <n v="3"/>
    <s v="Average"/>
    <s v="Tablet"/>
    <n v="6"/>
    <n v="3"/>
    <n v="7"/>
    <n v="3"/>
    <x v="3"/>
    <n v="1"/>
    <n v="2"/>
    <s v="Remain Constant"/>
    <s v="NO"/>
    <s v="listening to music,reading books and dancing."/>
    <s v="YES"/>
    <s v="YES"/>
    <s v="all of the above"/>
  </r>
  <r>
    <s v="R337"/>
    <x v="7"/>
    <n v="5"/>
    <s v="Average"/>
    <s v="Smartphone"/>
    <n v="2.2999999999999998"/>
    <n v="0"/>
    <n v="8"/>
    <n v="2"/>
    <x v="1"/>
    <n v="3"/>
    <n v="2"/>
    <s v="Remain Constant"/>
    <s v="NO"/>
    <s v="Scrolling through social media"/>
    <s v="YES"/>
    <s v="YES"/>
    <s v="Travelling"/>
  </r>
  <r>
    <s v="R349"/>
    <x v="7"/>
    <n v="5"/>
    <s v="Good"/>
    <s v="NA"/>
    <n v="2"/>
    <n v="1"/>
    <n v="9"/>
    <n v="1"/>
    <x v="0"/>
    <n v="1"/>
    <n v="4"/>
    <s v="Increased"/>
    <s v="NO"/>
    <s v="Talking"/>
    <s v="NO"/>
    <s v="YES"/>
    <s v="School/college"/>
  </r>
  <r>
    <s v="R361"/>
    <x v="7"/>
    <n v="2.5"/>
    <s v="Good"/>
    <s v="Smartphone"/>
    <n v="1"/>
    <n v="0.5"/>
    <n v="6"/>
    <n v="2"/>
    <x v="1"/>
    <n v="1"/>
    <n v="2"/>
    <s v="Decreased"/>
    <s v="NO"/>
    <s v="Cooking"/>
    <s v="YES"/>
    <s v="YES"/>
    <s v="Colleagues"/>
  </r>
  <r>
    <s v="R375"/>
    <x v="7"/>
    <n v="2"/>
    <s v="Excellent"/>
    <s v="Smartphone"/>
    <n v="1"/>
    <n v="1"/>
    <n v="8"/>
    <n v="1"/>
    <x v="0"/>
    <n v="2"/>
    <n v="1"/>
    <s v="Increased"/>
    <s v="YES"/>
    <s v="Online gaming"/>
    <s v="YES"/>
    <s v="YES"/>
    <s v="School/college"/>
  </r>
  <r>
    <s v="R385"/>
    <x v="7"/>
    <n v="3"/>
    <s v="Excellent"/>
    <s v="NA"/>
    <n v="2"/>
    <n v="0"/>
    <n v="12"/>
    <n v="2"/>
    <x v="5"/>
    <n v="3"/>
    <n v="1"/>
    <s v="Decreased"/>
    <s v="NO"/>
    <s v="Online gaming"/>
    <s v="NO"/>
    <s v="NO"/>
    <s v="School/college"/>
  </r>
  <r>
    <s v="R387"/>
    <x v="7"/>
    <n v="4"/>
    <s v="Average"/>
    <s v="NA"/>
    <n v="2"/>
    <n v="1"/>
    <n v="8"/>
    <n v="2"/>
    <x v="0"/>
    <n v="1"/>
    <n v="3"/>
    <s v="Remain Constant"/>
    <s v="NO"/>
    <s v="Listening to music"/>
    <s v="YES"/>
    <s v="NO"/>
    <s v="Friends , relatives"/>
  </r>
  <r>
    <s v="R404"/>
    <x v="7"/>
    <n v="3"/>
    <s v="Excellent"/>
    <s v="Smartphone"/>
    <n v="2"/>
    <n v="0"/>
    <n v="10"/>
    <n v="1"/>
    <x v="1"/>
    <n v="1"/>
    <n v="2"/>
    <s v="Remain Constant"/>
    <s v="NO"/>
    <s v="Listening to music"/>
    <s v="NO"/>
    <s v="YES"/>
    <s v="School/college"/>
  </r>
  <r>
    <s v="R416"/>
    <x v="7"/>
    <n v="1"/>
    <s v="Good"/>
    <s v="Smartphone"/>
    <n v="3"/>
    <n v="1"/>
    <n v="9"/>
    <n v="1"/>
    <x v="2"/>
    <n v="0"/>
    <n v="3"/>
    <s v="Increased"/>
    <s v="NO"/>
    <s v="Online gaming"/>
    <s v="YES"/>
    <s v="YES"/>
    <s v="School/college"/>
  </r>
  <r>
    <s v="R418"/>
    <x v="7"/>
    <n v="5"/>
    <s v="Average"/>
    <s v="Smartphone"/>
    <n v="1"/>
    <n v="1"/>
    <n v="7"/>
    <n v="1"/>
    <x v="0"/>
    <n v="4.5"/>
    <n v="2"/>
    <s v="Decreased"/>
    <s v="NO"/>
    <s v="Watching web series"/>
    <s v="NO"/>
    <s v="YES"/>
    <s v="Friends , relatives"/>
  </r>
  <r>
    <s v="R439"/>
    <x v="7"/>
    <n v="7"/>
    <s v="Very poor"/>
    <s v="Tablet"/>
    <n v="3"/>
    <n v="0"/>
    <n v="8"/>
    <n v="0"/>
    <x v="2"/>
    <n v="1"/>
    <n v="2"/>
    <s v="Decreased"/>
    <s v="NO"/>
    <s v="Sleeping"/>
    <s v="NO"/>
    <s v="NO"/>
    <s v="Travelling"/>
  </r>
  <r>
    <s v="R447"/>
    <x v="7"/>
    <n v="3"/>
    <s v="Excellent"/>
    <s v="Laptop/Desktop"/>
    <n v="5"/>
    <n v="2"/>
    <n v="10"/>
    <n v="3"/>
    <x v="5"/>
    <n v="3"/>
    <n v="3"/>
    <s v="Decreased"/>
    <s v="NO"/>
    <s v="Listening to music"/>
    <s v="YES"/>
    <s v="YES"/>
    <s v="Friends , relatives"/>
  </r>
  <r>
    <s v="R538"/>
    <x v="7"/>
    <n v="3"/>
    <s v="Good"/>
    <s v="Smartphone or Laptop/Desktop"/>
    <n v="2"/>
    <n v="0"/>
    <n v="6"/>
    <n v="1"/>
    <x v="0"/>
    <n v="1"/>
    <n v="1"/>
    <s v="Increased"/>
    <s v="NO"/>
    <s v="Listening to music"/>
    <s v="YES"/>
    <s v="YES"/>
    <s v="School/college"/>
  </r>
  <r>
    <s v="R586"/>
    <x v="7"/>
    <n v="3"/>
    <s v="Average"/>
    <s v="Smartphone"/>
    <n v="2"/>
    <n v="2"/>
    <n v="7"/>
    <n v="2"/>
    <x v="0"/>
    <n v="2"/>
    <n v="3"/>
    <s v="Remain Constant"/>
    <s v="NO"/>
    <s v="Online gaming"/>
    <s v="YES"/>
    <s v="NO"/>
    <s v="School/college"/>
  </r>
  <r>
    <s v="R603"/>
    <x v="7"/>
    <n v="5"/>
    <s v="Average"/>
    <s v="Smartphone"/>
    <n v="2"/>
    <n v="0"/>
    <n v="9"/>
    <n v="1"/>
    <x v="0"/>
    <n v="2"/>
    <n v="2"/>
    <s v="Remain Constant"/>
    <s v="NO"/>
    <s v="Online gaming"/>
    <s v="YES"/>
    <s v="YES"/>
    <s v="School/college"/>
  </r>
  <r>
    <s v="R612"/>
    <x v="7"/>
    <n v="4"/>
    <s v="Good"/>
    <s v="Smartphone"/>
    <n v="1"/>
    <n v="1"/>
    <n v="8"/>
    <n v="1"/>
    <x v="5"/>
    <n v="0.5"/>
    <n v="2"/>
    <s v="Increased"/>
    <s v="NO"/>
    <s v="Social Media"/>
    <s v="YES"/>
    <s v="NO"/>
    <s v="Colleagues"/>
  </r>
  <r>
    <s v="R813"/>
    <x v="7"/>
    <n v="5"/>
    <s v="Good"/>
    <s v="Laptop/Desktop"/>
    <n v="4"/>
    <n v="0"/>
    <n v="8"/>
    <n v="2"/>
    <x v="5"/>
    <n v="2"/>
    <n v="3"/>
    <s v="Increased"/>
    <s v="NO"/>
    <s v="Sleeping"/>
    <s v="NO"/>
    <s v="YES"/>
    <s v="School/college"/>
  </r>
  <r>
    <s v="R894"/>
    <x v="7"/>
    <n v="2"/>
    <s v="Good"/>
    <s v="Smartphone"/>
    <n v="2"/>
    <n v="1"/>
    <n v="8"/>
    <n v="3"/>
    <x v="0"/>
    <n v="1"/>
    <n v="3"/>
    <s v="Increased"/>
    <s v="NO"/>
    <s v="Sleeping"/>
    <s v="NO"/>
    <s v="YES"/>
    <s v="School/college"/>
  </r>
  <r>
    <s v="R922"/>
    <x v="7"/>
    <n v="5"/>
    <s v="Average"/>
    <s v="Tablet"/>
    <n v="1"/>
    <n v="1"/>
    <n v="9"/>
    <n v="1"/>
    <x v="1"/>
    <n v="4"/>
    <n v="3"/>
    <s v="Increased"/>
    <s v="NO"/>
    <s v="Online gaming"/>
    <s v="YES"/>
    <s v="YES"/>
    <s v="Friends , relatives"/>
  </r>
  <r>
    <s v="R930"/>
    <x v="7"/>
    <n v="9"/>
    <s v="Good"/>
    <s v="Smartphone"/>
    <n v="2"/>
    <n v="1"/>
    <n v="9"/>
    <n v="1"/>
    <x v="3"/>
    <n v="0"/>
    <n v="2"/>
    <s v="Remain Constant"/>
    <s v="NO"/>
    <s v="Online gaming"/>
    <s v="YES"/>
    <s v="YES"/>
    <s v="Colleagues"/>
  </r>
  <r>
    <s v="R934"/>
    <x v="7"/>
    <n v="5"/>
    <s v="Average"/>
    <s v="Tablet"/>
    <n v="3"/>
    <n v="1"/>
    <n v="6"/>
    <n v="4"/>
    <x v="1"/>
    <n v="0"/>
    <n v="2"/>
    <s v="Increased"/>
    <s v="YES"/>
    <s v="Listening to music"/>
    <s v="YES"/>
    <s v="YES"/>
    <s v="Travelling"/>
  </r>
  <r>
    <s v="R953"/>
    <x v="7"/>
    <n v="6"/>
    <s v="Good"/>
    <s v="Tablet"/>
    <n v="2"/>
    <n v="0"/>
    <n v="8.3000000000000007"/>
    <n v="1"/>
    <x v="1"/>
    <n v="2.5"/>
    <n v="3"/>
    <s v="Increased"/>
    <s v="NO"/>
    <s v="Online gaming"/>
    <s v="NO"/>
    <s v="YES"/>
    <s v="ALL"/>
  </r>
  <r>
    <s v="R954"/>
    <x v="7"/>
    <n v="3"/>
    <s v="Good"/>
    <s v="Smartphone"/>
    <n v="1"/>
    <n v="0"/>
    <n v="8"/>
    <n v="3"/>
    <x v="1"/>
    <n v="1"/>
    <n v="4"/>
    <s v="Remain Constant"/>
    <s v="NO"/>
    <s v="Web Series"/>
    <s v="NO"/>
    <s v="YES"/>
    <s v="Colleagues"/>
  </r>
  <r>
    <s v="R1118"/>
    <x v="7"/>
    <n v="4"/>
    <s v="Excellent"/>
    <s v="Smartphone"/>
    <n v="2"/>
    <n v="1"/>
    <n v="9"/>
    <n v="1"/>
    <x v="0"/>
    <n v="2"/>
    <n v="3"/>
    <s v="Remain Constant"/>
    <s v="NO"/>
    <s v="Listening to music"/>
    <s v="YES"/>
    <s v="YES"/>
    <s v="Friends , relatives"/>
  </r>
  <r>
    <s v="R1127"/>
    <x v="7"/>
    <n v="4"/>
    <s v="Good"/>
    <s v="Smartphone"/>
    <n v="3.5"/>
    <n v="0"/>
    <n v="9"/>
    <n v="2"/>
    <x v="1"/>
    <n v="3"/>
    <n v="3"/>
    <s v="Remain Constant"/>
    <s v="NO"/>
    <s v="Listening to music"/>
    <s v="YES"/>
    <s v="YES"/>
    <s v="School/college"/>
  </r>
  <r>
    <s v="R1130"/>
    <x v="7"/>
    <n v="6"/>
    <s v="Average"/>
    <s v="Laptop/Desktop"/>
    <n v="8"/>
    <n v="1"/>
    <n v="8"/>
    <n v="1"/>
    <x v="1"/>
    <n v="0.1"/>
    <n v="2"/>
    <s v="Remain Constant"/>
    <s v="NO"/>
    <s v="Scrolling through social media"/>
    <s v="NO"/>
    <s v="NO"/>
    <s v="Roaming around freely"/>
  </r>
  <r>
    <s v="R1131"/>
    <x v="7"/>
    <n v="4"/>
    <s v="Average"/>
    <s v="Smartphone"/>
    <n v="0"/>
    <n v="1"/>
    <n v="9"/>
    <n v="3"/>
    <x v="1"/>
    <n v="1"/>
    <n v="3"/>
    <s v="Remain Constant"/>
    <s v="NO"/>
    <s v="Online gaming"/>
    <s v="YES"/>
    <s v="YES"/>
    <s v="School/college"/>
  </r>
  <r>
    <s v="R1132"/>
    <x v="7"/>
    <n v="6"/>
    <s v="Good"/>
    <s v="Smartphone"/>
    <n v="3"/>
    <n v="1"/>
    <n v="7"/>
    <n v="1"/>
    <x v="0"/>
    <n v="1"/>
    <n v="4"/>
    <s v="Remain Constant"/>
    <s v="NO"/>
    <s v="Sleeping"/>
    <s v="YES"/>
    <s v="YES"/>
    <s v="School/college"/>
  </r>
  <r>
    <s v="R1133"/>
    <x v="7"/>
    <n v="6"/>
    <s v="Average"/>
    <s v="Smartphone"/>
    <n v="2"/>
    <n v="1"/>
    <n v="4"/>
    <n v="1"/>
    <x v="1"/>
    <n v="2"/>
    <n v="3"/>
    <s v="Remain Constant"/>
    <s v="NO"/>
    <s v="Dancing"/>
    <s v="YES"/>
    <s v="NO"/>
    <s v="Friends , relatives"/>
  </r>
  <r>
    <s v="R1134"/>
    <x v="7"/>
    <n v="4"/>
    <s v="Excellent"/>
    <s v="Smartphone"/>
    <n v="2"/>
    <n v="2"/>
    <n v="12"/>
    <n v="1"/>
    <x v="0"/>
    <n v="2"/>
    <n v="3"/>
    <s v="Decreased"/>
    <s v="NO"/>
    <s v="Watching web series"/>
    <s v="YES"/>
    <s v="YES"/>
    <s v="School/college"/>
  </r>
  <r>
    <s v="R1138"/>
    <x v="7"/>
    <n v="6"/>
    <s v="Average"/>
    <s v="Smartphone"/>
    <n v="3"/>
    <n v="1"/>
    <n v="10"/>
    <n v="1"/>
    <x v="0"/>
    <n v="2"/>
    <n v="4"/>
    <s v="Remain Constant"/>
    <s v="NO"/>
    <s v="Sleeping"/>
    <s v="YES"/>
    <s v="YES"/>
    <s v="School/college"/>
  </r>
  <r>
    <s v="R1145"/>
    <x v="7"/>
    <n v="6"/>
    <s v="Good"/>
    <s v="Laptop/Desktop"/>
    <n v="3"/>
    <n v="1"/>
    <n v="6"/>
    <n v="1"/>
    <x v="1"/>
    <n v="1"/>
    <n v="3"/>
    <s v="Remain Constant"/>
    <s v="NO"/>
    <s v="Sleeping"/>
    <s v="YES"/>
    <s v="YES"/>
    <s v="School/college"/>
  </r>
  <r>
    <s v="R1151"/>
    <x v="7"/>
    <n v="5"/>
    <s v="Average"/>
    <s v="Smartphone or Laptop/Desktop"/>
    <n v="2"/>
    <n v="0"/>
    <n v="9"/>
    <n v="0.5"/>
    <x v="0"/>
    <n v="0.5"/>
    <n v="4"/>
    <s v="Increased"/>
    <s v="YES"/>
    <s v="Listening to music"/>
    <s v="YES"/>
    <s v="YES"/>
    <s v="Travelling"/>
  </r>
  <r>
    <s v="R1152"/>
    <x v="7"/>
    <n v="3"/>
    <s v="Average"/>
    <s v="Smartphone"/>
    <n v="1"/>
    <n v="1"/>
    <n v="10"/>
    <n v="1"/>
    <x v="0"/>
    <n v="2"/>
    <n v="2"/>
    <s v="Decreased"/>
    <s v="NO"/>
    <s v="Listening to music"/>
    <s v="YES"/>
    <s v="YES"/>
    <s v="Friends , relatives"/>
  </r>
  <r>
    <s v="R1160"/>
    <x v="7"/>
    <n v="5"/>
    <s v="Excellent"/>
    <s v="Smartphone"/>
    <n v="2"/>
    <n v="0"/>
    <n v="12"/>
    <n v="2"/>
    <x v="1"/>
    <n v="1"/>
    <n v="3"/>
    <s v="Remain Constant"/>
    <s v="NO"/>
    <s v="Listening to music"/>
    <s v="NO"/>
    <s v="YES"/>
    <s v="Friends , relatives"/>
  </r>
  <r>
    <s v="R1167"/>
    <x v="7"/>
    <n v="6"/>
    <s v="Excellent"/>
    <s v="Laptop/Desktop"/>
    <n v="1"/>
    <n v="2"/>
    <n v="7"/>
    <n v="1"/>
    <x v="0"/>
    <n v="1"/>
    <n v="4"/>
    <s v="Increased"/>
    <s v="NO"/>
    <s v="Sleeping"/>
    <s v="YES"/>
    <s v="YES"/>
    <s v="Roaming around freely"/>
  </r>
  <r>
    <s v="R1168"/>
    <x v="7"/>
    <n v="6"/>
    <s v="Good"/>
    <s v="Smartphone"/>
    <n v="2"/>
    <n v="1"/>
    <n v="8"/>
    <n v="1"/>
    <x v="0"/>
    <n v="1"/>
    <n v="1"/>
    <s v="Decreased"/>
    <s v="NO"/>
    <s v="Social Media"/>
    <s v="NO"/>
    <s v="YES"/>
    <s v="Colleagues"/>
  </r>
  <r>
    <s v="R1171"/>
    <x v="7"/>
    <n v="6"/>
    <s v="Average"/>
    <s v="Smartphone"/>
    <n v="2"/>
    <n v="0.5"/>
    <n v="10"/>
    <n v="1"/>
    <x v="0"/>
    <n v="1"/>
    <n v="3"/>
    <s v="Remain Constant"/>
    <s v="NO"/>
    <s v="Sleeping"/>
    <s v="YES"/>
    <s v="YES"/>
    <s v="School and my school friends"/>
  </r>
  <r>
    <s v="R1172"/>
    <x v="7"/>
    <n v="3"/>
    <s v="Excellent"/>
    <s v="Smartphone"/>
    <n v="5"/>
    <n v="2"/>
    <n v="12"/>
    <n v="0.25"/>
    <x v="0"/>
    <n v="0"/>
    <n v="3"/>
    <s v="Increased"/>
    <s v="NO"/>
    <s v="Sleeping"/>
    <s v="YES"/>
    <s v="YES"/>
    <s v="School/college"/>
  </r>
  <r>
    <s v="R1174"/>
    <x v="7"/>
    <n v="4"/>
    <s v="Excellent"/>
    <s v="Smartphone"/>
    <n v="2"/>
    <n v="1"/>
    <n v="6"/>
    <n v="1"/>
    <x v="0"/>
    <n v="1"/>
    <n v="2"/>
    <s v="Remain Constant"/>
    <s v="NO"/>
    <s v="Listening to music"/>
    <s v="YES"/>
    <s v="YES"/>
    <s v="School/college"/>
  </r>
  <r>
    <s v="R1192"/>
    <x v="7"/>
    <n v="6"/>
    <s v="Average"/>
    <s v="Smartphone"/>
    <n v="4"/>
    <n v="1"/>
    <n v="9"/>
    <n v="1"/>
    <x v="0"/>
    <n v="1"/>
    <n v="4"/>
    <s v="Remain Constant"/>
    <s v="NO"/>
    <s v="Listening to music"/>
    <s v="YES"/>
    <s v="YES"/>
    <s v="Friends , relatives"/>
  </r>
  <r>
    <s v="R1194"/>
    <x v="7"/>
    <n v="5"/>
    <s v="Excellent"/>
    <s v="Laptop/Desktop"/>
    <n v="3.5"/>
    <n v="1"/>
    <n v="8"/>
    <n v="0.5"/>
    <x v="1"/>
    <n v="1"/>
    <n v="4"/>
    <s v="Remain Constant"/>
    <s v="NO"/>
    <s v="Reading books"/>
    <s v="YES"/>
    <s v="YES"/>
    <s v="School/college"/>
  </r>
  <r>
    <s v="R129"/>
    <x v="8"/>
    <n v="1"/>
    <s v="Good"/>
    <s v="Smartphone"/>
    <n v="3"/>
    <n v="1"/>
    <n v="6"/>
    <n v="4"/>
    <x v="0"/>
    <n v="1.5"/>
    <n v="4"/>
    <s v="Increased"/>
    <s v="NO"/>
    <s v="Listening to music"/>
    <s v="YES"/>
    <s v="YES"/>
    <s v="School/college"/>
  </r>
  <r>
    <s v="R138"/>
    <x v="8"/>
    <n v="4"/>
    <s v="Average"/>
    <s v="Smartphone"/>
    <n v="2"/>
    <n v="0.5"/>
    <n v="6"/>
    <n v="1"/>
    <x v="0"/>
    <n v="1"/>
    <n v="3"/>
    <s v="Remain Constant"/>
    <s v="NO"/>
    <s v="Dancing"/>
    <s v="NO"/>
    <s v="YES"/>
    <s v="Eating outside"/>
  </r>
  <r>
    <s v="R153"/>
    <x v="8"/>
    <n v="4"/>
    <s v="Average"/>
    <s v="Smartphone"/>
    <n v="7"/>
    <n v="2"/>
    <n v="6"/>
    <n v="1"/>
    <x v="3"/>
    <n v="1"/>
    <n v="4"/>
    <s v="Remain Constant"/>
    <s v="NO"/>
    <s v="Listening to music"/>
    <s v="YES"/>
    <s v="YES"/>
    <s v="Friends , relatives"/>
  </r>
  <r>
    <s v="R170"/>
    <x v="8"/>
    <n v="4"/>
    <s v="Average"/>
    <s v="Smartphone"/>
    <n v="2"/>
    <n v="3"/>
    <n v="7"/>
    <n v="1"/>
    <x v="3"/>
    <n v="2"/>
    <n v="4"/>
    <s v="Increased"/>
    <s v="NO"/>
    <s v="Online gaming"/>
    <s v="NO"/>
    <s v="YES"/>
    <s v="Friends , relatives"/>
  </r>
  <r>
    <s v="R191"/>
    <x v="8"/>
    <n v="5"/>
    <s v="Average"/>
    <s v="Smartphone"/>
    <n v="5"/>
    <n v="0"/>
    <n v="7"/>
    <n v="3"/>
    <x v="3"/>
    <n v="2"/>
    <n v="3"/>
    <s v="Remain Constant"/>
    <s v="NO"/>
    <s v="Watching web series"/>
    <s v="NO"/>
    <s v="YES"/>
    <s v="School/college"/>
  </r>
  <r>
    <s v="R261"/>
    <x v="8"/>
    <n v="5"/>
    <s v="Average"/>
    <s v="Smartphone"/>
    <n v="1"/>
    <n v="0"/>
    <n v="7"/>
    <n v="1"/>
    <x v="1"/>
    <n v="1.5"/>
    <n v="3"/>
    <s v="Remain Constant"/>
    <s v="NO"/>
    <s v="Online gaming"/>
    <s v="NO"/>
    <s v="YES"/>
    <s v="School/college"/>
  </r>
  <r>
    <s v="R343"/>
    <x v="8"/>
    <n v="4"/>
    <s v="Very poor"/>
    <s v="Tablet"/>
    <n v="10"/>
    <n v="0"/>
    <n v="8"/>
    <n v="1"/>
    <x v="6"/>
    <n v="1"/>
    <n v="3"/>
    <s v="Remain Constant"/>
    <s v="NO"/>
    <s v="Listening to music"/>
    <s v="NO"/>
    <s v="YES"/>
    <s v="Friends , relatives"/>
  </r>
  <r>
    <s v="R345"/>
    <x v="8"/>
    <n v="3"/>
    <s v="Good"/>
    <s v="Laptop/Desktop"/>
    <n v="3"/>
    <n v="1"/>
    <n v="7"/>
    <n v="1"/>
    <x v="1"/>
    <n v="2"/>
    <n v="2"/>
    <s v="Increased"/>
    <s v="NO"/>
    <s v="Sleeping"/>
    <s v="YES"/>
    <s v="YES"/>
    <s v="Colleagues"/>
  </r>
  <r>
    <s v="R355"/>
    <x v="8"/>
    <n v="5"/>
    <s v="Average"/>
    <s v="Smartphone"/>
    <n v="3"/>
    <n v="3"/>
    <n v="8"/>
    <n v="3"/>
    <x v="3"/>
    <n v="2"/>
    <n v="3"/>
    <s v="Remain Constant"/>
    <s v="NO"/>
    <s v="Online gaming"/>
    <s v="YES"/>
    <s v="YES"/>
    <s v="School/college"/>
  </r>
  <r>
    <s v="R435"/>
    <x v="8"/>
    <n v="5"/>
    <s v="Average"/>
    <s v="Laptop/Desktop"/>
    <n v="3"/>
    <n v="1"/>
    <n v="10"/>
    <n v="3"/>
    <x v="3"/>
    <n v="1"/>
    <n v="4"/>
    <s v="Remain Constant"/>
    <s v="NO"/>
    <s v="Listening to music"/>
    <s v="YES"/>
    <s v="YES"/>
    <s v="ALL"/>
  </r>
  <r>
    <s v="R529"/>
    <x v="8"/>
    <n v="4"/>
    <s v="Very poor"/>
    <s v="Smartphone"/>
    <n v="4"/>
    <n v="0"/>
    <n v="7"/>
    <n v="1"/>
    <x v="1"/>
    <n v="2"/>
    <n v="3"/>
    <s v="Increased"/>
    <s v="NO"/>
    <s v="Listening to music"/>
    <s v="NO"/>
    <s v="NO"/>
    <s v="Friends , relatives"/>
  </r>
  <r>
    <s v="R547"/>
    <x v="8"/>
    <n v="1"/>
    <s v="Good"/>
    <s v="Smartphone"/>
    <n v="2"/>
    <n v="1"/>
    <n v="8"/>
    <n v="1"/>
    <x v="0"/>
    <n v="2"/>
    <n v="2"/>
    <s v="Increased"/>
    <s v="NO"/>
    <s v="Meditation"/>
    <s v="NO"/>
    <s v="YES"/>
    <s v="School/college"/>
  </r>
  <r>
    <s v="R553"/>
    <x v="8"/>
    <n v="5"/>
    <s v="Good"/>
    <s v="Smartphone"/>
    <n v="2"/>
    <n v="1"/>
    <n v="7"/>
    <n v="0"/>
    <x v="1"/>
    <n v="0"/>
    <n v="2"/>
    <s v="Increased"/>
    <s v="NO"/>
    <s v="Online gaming"/>
    <s v="NO"/>
    <s v="YES"/>
    <s v="Colleagues"/>
  </r>
  <r>
    <s v="R558"/>
    <x v="8"/>
    <n v="4"/>
    <s v="Average"/>
    <s v="Laptop/Desktop"/>
    <n v="4"/>
    <n v="1"/>
    <n v="11"/>
    <n v="1"/>
    <x v="3"/>
    <n v="2"/>
    <n v="5"/>
    <s v="Remain Constant"/>
    <s v="NO"/>
    <s v="Listening to music"/>
    <s v="YES"/>
    <s v="YES"/>
    <s v="Friends , relatives"/>
  </r>
  <r>
    <s v="R617"/>
    <x v="8"/>
    <n v="3"/>
    <s v="Very poor"/>
    <s v="Smartphone"/>
    <n v="2"/>
    <n v="0"/>
    <n v="10"/>
    <n v="1"/>
    <x v="1"/>
    <n v="2"/>
    <n v="2"/>
    <s v="Increased"/>
    <s v="NO"/>
    <s v="Online surfing"/>
    <s v="NO"/>
    <s v="YES"/>
    <s v="School/college"/>
  </r>
  <r>
    <s v="R636"/>
    <x v="8"/>
    <n v="2"/>
    <s v="Excellent"/>
    <s v="Smartphone"/>
    <n v="5"/>
    <n v="3"/>
    <n v="11"/>
    <n v="1"/>
    <x v="0"/>
    <n v="1"/>
    <n v="4"/>
    <s v="Increased"/>
    <s v="NO"/>
    <s v="Reading books"/>
    <s v="NO"/>
    <s v="YES"/>
    <s v="School/college"/>
  </r>
  <r>
    <s v="R735"/>
    <x v="8"/>
    <n v="4"/>
    <s v="Good"/>
    <s v="Smartphone"/>
    <n v="4"/>
    <n v="1"/>
    <n v="4"/>
    <n v="3"/>
    <x v="1"/>
    <n v="2"/>
    <n v="3"/>
    <s v="Remain Constant"/>
    <s v="NO"/>
    <s v="Sleeping"/>
    <s v="YES"/>
    <s v="YES"/>
    <s v="Colleagues"/>
  </r>
  <r>
    <s v="R941"/>
    <x v="8"/>
    <n v="2"/>
    <s v="Good"/>
    <s v="Laptop/Desktop"/>
    <n v="2"/>
    <n v="0"/>
    <n v="11"/>
    <n v="5"/>
    <x v="1"/>
    <n v="0"/>
    <n v="3"/>
    <s v="Remain Constant"/>
    <s v="NO"/>
    <s v="Web Series"/>
    <s v="NO"/>
    <s v="YES"/>
    <s v="Nothing"/>
  </r>
  <r>
    <s v="R1063"/>
    <x v="8"/>
    <n v="4"/>
    <s v="Average"/>
    <s v="Laptop/Desktop"/>
    <n v="3"/>
    <n v="0"/>
    <n v="8"/>
    <n v="2"/>
    <x v="3"/>
    <n v="1"/>
    <n v="3"/>
    <s v="Remain Constant"/>
    <s v="NO"/>
    <s v="Painting"/>
    <s v="YES"/>
    <s v="YES"/>
    <s v="Eating outside"/>
  </r>
  <r>
    <s v="R1066"/>
    <x v="8"/>
    <n v="8"/>
    <s v="Average"/>
    <s v="Tablet"/>
    <n v="4"/>
    <n v="0"/>
    <n v="5"/>
    <n v="2"/>
    <x v="1"/>
    <n v="1"/>
    <n v="3"/>
    <s v="Remain Constant"/>
    <s v="NO"/>
    <s v="Watching ted talks and music and books"/>
    <s v="YES"/>
    <s v="NO"/>
    <s v="School/college"/>
  </r>
  <r>
    <s v="R1069"/>
    <x v="8"/>
    <n v="7"/>
    <s v="Good"/>
    <s v="Smartphone"/>
    <n v="3"/>
    <n v="2"/>
    <n v="6"/>
    <n v="0"/>
    <x v="0"/>
    <n v="1"/>
    <n v="3"/>
    <s v="Remain Constant"/>
    <s v="NO"/>
    <s v="Sleeping"/>
    <s v="NO"/>
    <s v="YES"/>
    <s v="School/college"/>
  </r>
  <r>
    <s v="R1075"/>
    <x v="8"/>
    <n v="5"/>
    <s v="Average"/>
    <s v="Laptop/Desktop"/>
    <n v="4"/>
    <n v="1"/>
    <n v="8"/>
    <n v="2"/>
    <x v="0"/>
    <n v="1"/>
    <n v="3"/>
    <s v="Remain Constant"/>
    <s v="NO"/>
    <s v="Listening to music"/>
    <s v="YES"/>
    <s v="YES"/>
    <s v="Friends , relatives"/>
  </r>
  <r>
    <s v="R1077"/>
    <x v="8"/>
    <n v="4"/>
    <s v="Very poor"/>
    <s v="Laptop/Desktop"/>
    <n v="4"/>
    <n v="0"/>
    <n v="5"/>
    <n v="4"/>
    <x v="1"/>
    <n v="0"/>
    <n v="3"/>
    <s v="Decreased"/>
    <s v="NO"/>
    <s v="Online gaming"/>
    <s v="NO"/>
    <s v="NO"/>
    <s v="School/college"/>
  </r>
  <r>
    <s v="R1078"/>
    <x v="8"/>
    <n v="4"/>
    <s v="Good"/>
    <s v="Smartphone"/>
    <n v="4"/>
    <n v="1"/>
    <n v="7"/>
    <n v="2"/>
    <x v="1"/>
    <n v="1"/>
    <n v="4"/>
    <s v="Remain Constant"/>
    <s v="NO"/>
    <s v="Online gaming"/>
    <s v="YES"/>
    <s v="YES"/>
    <s v="School/college"/>
  </r>
  <r>
    <s v="R1079"/>
    <x v="8"/>
    <n v="8"/>
    <s v="Very poor"/>
    <s v="Smartphone"/>
    <n v="2"/>
    <n v="0"/>
    <n v="8"/>
    <n v="1"/>
    <x v="1"/>
    <n v="0"/>
    <n v="3"/>
    <s v="Increased"/>
    <s v="NO"/>
    <s v="Online gaming"/>
    <s v="NO"/>
    <s v="YES"/>
    <s v="School/college"/>
  </r>
  <r>
    <s v="R1081"/>
    <x v="8"/>
    <n v="3"/>
    <s v="Average"/>
    <s v="Smartphone"/>
    <n v="4"/>
    <n v="0.5"/>
    <n v="7"/>
    <n v="1"/>
    <x v="3"/>
    <n v="1.5"/>
    <n v="4"/>
    <s v="Increased"/>
    <s v="NO"/>
    <s v="Listening to music"/>
    <s v="YES"/>
    <s v="YES"/>
    <s v="Eating outside"/>
  </r>
  <r>
    <s v="R1084"/>
    <x v="8"/>
    <n v="4"/>
    <s v="Average"/>
    <s v="Laptop/Desktop"/>
    <n v="4"/>
    <n v="1"/>
    <n v="7"/>
    <n v="1"/>
    <x v="0"/>
    <n v="1.5"/>
    <n v="3"/>
    <s v="Remain Constant"/>
    <s v="NO"/>
    <s v="Reading books"/>
    <s v="YES"/>
    <s v="YES"/>
    <s v="Friends , relatives"/>
  </r>
  <r>
    <s v="R1087"/>
    <x v="8"/>
    <n v="5"/>
    <s v="Excellent"/>
    <s v="Laptop/Desktop"/>
    <n v="4"/>
    <n v="0.5"/>
    <n v="8"/>
    <n v="0"/>
    <x v="2"/>
    <n v="1"/>
    <n v="3"/>
    <s v="Remain Constant"/>
    <s v="NO"/>
    <s v="Sleeping"/>
    <s v="YES"/>
    <s v="YES"/>
    <s v="Friends , relatives"/>
  </r>
  <r>
    <s v="R1096"/>
    <x v="8"/>
    <n v="9"/>
    <s v="Excellent"/>
    <s v="Laptop/Desktop"/>
    <n v="10"/>
    <n v="0.5"/>
    <n v="6"/>
    <n v="0"/>
    <x v="0"/>
    <n v="2"/>
    <n v="3"/>
    <s v="Remain Constant"/>
    <s v="NO"/>
    <s v="Reading books"/>
    <s v="NO"/>
    <s v="YES"/>
    <s v="Friends , relatives"/>
  </r>
  <r>
    <s v="R1101"/>
    <x v="8"/>
    <n v="5"/>
    <s v="Very poor"/>
    <s v="Smartphone"/>
    <n v="3"/>
    <n v="1"/>
    <n v="9"/>
    <n v="3"/>
    <x v="3"/>
    <n v="0"/>
    <n v="3"/>
    <s v="Decreased"/>
    <s v="NO"/>
    <s v="Scrolling through social media"/>
    <s v="YES"/>
    <s v="YES"/>
    <s v="Eating outside"/>
  </r>
  <r>
    <s v="R1108"/>
    <x v="8"/>
    <n v="5"/>
    <s v="Good"/>
    <s v="Laptop/Desktop"/>
    <n v="2"/>
    <n v="2"/>
    <n v="6"/>
    <n v="0.5"/>
    <x v="0"/>
    <n v="2"/>
    <n v="3"/>
    <s v="Remain Constant"/>
    <s v="NO"/>
    <s v="Social Media"/>
    <s v="NO"/>
    <s v="NO"/>
    <s v="Travelling"/>
  </r>
  <r>
    <s v="R1114"/>
    <x v="8"/>
    <n v="6"/>
    <s v="Average"/>
    <s v="Smartphone"/>
    <n v="1"/>
    <n v="1"/>
    <n v="9"/>
    <n v="1"/>
    <x v="3"/>
    <n v="2"/>
    <n v="3"/>
    <s v="Decreased"/>
    <s v="NO"/>
    <s v="Listening to music"/>
    <s v="YES"/>
    <s v="YES"/>
    <s v="Friends , relatives"/>
  </r>
  <r>
    <s v="R1121"/>
    <x v="8"/>
    <n v="6"/>
    <s v="Average"/>
    <s v="Smartphone"/>
    <n v="11"/>
    <n v="0.25"/>
    <n v="7"/>
    <n v="5"/>
    <x v="1"/>
    <n v="0"/>
    <n v="4"/>
    <s v="Increased"/>
    <s v="NO"/>
    <s v="Online gaming , surfing and listening to music "/>
    <s v="YES"/>
    <s v="YES"/>
    <s v="Travelling"/>
  </r>
  <r>
    <s v="R1150"/>
    <x v="8"/>
    <n v="8"/>
    <s v="Good"/>
    <s v="Laptop/Desktop"/>
    <n v="1.5"/>
    <n v="0.5"/>
    <n v="8"/>
    <n v="0.5"/>
    <x v="0"/>
    <n v="0.3"/>
    <n v="3"/>
    <s v="Remain Constant"/>
    <s v="NO"/>
    <s v="Online gaming"/>
    <s v="NO"/>
    <s v="YES"/>
    <s v="Colleagues"/>
  </r>
  <r>
    <s v="R1154"/>
    <x v="8"/>
    <n v="4"/>
    <s v="Very poor"/>
    <s v="Smartphone"/>
    <n v="2"/>
    <n v="1"/>
    <n v="9"/>
    <n v="0.5"/>
    <x v="3"/>
    <n v="2"/>
    <n v="4"/>
    <s v="Remain Constant"/>
    <s v="NO"/>
    <s v="Online gaming"/>
    <s v="YES"/>
    <s v="YES"/>
    <s v="Friends , relatives"/>
  </r>
  <r>
    <s v="R1186"/>
    <x v="8"/>
    <n v="5"/>
    <s v="Average"/>
    <s v="Smartphone"/>
    <n v="2"/>
    <n v="1"/>
    <n v="13"/>
    <n v="1"/>
    <x v="1"/>
    <n v="1"/>
    <n v="2"/>
    <s v="Remain Constant"/>
    <s v="NO"/>
    <s v="Online surfing"/>
    <s v="NO"/>
    <s v="YES"/>
    <s v="School/college"/>
  </r>
  <r>
    <s v="R1189"/>
    <x v="8"/>
    <n v="5"/>
    <s v="Good"/>
    <s v="Tablet"/>
    <n v="4"/>
    <n v="1"/>
    <n v="7"/>
    <n v="2"/>
    <x v="0"/>
    <n v="0"/>
    <n v="4"/>
    <s v="Increased"/>
    <s v="NO"/>
    <s v="Social Media"/>
    <s v="NO"/>
    <s v="YES"/>
    <s v="Travelling"/>
  </r>
  <r>
    <s v="R101"/>
    <x v="9"/>
    <n v="6"/>
    <s v="Poor"/>
    <s v="Smartphone"/>
    <n v="2"/>
    <n v="2"/>
    <n v="7"/>
    <n v="2"/>
    <x v="1"/>
    <n v="1"/>
    <n v="3"/>
    <s v="Remain Constant"/>
    <s v="NO"/>
    <s v="Scrolling through social media"/>
    <s v="YES"/>
    <s v="YES"/>
    <s v="Travelling"/>
  </r>
  <r>
    <s v="R104"/>
    <x v="9"/>
    <n v="3"/>
    <s v="Very poor"/>
    <s v="Smartphone"/>
    <n v="3"/>
    <n v="1"/>
    <n v="7"/>
    <n v="3"/>
    <x v="1"/>
    <n v="1"/>
    <n v="2"/>
    <s v="Remain Constant"/>
    <s v="NO"/>
    <s v="Listening to music"/>
    <s v="NO"/>
    <s v="NO"/>
    <s v="Friends and School"/>
  </r>
  <r>
    <s v="R173"/>
    <x v="9"/>
    <n v="4"/>
    <s v="Excellent"/>
    <s v="Laptop/Desktop"/>
    <n v="3"/>
    <n v="2"/>
    <n v="10"/>
    <n v="1"/>
    <x v="1"/>
    <n v="1"/>
    <n v="3"/>
    <s v="Increased"/>
    <s v="NO"/>
    <s v="Online gaming"/>
    <s v="YES"/>
    <s v="YES"/>
    <s v="Friends , relatives"/>
  </r>
  <r>
    <s v="R207"/>
    <x v="9"/>
    <n v="7"/>
    <s v="Average"/>
    <s v="Tablet"/>
    <n v="4"/>
    <n v="1"/>
    <n v="7"/>
    <n v="1"/>
    <x v="0"/>
    <n v="0"/>
    <n v="3"/>
    <s v="Remain Constant"/>
    <s v="NO"/>
    <s v="Reading books"/>
    <s v="YES"/>
    <s v="YES"/>
    <s v="all of the above"/>
  </r>
  <r>
    <s v="R211"/>
    <x v="9"/>
    <n v="6"/>
    <s v="Very poor"/>
    <s v="Smartphone"/>
    <n v="5"/>
    <n v="0"/>
    <n v="7"/>
    <n v="2"/>
    <x v="1"/>
    <n v="0"/>
    <n v="3"/>
    <s v="Increased"/>
    <s v="NO"/>
    <s v="Online surfing"/>
    <s v="NO"/>
    <s v="YES"/>
    <s v="Friends , relatives"/>
  </r>
  <r>
    <s v="R219"/>
    <x v="9"/>
    <n v="8"/>
    <s v="Good"/>
    <s v="Laptop/Desktop"/>
    <n v="7"/>
    <n v="0"/>
    <n v="6"/>
    <n v="1"/>
    <x v="0"/>
    <n v="0.5"/>
    <n v="3"/>
    <s v="Remain Constant"/>
    <s v="NO"/>
    <s v="Social Media"/>
    <s v="NO"/>
    <s v="NO"/>
    <s v="Travelling"/>
  </r>
  <r>
    <s v="R243"/>
    <x v="9"/>
    <n v="7"/>
    <s v="Average"/>
    <s v="Smartphone"/>
    <n v="3"/>
    <n v="2"/>
    <n v="11"/>
    <n v="1.5"/>
    <x v="3"/>
    <n v="1"/>
    <n v="3"/>
    <s v="Decreased"/>
    <s v="YES"/>
    <s v="Online gaming"/>
    <s v="NO"/>
    <s v="YES"/>
    <s v="School/college"/>
  </r>
  <r>
    <s v="R251"/>
    <x v="9"/>
    <n v="4"/>
    <s v="Poor"/>
    <s v="Laptop/Desktop"/>
    <n v="0"/>
    <n v="0"/>
    <n v="9"/>
    <n v="1"/>
    <x v="0"/>
    <n v="1"/>
    <n v="2"/>
    <s v="Remain Constant"/>
    <s v="NO"/>
    <s v="Listening to music"/>
    <s v="NO"/>
    <s v="YES"/>
    <s v="School/college"/>
  </r>
  <r>
    <s v="R267"/>
    <x v="9"/>
    <n v="6"/>
    <s v="Good"/>
    <s v="Laptop/Desktop"/>
    <n v="3"/>
    <n v="0"/>
    <n v="7"/>
    <n v="1"/>
    <x v="0"/>
    <n v="1"/>
    <n v="3"/>
    <s v="Remain Constant"/>
    <s v="NO"/>
    <s v="Listening to music"/>
    <s v="NO"/>
    <s v="NO"/>
    <s v="School/college"/>
  </r>
  <r>
    <s v="R274"/>
    <x v="9"/>
    <n v="4"/>
    <s v="Poor"/>
    <s v="Smartphone or Laptop/Desktop"/>
    <n v="2.5"/>
    <n v="0.5"/>
    <n v="6"/>
    <n v="0.5"/>
    <x v="0"/>
    <n v="1"/>
    <n v="3"/>
    <s v="Remain Constant"/>
    <s v="NO"/>
    <s v="watching movies,reading books,games,listening to music,sleep,dancing"/>
    <s v="YES"/>
    <s v="YES"/>
    <s v="school, relatives and friends"/>
  </r>
  <r>
    <s v="R287"/>
    <x v="9"/>
    <n v="5"/>
    <s v="Very poor"/>
    <s v="Smartphone"/>
    <n v="2"/>
    <n v="1"/>
    <n v="8"/>
    <n v="2"/>
    <x v="0"/>
    <s v="N"/>
    <n v="3"/>
    <s v="Increased"/>
    <s v="NO"/>
    <s v="Online gaming"/>
    <s v="NO"/>
    <s v="YES"/>
    <s v="Friends , relatives"/>
  </r>
  <r>
    <s v="R294"/>
    <x v="9"/>
    <n v="7"/>
    <s v="Excellent"/>
    <s v="Tablet"/>
    <n v="2"/>
    <n v="1"/>
    <n v="6"/>
    <n v="2"/>
    <x v="0"/>
    <n v="0"/>
    <n v="3"/>
    <s v="Decreased"/>
    <s v="NO"/>
    <s v="Online surfing"/>
    <s v="YES"/>
    <s v="NO"/>
    <s v="School/college"/>
  </r>
  <r>
    <s v="R314"/>
    <x v="9"/>
    <n v="4"/>
    <s v="Very poor"/>
    <s v="Smartphone"/>
    <n v="3"/>
    <n v="0"/>
    <n v="8"/>
    <n v="4"/>
    <x v="1"/>
    <n v="0"/>
    <n v="4"/>
    <s v="Remain Constant"/>
    <s v="NO"/>
    <s v="Dont get distreessed"/>
    <s v="YES"/>
    <s v="NO"/>
    <s v="Nothing"/>
  </r>
  <r>
    <s v="R318"/>
    <x v="9"/>
    <n v="4"/>
    <s v="Good"/>
    <s v="Smartphone"/>
    <n v="2"/>
    <n v="0.5"/>
    <n v="9"/>
    <n v="1"/>
    <x v="3"/>
    <n v="0.1"/>
    <n v="3"/>
    <s v="Increased"/>
    <s v="NO"/>
    <s v="Sleeping"/>
    <s v="NO"/>
    <s v="YES"/>
    <s v="Colleagues"/>
  </r>
  <r>
    <s v="R329"/>
    <x v="9"/>
    <n v="4"/>
    <s v="Very poor"/>
    <s v="Smartphone"/>
    <n v="2"/>
    <n v="1"/>
    <n v="9"/>
    <n v="2"/>
    <x v="1"/>
    <n v="1"/>
    <n v="2"/>
    <s v="Decreased"/>
    <s v="NO"/>
    <s v="Many among these"/>
    <s v="NO"/>
    <s v="NO"/>
    <s v="Travelling"/>
  </r>
  <r>
    <s v="R341"/>
    <x v="9"/>
    <n v="8"/>
    <s v="Average"/>
    <s v="Laptop/Desktop"/>
    <n v="6"/>
    <n v="0"/>
    <n v="6"/>
    <n v="1"/>
    <x v="1"/>
    <n v="0"/>
    <n v="4"/>
    <s v="Remain Constant"/>
    <s v="NO"/>
    <s v="Watching web series"/>
    <s v="YES"/>
    <s v="NO"/>
    <s v="Friends , relatives"/>
  </r>
  <r>
    <s v="R347"/>
    <x v="9"/>
    <n v="4"/>
    <s v="Average"/>
    <s v="NA"/>
    <n v="4"/>
    <n v="1"/>
    <n v="6"/>
    <n v="1"/>
    <x v="0"/>
    <n v="1"/>
    <n v="3"/>
    <s v="Increased"/>
    <s v="NO"/>
    <s v="Listening to music"/>
    <s v="YES"/>
    <s v="YES"/>
    <s v="Friends , relatives"/>
  </r>
  <r>
    <s v="R359"/>
    <x v="9"/>
    <n v="1"/>
    <s v="Average"/>
    <s v="Smartphone"/>
    <n v="2"/>
    <n v="1"/>
    <n v="7"/>
    <n v="2"/>
    <x v="0"/>
    <n v="3"/>
    <n v="3"/>
    <s v="Remain Constant"/>
    <s v="NO"/>
    <s v="Listening to music"/>
    <s v="NO"/>
    <s v="YES"/>
    <s v="School/college"/>
  </r>
  <r>
    <s v="R362"/>
    <x v="9"/>
    <n v="4"/>
    <s v="Average"/>
    <s v="Smartphone"/>
    <n v="5"/>
    <n v="1"/>
    <n v="6"/>
    <n v="2"/>
    <x v="0"/>
    <n v="2"/>
    <n v="2"/>
    <s v="Remain Constant"/>
    <s v="NO"/>
    <s v="Dancing"/>
    <s v="YES"/>
    <s v="NO"/>
    <s v="Travelling"/>
  </r>
  <r>
    <s v="R401"/>
    <x v="9"/>
    <n v="2"/>
    <s v="Excellent"/>
    <s v="Smartphone"/>
    <n v="5"/>
    <n v="1"/>
    <n v="8"/>
    <n v="4"/>
    <x v="0"/>
    <n v="4"/>
    <n v="3"/>
    <s v="Increased"/>
    <s v="NO"/>
    <s v="Online gaming"/>
    <s v="YES"/>
    <s v="YES"/>
    <s v="School/college"/>
  </r>
  <r>
    <s v="R443"/>
    <x v="9"/>
    <n v="2"/>
    <s v="Very poor"/>
    <s v="Laptop/Desktop"/>
    <n v="2"/>
    <n v="1"/>
    <n v="9"/>
    <n v="2"/>
    <x v="3"/>
    <n v="0.5"/>
    <n v="2"/>
    <s v="Remain Constant"/>
    <s v="YES"/>
    <s v="Listening to music"/>
    <s v="NO"/>
    <s v="YES"/>
    <s v="Roaming around freely"/>
  </r>
  <r>
    <s v="R452"/>
    <x v="9"/>
    <n v="6"/>
    <s v="Good"/>
    <s v="Smartphone"/>
    <n v="3"/>
    <n v="1"/>
    <n v="6"/>
    <n v="1"/>
    <x v="1"/>
    <n v="1"/>
    <n v="1"/>
    <s v="Decreased"/>
    <s v="NO"/>
    <s v="Talking"/>
    <s v="YES"/>
    <s v="YES"/>
    <s v="Colleagues"/>
  </r>
  <r>
    <s v="R455"/>
    <x v="9"/>
    <n v="0"/>
    <s v="Good"/>
    <s v="Smartphone"/>
    <n v="0"/>
    <n v="2"/>
    <n v="6"/>
    <n v="1"/>
    <x v="5"/>
    <n v="4"/>
    <n v="2"/>
    <s v="Remain Constant"/>
    <s v="NO"/>
    <s v="Online gaming"/>
    <s v="NO"/>
    <s v="YES"/>
    <s v="Colleagues"/>
  </r>
  <r>
    <s v="R550"/>
    <x v="9"/>
    <n v="7"/>
    <s v="Average"/>
    <s v="Smartphone"/>
    <n v="4"/>
    <n v="1"/>
    <n v="6"/>
    <n v="1"/>
    <x v="0"/>
    <n v="0"/>
    <n v="4"/>
    <s v="Remain Constant"/>
    <s v="NO"/>
    <s v="Listening to music"/>
    <s v="YES"/>
    <s v="YES"/>
    <s v="Eating outside"/>
  </r>
  <r>
    <s v="R554"/>
    <x v="9"/>
    <n v="2"/>
    <s v="Very poor"/>
    <s v="Smartphone"/>
    <n v="1"/>
    <n v="0"/>
    <n v="9"/>
    <n v="1"/>
    <x v="0"/>
    <n v="0"/>
    <n v="3"/>
    <s v="Decreased"/>
    <s v="NO"/>
    <s v="Reading books"/>
    <s v="NO"/>
    <s v="YES"/>
    <s v="School/college"/>
  </r>
  <r>
    <s v="R595"/>
    <x v="9"/>
    <n v="5"/>
    <s v="Good"/>
    <s v="Laptop/Desktop"/>
    <n v="8"/>
    <n v="0.5"/>
    <n v="6"/>
    <n v="0.4"/>
    <x v="3"/>
    <n v="0"/>
    <n v="3"/>
    <s v="Remain Constant"/>
    <s v="NO"/>
    <s v="Online gaming"/>
    <s v="YES"/>
    <s v="NO"/>
    <s v="Colleagues"/>
  </r>
  <r>
    <s v="R599"/>
    <x v="9"/>
    <n v="1"/>
    <s v="Average"/>
    <s v="Smartphone"/>
    <n v="2"/>
    <n v="0"/>
    <n v="10"/>
    <n v="2"/>
    <x v="1"/>
    <n v="3"/>
    <n v="4"/>
    <s v="Remain Constant"/>
    <s v="NO"/>
    <s v="Online gaming"/>
    <s v="NO"/>
    <s v="YES"/>
    <s v="School/college"/>
  </r>
  <r>
    <s v="R637"/>
    <x v="9"/>
    <n v="1"/>
    <s v="Good"/>
    <s v="Smartphone"/>
    <n v="1"/>
    <n v="1"/>
    <n v="7"/>
    <n v="2"/>
    <x v="1"/>
    <n v="2"/>
    <n v="2"/>
    <s v="Remain Constant"/>
    <s v="NO"/>
    <s v="Online gaming"/>
    <s v="YES"/>
    <s v="YES"/>
    <s v="School/college"/>
  </r>
  <r>
    <s v="R642"/>
    <x v="9"/>
    <n v="2"/>
    <s v="Good"/>
    <s v="NA"/>
    <n v="5"/>
    <n v="1"/>
    <n v="9"/>
    <n v="1"/>
    <x v="3"/>
    <n v="1"/>
    <n v="1"/>
    <s v="Decreased"/>
    <s v="NO"/>
    <s v="Reading"/>
    <s v="YES"/>
    <s v="NO"/>
    <s v="School/college"/>
  </r>
  <r>
    <s v="R643"/>
    <x v="9"/>
    <n v="0.8"/>
    <s v="Very poor"/>
    <s v="NA"/>
    <n v="1"/>
    <n v="0"/>
    <n v="8"/>
    <n v="1"/>
    <x v="1"/>
    <n v="1"/>
    <n v="3"/>
    <s v="Remain Constant"/>
    <s v="NO"/>
    <s v="Listening to music"/>
    <s v="NO"/>
    <s v="YES"/>
    <s v="School/college"/>
  </r>
  <r>
    <s v="R798"/>
    <x v="9"/>
    <n v="5"/>
    <s v="Very poor"/>
    <s v="Laptop/Desktop"/>
    <n v="4"/>
    <n v="0.5"/>
    <n v="8"/>
    <n v="0.5"/>
    <x v="1"/>
    <n v="0"/>
    <n v="3"/>
    <s v="Increased"/>
    <s v="NO"/>
    <s v="Reading books"/>
    <s v="NO"/>
    <s v="NO"/>
    <s v="Eating outside"/>
  </r>
  <r>
    <s v="R889"/>
    <x v="9"/>
    <n v="5"/>
    <s v="Very poor"/>
    <s v="Smartphone"/>
    <n v="1"/>
    <n v="0"/>
    <n v="10"/>
    <n v="3"/>
    <x v="0"/>
    <n v="0"/>
    <n v="2"/>
    <s v="Decreased"/>
    <s v="NO"/>
    <s v="Scrolling through social media"/>
    <s v="NO"/>
    <s v="NO"/>
    <s v="Friends , relatives"/>
  </r>
  <r>
    <s v="R942"/>
    <x v="9"/>
    <n v="3"/>
    <s v="Average"/>
    <s v="Smartphone"/>
    <n v="3"/>
    <n v="0"/>
    <n v="10"/>
    <n v="5"/>
    <x v="3"/>
    <n v="3"/>
    <n v="4"/>
    <s v="Remain Constant"/>
    <s v="NO"/>
    <s v="Listening to music"/>
    <s v="NO"/>
    <s v="YES"/>
    <s v="Eating outside"/>
  </r>
  <r>
    <s v="R1030"/>
    <x v="9"/>
    <n v="4"/>
    <s v="Very poor"/>
    <s v="Smartphone"/>
    <n v="2"/>
    <n v="0"/>
    <n v="9"/>
    <n v="2"/>
    <x v="1"/>
    <n v="0"/>
    <n v="2"/>
    <s v="Remain Constant"/>
    <s v="NO"/>
    <s v="Scrolling through social media"/>
    <s v="NO"/>
    <s v="YES"/>
    <s v="School/college"/>
  </r>
  <r>
    <s v="R1065"/>
    <x v="9"/>
    <n v="4"/>
    <s v="Excellent"/>
    <s v="Smartphone or Laptop/Desktop"/>
    <n v="3"/>
    <n v="1"/>
    <n v="8"/>
    <n v="5"/>
    <x v="1"/>
    <n v="5"/>
    <n v="3"/>
    <s v="Increased"/>
    <s v="NO"/>
    <s v="Listening to music"/>
    <s v="NO"/>
    <s v="NO"/>
    <s v="Roaming around freely"/>
  </r>
  <r>
    <s v="R1067"/>
    <x v="9"/>
    <n v="8"/>
    <s v="Good"/>
    <s v="Smartphone"/>
    <n v="5"/>
    <n v="0"/>
    <n v="9"/>
    <n v="1"/>
    <x v="1"/>
    <n v="0"/>
    <n v="2"/>
    <s v="Increased"/>
    <s v="NO"/>
    <s v="Social Media"/>
    <s v="NO"/>
    <s v="NO"/>
    <s v="Colleagues"/>
  </r>
  <r>
    <s v="R1068"/>
    <x v="9"/>
    <n v="5"/>
    <s v="Average"/>
    <s v="Laptop/Desktop"/>
    <n v="2"/>
    <n v="1"/>
    <n v="10"/>
    <n v="1"/>
    <x v="2"/>
    <n v="2"/>
    <n v="4"/>
    <s v="Increased"/>
    <s v="NO"/>
    <s v="Listening to music"/>
    <s v="YES"/>
    <s v="YES"/>
    <s v="Travelling"/>
  </r>
  <r>
    <s v="R1070"/>
    <x v="9"/>
    <n v="5"/>
    <s v="Very poor"/>
    <s v="Smartphone"/>
    <n v="1"/>
    <n v="2"/>
    <n v="10"/>
    <n v="1.5"/>
    <x v="3"/>
    <n v="0"/>
    <n v="3"/>
    <s v="Remain Constant"/>
    <s v="NO"/>
    <s v="Online gaming"/>
    <s v="NO"/>
    <s v="NO"/>
    <s v="Roaming around freely"/>
  </r>
  <r>
    <s v="R1071"/>
    <x v="9"/>
    <n v="4"/>
    <s v="Very poor"/>
    <s v="Smartphone"/>
    <n v="4"/>
    <n v="1"/>
    <n v="7"/>
    <n v="2"/>
    <x v="3"/>
    <n v="0"/>
    <n v="3"/>
    <s v="Remain Constant"/>
    <s v="NO"/>
    <s v="Watching web series"/>
    <s v="NO"/>
    <s v="YES"/>
    <s v="Friends , relatives"/>
  </r>
  <r>
    <s v="R1072"/>
    <x v="9"/>
    <n v="7"/>
    <s v="Good"/>
    <s v="Tablet"/>
    <n v="3"/>
    <n v="0"/>
    <n v="8"/>
    <n v="0.5"/>
    <x v="0"/>
    <n v="0"/>
    <n v="2"/>
    <s v="Decreased"/>
    <s v="NO"/>
    <s v="Listening to music"/>
    <s v="NO"/>
    <s v="NO"/>
    <s v="ALL"/>
  </r>
  <r>
    <s v="R1074"/>
    <x v="9"/>
    <n v="5"/>
    <s v="Very poor"/>
    <s v="Smartphone"/>
    <n v="2"/>
    <n v="0.5"/>
    <n v="7"/>
    <n v="1"/>
    <x v="1"/>
    <n v="2"/>
    <n v="3"/>
    <s v="Remain Constant"/>
    <s v="NO"/>
    <s v="Calling friends"/>
    <s v="NO"/>
    <s v="YES"/>
    <s v="Friends , relatives"/>
  </r>
  <r>
    <s v="R1076"/>
    <x v="9"/>
    <n v="4"/>
    <s v="Average"/>
    <s v="Laptop/Desktop"/>
    <n v="8"/>
    <n v="1"/>
    <n v="8"/>
    <n v="0.5"/>
    <x v="1"/>
    <n v="0.5"/>
    <n v="4"/>
    <s v="Decreased"/>
    <s v="NO"/>
    <s v="Listening to music"/>
    <s v="YES"/>
    <s v="YES"/>
    <s v="School/college"/>
  </r>
  <r>
    <s v="R1080"/>
    <x v="9"/>
    <n v="7"/>
    <s v="Good"/>
    <s v="Smartphone"/>
    <n v="2"/>
    <n v="0"/>
    <n v="8"/>
    <n v="0.5"/>
    <x v="1"/>
    <n v="1.5"/>
    <n v="3"/>
    <s v="Remain Constant"/>
    <s v="NO"/>
    <s v="Talking"/>
    <s v="NO"/>
    <s v="YES"/>
    <s v="School/college"/>
  </r>
  <r>
    <s v="R1082"/>
    <x v="9"/>
    <n v="8"/>
    <s v="Average"/>
    <s v="Laptop/Desktop"/>
    <n v="1"/>
    <n v="0.3"/>
    <n v="8"/>
    <n v="0"/>
    <x v="7"/>
    <n v="0"/>
    <n v="2"/>
    <s v="Increased"/>
    <s v="YES"/>
    <s v="no stress"/>
    <s v="NO"/>
    <s v="NO"/>
    <s v="Friends , relatives"/>
  </r>
  <r>
    <s v="R1083"/>
    <x v="9"/>
    <n v="7"/>
    <s v="Average"/>
    <s v="Laptop/Desktop"/>
    <n v="3"/>
    <n v="0"/>
    <n v="8"/>
    <n v="3"/>
    <x v="1"/>
    <n v="2"/>
    <n v="2"/>
    <s v="Remain Constant"/>
    <s v="NO"/>
    <s v="Drawing, painting"/>
    <s v="NO"/>
    <s v="NO"/>
    <s v="School/college"/>
  </r>
  <r>
    <s v="R1085"/>
    <x v="9"/>
    <n v="8"/>
    <s v="Average"/>
    <s v="Laptop/Desktop"/>
    <n v="8"/>
    <n v="0"/>
    <n v="7"/>
    <n v="2"/>
    <x v="0"/>
    <n v="0"/>
    <n v="3"/>
    <s v="Remain Constant"/>
    <s v="NO"/>
    <s v="Listening to music"/>
    <s v="NO"/>
    <s v="NO"/>
    <s v="School/college"/>
  </r>
  <r>
    <s v="R1088"/>
    <x v="9"/>
    <n v="8"/>
    <s v="Average"/>
    <s v="Smartphone"/>
    <n v="4"/>
    <n v="0"/>
    <n v="5"/>
    <n v="8"/>
    <x v="0"/>
    <n v="3"/>
    <n v="3"/>
    <s v="Remain Constant"/>
    <s v="NO"/>
    <s v="Listening to music"/>
    <s v="YES"/>
    <s v="YES"/>
    <s v="Friends , relatives"/>
  </r>
  <r>
    <s v="R1089"/>
    <x v="9"/>
    <n v="8"/>
    <s v="Good"/>
    <s v="Laptop/Desktop"/>
    <n v="4"/>
    <n v="0"/>
    <n v="7"/>
    <n v="2"/>
    <x v="0"/>
    <n v="0"/>
    <n v="2"/>
    <s v="Increased"/>
    <s v="NO"/>
    <s v="Social Media"/>
    <s v="NO"/>
    <s v="YES"/>
    <s v="School/college"/>
  </r>
  <r>
    <s v="R1090"/>
    <x v="9"/>
    <n v="4"/>
    <s v="Good"/>
    <s v="Smartphone"/>
    <n v="4"/>
    <n v="1"/>
    <n v="7"/>
    <n v="2"/>
    <x v="0"/>
    <n v="1"/>
    <n v="2"/>
    <s v="Remain Constant"/>
    <s v="NO"/>
    <s v="Listening to music"/>
    <s v="YES"/>
    <s v="YES"/>
    <s v="Colleagues"/>
  </r>
  <r>
    <s v="R1091"/>
    <x v="9"/>
    <n v="7"/>
    <s v="Good"/>
    <s v="Smartphone"/>
    <n v="3"/>
    <n v="0"/>
    <n v="7"/>
    <n v="2"/>
    <x v="3"/>
    <n v="1"/>
    <n v="2"/>
    <s v="Increased"/>
    <s v="NO"/>
    <s v="Listening to music"/>
    <s v="NO"/>
    <s v="YES"/>
    <s v="Colleagues"/>
  </r>
  <r>
    <s v="R1092"/>
    <x v="9"/>
    <n v="6"/>
    <s v="Average"/>
    <s v="Laptop/Desktop"/>
    <n v="1"/>
    <n v="0.5"/>
    <n v="9"/>
    <n v="1"/>
    <x v="0"/>
    <n v="1"/>
    <n v="2"/>
    <s v="Decreased"/>
    <s v="NO"/>
    <s v="All reading books watching web series listening to music and talking to friends"/>
    <s v="NO"/>
    <s v="YES"/>
    <s v="Friends , relatives"/>
  </r>
  <r>
    <s v="R1094"/>
    <x v="9"/>
    <n v="8"/>
    <s v="Very poor"/>
    <s v="Smartphone"/>
    <n v="5"/>
    <n v="1"/>
    <n v="8"/>
    <n v="1"/>
    <x v="5"/>
    <n v="1"/>
    <n v="3"/>
    <s v="Remain Constant"/>
    <s v="NO"/>
    <s v="Sleeping"/>
    <s v="YES"/>
    <s v="YES"/>
    <s v="Friends , relatives"/>
  </r>
  <r>
    <s v="R1095"/>
    <x v="9"/>
    <n v="4"/>
    <s v="Average"/>
    <s v="Laptop/Desktop"/>
    <n v="1"/>
    <n v="1"/>
    <n v="9"/>
    <n v="2"/>
    <x v="1"/>
    <n v="0.4"/>
    <n v="4"/>
    <s v="Remain Constant"/>
    <s v="NO"/>
    <s v="Online gaming"/>
    <s v="YES"/>
    <s v="NO"/>
    <s v="Friends , relatives"/>
  </r>
  <r>
    <s v="R1098"/>
    <x v="9"/>
    <n v="6"/>
    <s v="Very poor"/>
    <s v="Smartphone"/>
    <n v="3"/>
    <n v="1"/>
    <n v="10"/>
    <n v="1"/>
    <x v="1"/>
    <n v="0.5"/>
    <n v="3"/>
    <s v="Remain Constant"/>
    <s v="NO"/>
    <s v="Sleeping"/>
    <s v="YES"/>
    <s v="YES"/>
    <s v="ALL"/>
  </r>
  <r>
    <s v="R1099"/>
    <x v="9"/>
    <n v="8"/>
    <s v="Average"/>
    <s v="Laptop/Desktop"/>
    <n v="0"/>
    <n v="0"/>
    <n v="6"/>
    <n v="6"/>
    <x v="3"/>
    <n v="0"/>
    <n v="3"/>
    <s v="Remain Constant"/>
    <s v="NO"/>
    <s v="Listening to music"/>
    <s v="NO"/>
    <s v="NO"/>
    <s v="School/college"/>
  </r>
  <r>
    <s v="R1100"/>
    <x v="9"/>
    <n v="8"/>
    <s v="Average"/>
    <s v="Laptop/Desktop"/>
    <n v="1"/>
    <n v="0"/>
    <n v="8"/>
    <n v="1"/>
    <x v="1"/>
    <n v="2"/>
    <n v="2"/>
    <s v="Remain Constant"/>
    <s v="NO"/>
    <s v="Online gaming"/>
    <s v="YES"/>
    <s v="YES"/>
    <s v="School/college"/>
  </r>
  <r>
    <s v="R1102"/>
    <x v="9"/>
    <n v="4"/>
    <s v="Good"/>
    <s v="Smartphone"/>
    <n v="3"/>
    <n v="1"/>
    <n v="8"/>
    <n v="1"/>
    <x v="0"/>
    <n v="1"/>
    <n v="4"/>
    <s v="Remain Constant"/>
    <s v="NO"/>
    <s v="Talking"/>
    <s v="YES"/>
    <s v="NO"/>
    <s v="Eating outside"/>
  </r>
  <r>
    <s v="R1106"/>
    <x v="9"/>
    <n v="5"/>
    <s v="Very poor"/>
    <s v="Smartphone"/>
    <n v="2"/>
    <n v="1"/>
    <n v="8"/>
    <n v="1"/>
    <x v="0"/>
    <n v="4"/>
    <n v="2"/>
    <s v="Increased"/>
    <s v="NO"/>
    <s v="Talking to your relatives"/>
    <s v="NO"/>
    <s v="YES"/>
    <s v="Friends , relatives"/>
  </r>
  <r>
    <s v="R1107"/>
    <x v="9"/>
    <n v="4"/>
    <s v="Very poor"/>
    <s v="Smartphone"/>
    <n v="5"/>
    <n v="1"/>
    <n v="7"/>
    <n v="1"/>
    <x v="3"/>
    <n v="1"/>
    <n v="3"/>
    <s v="Increased"/>
    <s v="NO"/>
    <s v="Online surfing"/>
    <s v="YES"/>
    <s v="NO"/>
    <s v="Roaming around freely"/>
  </r>
  <r>
    <s v="R1109"/>
    <x v="9"/>
    <n v="4"/>
    <s v="Very poor"/>
    <s v="Smartphone"/>
    <n v="2"/>
    <n v="2"/>
    <n v="6"/>
    <n v="5"/>
    <x v="1"/>
    <n v="0"/>
    <n v="4"/>
    <s v="Increased"/>
    <s v="NO"/>
    <s v="Sleeping"/>
    <s v="NO"/>
    <s v="YES"/>
    <s v="School/college"/>
  </r>
  <r>
    <s v="R1111"/>
    <x v="9"/>
    <n v="5"/>
    <s v="Excellent"/>
    <s v="Smartphone"/>
    <n v="1"/>
    <n v="1"/>
    <n v="11"/>
    <n v="0"/>
    <x v="0"/>
    <n v="2"/>
    <n v="3"/>
    <s v="Remain Constant"/>
    <s v="NO"/>
    <s v="Listening to music"/>
    <s v="NO"/>
    <s v="YES"/>
    <s v="Friends , relatives"/>
  </r>
  <r>
    <s v="R1112"/>
    <x v="9"/>
    <n v="5"/>
    <s v="Average"/>
    <s v="Laptop/Desktop"/>
    <n v="4"/>
    <n v="0"/>
    <n v="6"/>
    <n v="1"/>
    <x v="3"/>
    <n v="0"/>
    <n v="3"/>
    <s v="Remain Constant"/>
    <s v="NO"/>
    <s v="Painting"/>
    <s v="YES"/>
    <s v="YES"/>
    <s v="Friends , relatives"/>
  </r>
  <r>
    <s v="R1113"/>
    <x v="9"/>
    <n v="5"/>
    <s v="Average"/>
    <s v="Smartphone"/>
    <n v="2"/>
    <n v="1"/>
    <n v="10"/>
    <n v="1"/>
    <x v="0"/>
    <n v="0.5"/>
    <n v="3"/>
    <s v="Remain Constant"/>
    <s v="NO"/>
    <s v="Listening to music"/>
    <s v="NO"/>
    <s v="YES"/>
    <s v="School/college"/>
  </r>
  <r>
    <s v="R1116"/>
    <x v="9"/>
    <n v="5"/>
    <s v="Average"/>
    <s v="Laptop/Desktop"/>
    <n v="8"/>
    <n v="2"/>
    <n v="5"/>
    <n v="2"/>
    <x v="1"/>
    <n v="0"/>
    <n v="4"/>
    <s v="Remain Constant"/>
    <s v="NO"/>
    <s v="Taking with parents"/>
    <s v="YES"/>
    <s v="YES"/>
    <s v="School/college"/>
  </r>
  <r>
    <s v="R1125"/>
    <x v="9"/>
    <n v="4"/>
    <s v="Good"/>
    <s v="Laptop/Desktop"/>
    <n v="1"/>
    <n v="1"/>
    <n v="7"/>
    <n v="1"/>
    <x v="3"/>
    <n v="3"/>
    <n v="2"/>
    <s v="Remain Constant"/>
    <s v="NO"/>
    <s v="Listening to music"/>
    <s v="YES"/>
    <s v="YES"/>
    <s v="Travelling"/>
  </r>
  <r>
    <s v="R1146"/>
    <x v="9"/>
    <n v="4"/>
    <s v="Average"/>
    <s v="Smartphone"/>
    <n v="2"/>
    <n v="0"/>
    <n v="5"/>
    <n v="1"/>
    <x v="1"/>
    <n v="1"/>
    <n v="3"/>
    <s v="Increased"/>
    <s v="NO"/>
    <s v="Online gaming"/>
    <s v="YES"/>
    <s v="NO"/>
    <s v="Travelling"/>
  </r>
  <r>
    <s v="R1183"/>
    <x v="9"/>
    <n v="7.5"/>
    <s v="Good"/>
    <s v="Laptop/Desktop"/>
    <n v="4.5"/>
    <n v="0"/>
    <n v="6"/>
    <n v="0.5"/>
    <x v="0"/>
    <n v="2"/>
    <n v="4"/>
    <s v="Remain Constant"/>
    <s v="NO"/>
    <s v="Listening to music"/>
    <s v="YES"/>
    <s v="YES"/>
    <s v="Colleagues"/>
  </r>
  <r>
    <s v="R37"/>
    <x v="10"/>
    <n v="4"/>
    <s v="Very poor"/>
    <s v="Laptop/Desktop"/>
    <n v="1"/>
    <n v="1"/>
    <n v="7"/>
    <n v="1.5"/>
    <x v="3"/>
    <n v="0"/>
    <n v="3"/>
    <s v="Decreased"/>
    <s v="NO"/>
    <s v="Reading books"/>
    <s v="NO"/>
    <s v="YES"/>
    <s v="Travelling"/>
  </r>
  <r>
    <s v="R132"/>
    <x v="10"/>
    <n v="6"/>
    <s v="Average"/>
    <s v="Laptop/Desktop"/>
    <n v="4"/>
    <n v="1"/>
    <n v="8"/>
    <n v="1"/>
    <x v="1"/>
    <n v="1"/>
    <n v="2"/>
    <s v="Remain Constant"/>
    <s v="NO"/>
    <s v="Listening to music"/>
    <s v="NO"/>
    <s v="YES"/>
    <s v="School/college"/>
  </r>
  <r>
    <s v="R208"/>
    <x v="10"/>
    <n v="6"/>
    <s v="Average"/>
    <s v="Laptop/Desktop"/>
    <n v="1"/>
    <n v="0"/>
    <n v="7"/>
    <n v="2"/>
    <x v="8"/>
    <n v="0"/>
    <n v="2"/>
    <s v="Remain Constant"/>
    <s v="NO"/>
    <s v="Online gaming"/>
    <s v="YES"/>
    <s v="NO"/>
    <s v="Friends , relatives"/>
  </r>
  <r>
    <s v="R210"/>
    <x v="10"/>
    <n v="7"/>
    <s v="Good"/>
    <s v="Smartphone"/>
    <n v="4"/>
    <n v="0"/>
    <n v="7"/>
    <n v="1"/>
    <x v="0"/>
    <n v="1"/>
    <n v="2"/>
    <s v="Increased"/>
    <s v="NO"/>
    <s v="Listening to music"/>
    <s v="YES"/>
    <s v="NO"/>
    <s v="School/college"/>
  </r>
  <r>
    <s v="R214"/>
    <x v="10"/>
    <n v="6"/>
    <s v="Very poor"/>
    <s v="Smartphone"/>
    <n v="1.5"/>
    <n v="2"/>
    <n v="7"/>
    <n v="2"/>
    <x v="3"/>
    <n v="0.5"/>
    <n v="4"/>
    <s v="Increased"/>
    <s v="NO"/>
    <s v="Workout"/>
    <s v="YES"/>
    <s v="NO"/>
    <s v="Travelling"/>
  </r>
  <r>
    <s v="R215"/>
    <x v="10"/>
    <n v="6"/>
    <s v="Average"/>
    <s v="Laptop/Desktop"/>
    <n v="5"/>
    <n v="0.5"/>
    <n v="7"/>
    <n v="1"/>
    <x v="0"/>
    <n v="1"/>
    <n v="2"/>
    <s v="Remain Constant"/>
    <s v="NO"/>
    <s v="Listening to music"/>
    <s v="NO"/>
    <s v="NO"/>
    <s v="Eating outside"/>
  </r>
  <r>
    <s v="R217"/>
    <x v="10"/>
    <n v="6"/>
    <s v="Average"/>
    <s v="Tablet"/>
    <n v="2"/>
    <n v="1"/>
    <n v="7"/>
    <n v="1"/>
    <x v="0"/>
    <n v="1"/>
    <n v="4"/>
    <s v="Remain Constant"/>
    <s v="NO"/>
    <s v="Reading books"/>
    <s v="NO"/>
    <s v="YES"/>
    <s v="Friends , relatives"/>
  </r>
  <r>
    <s v="R223"/>
    <x v="10"/>
    <n v="9"/>
    <s v="Poor"/>
    <s v="Laptop/Desktop"/>
    <n v="3"/>
    <n v="0"/>
    <n v="5"/>
    <n v="0.5"/>
    <x v="3"/>
    <n v="1"/>
    <n v="3"/>
    <s v="Remain Constant"/>
    <s v="NO"/>
    <s v="Listening to music"/>
    <s v="NO"/>
    <s v="NO"/>
    <s v="All the above"/>
  </r>
  <r>
    <s v="R231"/>
    <x v="10"/>
    <n v="6"/>
    <s v="Average"/>
    <s v="Smartphone"/>
    <n v="12"/>
    <n v="1"/>
    <n v="8"/>
    <n v="2"/>
    <x v="0"/>
    <n v="3"/>
    <n v="4"/>
    <s v="Remain Constant"/>
    <s v="NO"/>
    <s v="Sleep"/>
    <s v="NO"/>
    <s v="NO"/>
    <s v="Travelling"/>
  </r>
  <r>
    <s v="R234"/>
    <x v="10"/>
    <n v="6"/>
    <s v="Very poor"/>
    <s v="Any Gadget"/>
    <n v="4"/>
    <n v="2.5"/>
    <n v="8"/>
    <n v="0.5"/>
    <x v="3"/>
    <n v="0"/>
    <n v="3"/>
    <s v="Remain Constant"/>
    <s v="NO"/>
    <s v="Reading books"/>
    <s v="YES"/>
    <s v="YES"/>
    <s v="School/college"/>
  </r>
  <r>
    <s v="R235"/>
    <x v="10"/>
    <n v="5"/>
    <s v="Average"/>
    <s v="Laptop/Desktop"/>
    <n v="1.5"/>
    <n v="2"/>
    <n v="8"/>
    <n v="1"/>
    <x v="1"/>
    <n v="3"/>
    <n v="3"/>
    <s v="Decreased"/>
    <s v="NO"/>
    <s v="Cooking"/>
    <s v="YES"/>
    <s v="YES"/>
    <s v="Friends , relatives"/>
  </r>
  <r>
    <s v="R244"/>
    <x v="10"/>
    <n v="6"/>
    <s v="Average"/>
    <s v="Smartphone"/>
    <n v="2"/>
    <n v="1"/>
    <n v="9"/>
    <n v="3"/>
    <x v="3"/>
    <n v="0.5"/>
    <n v="3"/>
    <s v="Remain Constant"/>
    <s v="NO"/>
    <s v="Sleep"/>
    <s v="NO"/>
    <s v="YES"/>
    <s v="Friends , relatives"/>
  </r>
  <r>
    <s v="R246"/>
    <x v="10"/>
    <n v="4"/>
    <s v="Good"/>
    <s v="Smartphone"/>
    <n v="2"/>
    <n v="0"/>
    <n v="7"/>
    <n v="3"/>
    <x v="3"/>
    <n v="2"/>
    <n v="4"/>
    <s v="Increased"/>
    <s v="NO"/>
    <s v="Social Media"/>
    <s v="YES"/>
    <s v="YES"/>
    <s v="School/college"/>
  </r>
  <r>
    <s v="R249"/>
    <x v="10"/>
    <n v="5"/>
    <s v="Average"/>
    <s v="Smartphone"/>
    <n v="4"/>
    <n v="2"/>
    <n v="7"/>
    <n v="2"/>
    <x v="1"/>
    <n v="2"/>
    <n v="2"/>
    <s v="Increased"/>
    <s v="NO"/>
    <s v="Online gaming"/>
    <s v="NO"/>
    <s v="YES"/>
    <s v="School/college"/>
  </r>
  <r>
    <s v="R269"/>
    <x v="10"/>
    <n v="5.5"/>
    <s v="Good"/>
    <s v="Smartphone"/>
    <n v="5"/>
    <n v="1"/>
    <n v="9"/>
    <n v="1"/>
    <x v="1"/>
    <n v="1"/>
    <n v="3"/>
    <s v="Remain Constant"/>
    <s v="NO"/>
    <s v="Listening to music"/>
    <s v="NO"/>
    <s v="YES"/>
    <s v="Colleagues"/>
  </r>
  <r>
    <s v="R281"/>
    <x v="10"/>
    <n v="7"/>
    <s v="Average"/>
    <s v="Laptop/Desktop"/>
    <n v="2"/>
    <n v="0"/>
    <n v="6"/>
    <n v="2"/>
    <x v="1"/>
    <n v="2"/>
    <n v="2"/>
    <s v="Increased"/>
    <s v="NO"/>
    <s v="Sleep"/>
    <s v="YES"/>
    <s v="YES"/>
    <s v="School/college"/>
  </r>
  <r>
    <s v="R283"/>
    <x v="10"/>
    <n v="6"/>
    <s v="Good"/>
    <s v="Smartphone"/>
    <n v="4"/>
    <n v="0"/>
    <n v="7"/>
    <n v="1"/>
    <x v="0"/>
    <n v="2"/>
    <n v="3"/>
    <s v="Decreased"/>
    <s v="NO"/>
    <s v="Listening to music"/>
    <s v="YES"/>
    <s v="NO"/>
    <s v="School/college"/>
  </r>
  <r>
    <s v="R288"/>
    <x v="10"/>
    <n v="7"/>
    <s v="Good"/>
    <s v="Smartphone"/>
    <n v="5"/>
    <n v="0.5"/>
    <n v="7"/>
    <n v="2"/>
    <x v="0"/>
    <n v="2"/>
    <n v="3"/>
    <s v="Increased"/>
    <s v="NO"/>
    <s v="Online gaming"/>
    <s v="NO"/>
    <s v="NO"/>
    <s v="ALL"/>
  </r>
  <r>
    <s v="R296"/>
    <x v="10"/>
    <n v="9"/>
    <s v="Average"/>
    <s v="Laptop/Desktop"/>
    <n v="5"/>
    <n v="1"/>
    <n v="6"/>
    <n v="1"/>
    <x v="1"/>
    <n v="0"/>
    <n v="3"/>
    <s v="Decreased"/>
    <s v="NO"/>
    <s v="Listening to music"/>
    <s v="YES"/>
    <s v="NO"/>
    <s v="Travelling"/>
  </r>
  <r>
    <s v="R301"/>
    <x v="10"/>
    <n v="8"/>
    <s v="Very poor"/>
    <s v="Smartphone"/>
    <n v="2"/>
    <n v="1"/>
    <n v="9"/>
    <n v="0"/>
    <x v="0"/>
    <n v="0"/>
    <n v="3"/>
    <s v="Remain Constant"/>
    <s v="NO"/>
    <s v="Listening to music"/>
    <s v="NO"/>
    <s v="NO"/>
    <s v="ALL"/>
  </r>
  <r>
    <s v="R317"/>
    <x v="10"/>
    <n v="2"/>
    <s v="Average"/>
    <s v="Laptop/Desktop"/>
    <n v="5"/>
    <n v="0"/>
    <n v="8"/>
    <n v="4"/>
    <x v="1"/>
    <n v="0"/>
    <n v="3"/>
    <s v="Remain Constant"/>
    <s v="NO"/>
    <s v="listening music, motion design, graphic design, sleeping."/>
    <s v="YES"/>
    <s v="NO"/>
    <s v="Eating outside and friends."/>
  </r>
  <r>
    <s v="R357"/>
    <x v="10"/>
    <n v="0.75"/>
    <s v="Average"/>
    <s v="Smartphone"/>
    <n v="5"/>
    <n v="1"/>
    <n v="6"/>
    <n v="2"/>
    <x v="1"/>
    <n v="2"/>
    <n v="1"/>
    <s v="Increased"/>
    <s v="YES"/>
    <s v="Reading books"/>
    <s v="NO"/>
    <s v="YES"/>
    <s v="School/college"/>
  </r>
  <r>
    <s v="R360"/>
    <x v="10"/>
    <n v="7"/>
    <s v="Average"/>
    <s v="Laptop/Desktop"/>
    <n v="8"/>
    <n v="1"/>
    <n v="6"/>
    <n v="1"/>
    <x v="0"/>
    <n v="1"/>
    <n v="3"/>
    <s v="Increased"/>
    <s v="NO"/>
    <s v="Listening to music"/>
    <s v="YES"/>
    <s v="YES"/>
    <s v="School/college"/>
  </r>
  <r>
    <s v="R370"/>
    <x v="10"/>
    <n v="6"/>
    <s v="Average"/>
    <s v="Laptop/Desktop"/>
    <n v="2.5"/>
    <n v="1"/>
    <n v="6"/>
    <n v="0"/>
    <x v="2"/>
    <n v="0.5"/>
    <n v="3"/>
    <s v="Remain Constant"/>
    <s v="NO"/>
    <s v="Reading books"/>
    <s v="YES"/>
    <s v="YES"/>
    <s v="Roaming around freely"/>
  </r>
  <r>
    <s v="R393"/>
    <x v="10"/>
    <n v="2"/>
    <s v="Excellent"/>
    <s v="Smartphone"/>
    <n v="3"/>
    <n v="1"/>
    <n v="6"/>
    <n v="2"/>
    <x v="0"/>
    <n v="2"/>
    <n v="1"/>
    <s v="Increased"/>
    <s v="NO"/>
    <s v="Talking to your relatives"/>
    <s v="YES"/>
    <s v="YES"/>
    <s v="School/college"/>
  </r>
  <r>
    <s v="R396"/>
    <x v="10"/>
    <n v="5"/>
    <s v="Average"/>
    <s v="Smartphone"/>
    <n v="3"/>
    <n v="1"/>
    <n v="6"/>
    <n v="1"/>
    <x v="5"/>
    <n v="2"/>
    <n v="1"/>
    <s v="Remain Constant"/>
    <s v="NO"/>
    <s v="Online gaming"/>
    <s v="YES"/>
    <s v="YES"/>
    <s v="School/college"/>
  </r>
  <r>
    <s v="R405"/>
    <x v="10"/>
    <n v="2"/>
    <s v="Good"/>
    <s v="Smartphone"/>
    <n v="1"/>
    <n v="1"/>
    <n v="8"/>
    <n v="3"/>
    <x v="5"/>
    <n v="2"/>
    <n v="3"/>
    <s v="Decreased"/>
    <s v="NO"/>
    <s v="Online gaming"/>
    <s v="YES"/>
    <s v="YES"/>
    <s v="Travelling"/>
  </r>
  <r>
    <s v="R407"/>
    <x v="10"/>
    <n v="7"/>
    <s v="Excellent"/>
    <s v="Smartphone"/>
    <n v="1"/>
    <n v="1"/>
    <n v="4"/>
    <n v="1"/>
    <x v="1"/>
    <n v="0"/>
    <n v="1"/>
    <s v="Decreased"/>
    <s v="NO"/>
    <s v="Cooking"/>
    <s v="YES"/>
    <s v="YES"/>
    <s v="School/college"/>
  </r>
  <r>
    <s v="R414"/>
    <x v="10"/>
    <n v="4"/>
    <s v="Average"/>
    <s v="Smartphone"/>
    <n v="1"/>
    <n v="1"/>
    <n v="8"/>
    <n v="5"/>
    <x v="1"/>
    <n v="0.3"/>
    <n v="2"/>
    <s v="Increased"/>
    <s v="NO"/>
    <s v="Online gaming"/>
    <s v="NO"/>
    <s v="YES"/>
    <s v="Friends , relatives"/>
  </r>
  <r>
    <s v="R516"/>
    <x v="10"/>
    <n v="2"/>
    <s v="Average"/>
    <s v="Smartphone"/>
    <n v="5"/>
    <n v="3"/>
    <n v="5"/>
    <n v="1"/>
    <x v="0"/>
    <n v="0.5"/>
    <n v="3"/>
    <s v="Decreased"/>
    <s v="NO"/>
    <s v="Running"/>
    <s v="NO"/>
    <s v="YES"/>
    <s v="School/college"/>
  </r>
  <r>
    <s v="R518"/>
    <x v="10"/>
    <n v="2"/>
    <s v="Excellent"/>
    <s v="Smartphone"/>
    <n v="3"/>
    <n v="1"/>
    <n v="8"/>
    <n v="3"/>
    <x v="0"/>
    <n v="1"/>
    <n v="2"/>
    <s v="Increased"/>
    <s v="NO"/>
    <s v="Listening to music"/>
    <s v="YES"/>
    <s v="YES"/>
    <s v="School/college"/>
  </r>
  <r>
    <s v="R519"/>
    <x v="10"/>
    <n v="1"/>
    <s v="Average"/>
    <s v="Smartphone"/>
    <n v="2"/>
    <n v="0"/>
    <n v="8"/>
    <n v="1"/>
    <x v="1"/>
    <n v="1"/>
    <n v="2"/>
    <s v="Decreased"/>
    <s v="NO"/>
    <s v="Talking to your relatives"/>
    <s v="NO"/>
    <s v="YES"/>
    <s v="School/college"/>
  </r>
  <r>
    <s v="R525"/>
    <x v="10"/>
    <n v="3"/>
    <s v="Average"/>
    <s v="Smartphone"/>
    <n v="3"/>
    <n v="3"/>
    <n v="9"/>
    <n v="2"/>
    <x v="1"/>
    <n v="0"/>
    <n v="3"/>
    <s v="Increased"/>
    <s v="NO"/>
    <s v="Online gaming"/>
    <s v="NO"/>
    <s v="NO"/>
    <s v="Friends , relatives"/>
  </r>
  <r>
    <s v="R532"/>
    <x v="10"/>
    <n v="6"/>
    <s v="Average"/>
    <s v="Smartphone"/>
    <n v="4"/>
    <n v="0"/>
    <n v="7"/>
    <n v="9"/>
    <x v="1"/>
    <n v="0.5"/>
    <n v="2"/>
    <s v="Increased"/>
    <s v="NO"/>
    <s v="Scrolling through social media"/>
    <s v="NO"/>
    <s v="YES"/>
    <s v="Friends , relatives"/>
  </r>
  <r>
    <s v="R552"/>
    <x v="10"/>
    <n v="4"/>
    <s v="Good"/>
    <s v="Smartphone"/>
    <n v="3"/>
    <n v="3"/>
    <n v="6"/>
    <n v="5"/>
    <x v="3"/>
    <s v="No tv"/>
    <n v="4"/>
    <s v="Decreased"/>
    <s v="NO"/>
    <s v="Exercise"/>
    <s v="YES"/>
    <s v="YES"/>
    <s v="ALL"/>
  </r>
  <r>
    <s v="R564"/>
    <x v="10"/>
    <n v="2"/>
    <s v="Average"/>
    <s v="Smartphone"/>
    <n v="1"/>
    <n v="1"/>
    <n v="8"/>
    <n v="7"/>
    <x v="3"/>
    <n v="0"/>
    <n v="4"/>
    <s v="Increased"/>
    <s v="NO"/>
    <s v="Watching web series"/>
    <s v="NO"/>
    <s v="YES"/>
    <s v="Roaming around freely"/>
  </r>
  <r>
    <s v="R584"/>
    <x v="10"/>
    <n v="0.75"/>
    <s v="Excellent"/>
    <s v="Smartphone"/>
    <n v="4"/>
    <n v="1"/>
    <n v="7"/>
    <n v="1"/>
    <x v="0"/>
    <n v="0.3"/>
    <n v="2"/>
    <s v="Decreased"/>
    <s v="NO"/>
    <s v="Sleeping"/>
    <s v="YES"/>
    <s v="YES"/>
    <s v="School/college"/>
  </r>
  <r>
    <s v="R598"/>
    <x v="10"/>
    <n v="4"/>
    <s v="Very poor"/>
    <s v="Smartphone"/>
    <n v="2"/>
    <n v="0"/>
    <n v="10"/>
    <n v="3"/>
    <x v="5"/>
    <n v="4"/>
    <n v="2"/>
    <s v="Remain Constant"/>
    <s v="NO"/>
    <s v="Online surfing"/>
    <s v="YES"/>
    <s v="YES"/>
    <s v="School/college"/>
  </r>
  <r>
    <s v="R614"/>
    <x v="10"/>
    <n v="2"/>
    <s v="Excellent"/>
    <s v="Smartphone"/>
    <n v="3"/>
    <n v="2"/>
    <n v="10"/>
    <n v="1"/>
    <x v="1"/>
    <n v="1"/>
    <n v="2"/>
    <s v="Increased"/>
    <s v="NO"/>
    <s v="Watching web series"/>
    <s v="YES"/>
    <s v="YES"/>
    <s v="Friends , relatives"/>
  </r>
  <r>
    <s v="R619"/>
    <x v="10"/>
    <n v="2"/>
    <s v="Excellent"/>
    <s v="Smartphone"/>
    <n v="3"/>
    <n v="1"/>
    <n v="8"/>
    <n v="1"/>
    <x v="5"/>
    <n v="2"/>
    <n v="1"/>
    <s v="Increased"/>
    <s v="NO"/>
    <s v="Sleeping"/>
    <s v="YES"/>
    <s v="YES"/>
    <s v="School/college"/>
  </r>
  <r>
    <s v="R630"/>
    <x v="10"/>
    <n v="1"/>
    <s v="Good"/>
    <s v="Smartphone"/>
    <n v="1"/>
    <n v="1"/>
    <n v="8"/>
    <n v="2"/>
    <x v="3"/>
    <n v="1"/>
    <n v="3"/>
    <s v="Increased"/>
    <s v="NO"/>
    <s v="Web Series"/>
    <s v="NO"/>
    <s v="YES"/>
    <s v="School/college"/>
  </r>
  <r>
    <s v="R646"/>
    <x v="10"/>
    <n v="0.75"/>
    <s v="Good"/>
    <s v="Smartphone"/>
    <n v="2"/>
    <n v="2"/>
    <n v="6"/>
    <n v="1"/>
    <x v="3"/>
    <n v="1"/>
    <n v="3"/>
    <s v="Increased"/>
    <s v="NO"/>
    <s v="Exercise"/>
    <s v="YES"/>
    <s v="YES"/>
    <s v="School/college"/>
  </r>
  <r>
    <s v="R648"/>
    <x v="10"/>
    <n v="0.75"/>
    <s v="Good"/>
    <s v="Smartphone"/>
    <n v="2"/>
    <n v="1"/>
    <n v="12"/>
    <n v="1"/>
    <x v="3"/>
    <n v="1"/>
    <n v="3"/>
    <s v="Increased"/>
    <s v="NO"/>
    <s v="Exercise"/>
    <s v="YES"/>
    <s v="YES"/>
    <s v="School/college"/>
  </r>
  <r>
    <s v="R711"/>
    <x v="10"/>
    <n v="7"/>
    <s v="Very poor"/>
    <s v="Laptop/Desktop"/>
    <n v="3"/>
    <n v="2"/>
    <n v="6"/>
    <n v="2"/>
    <x v="3"/>
    <n v="0"/>
    <n v="4"/>
    <s v="Remain Constant"/>
    <s v="NO"/>
    <s v="Sleeping"/>
    <s v="YES"/>
    <s v="NO"/>
    <s v="Eating outside"/>
  </r>
  <r>
    <s v="R715"/>
    <x v="10"/>
    <n v="3"/>
    <s v="Average"/>
    <s v="Laptop/Desktop"/>
    <n v="2"/>
    <n v="0"/>
    <n v="6"/>
    <n v="2"/>
    <x v="3"/>
    <n v="0"/>
    <n v="3"/>
    <s v="Increased"/>
    <s v="NO"/>
    <s v="Online gaming"/>
    <s v="NO"/>
    <s v="YES"/>
    <s v="Friends , relatives"/>
  </r>
  <r>
    <s v="R718"/>
    <x v="10"/>
    <n v="4"/>
    <s v="Very poor"/>
    <s v="Smartphone"/>
    <n v="1"/>
    <n v="0"/>
    <n v="6"/>
    <n v="2"/>
    <x v="3"/>
    <n v="0"/>
    <n v="3"/>
    <s v="Increased"/>
    <s v="NO"/>
    <s v="Listening to music"/>
    <s v="NO"/>
    <s v="NO"/>
    <s v="Friends , relatives"/>
  </r>
  <r>
    <s v="R726"/>
    <x v="10"/>
    <n v="2"/>
    <s v="Average"/>
    <s v="Laptop/Desktop"/>
    <n v="0"/>
    <n v="0"/>
    <n v="11"/>
    <n v="1.5"/>
    <x v="3"/>
    <n v="2"/>
    <n v="4"/>
    <s v="Remain Constant"/>
    <s v="NO"/>
    <s v="Talking to your relatives"/>
    <s v="NO"/>
    <s v="YES"/>
    <s v="Eating outside"/>
  </r>
  <r>
    <s v="R872"/>
    <x v="10"/>
    <n v="1"/>
    <s v="Very poor"/>
    <s v="Smartphone"/>
    <n v="2"/>
    <n v="0"/>
    <n v="7"/>
    <n v="2"/>
    <x v="4"/>
    <n v="1"/>
    <n v="3"/>
    <s v="Increased"/>
    <s v="YES"/>
    <s v="Dancing"/>
    <s v="NO"/>
    <s v="NO"/>
    <s v="Friends , relatives"/>
  </r>
  <r>
    <s v="R877"/>
    <x v="10"/>
    <n v="7"/>
    <s v="Very poor"/>
    <s v="Smartphone"/>
    <n v="2"/>
    <n v="1"/>
    <n v="6"/>
    <n v="3"/>
    <x v="1"/>
    <n v="1"/>
    <n v="3"/>
    <s v="Increased"/>
    <s v="NO"/>
    <s v="Watching web series"/>
    <s v="NO"/>
    <s v="YES"/>
    <s v="Travelling"/>
  </r>
  <r>
    <s v="R948"/>
    <x v="10"/>
    <n v="3"/>
    <s v="Average"/>
    <s v="Smartphone"/>
    <n v="2"/>
    <n v="1"/>
    <n v="8"/>
    <n v="5"/>
    <x v="0"/>
    <n v="3.5"/>
    <n v="1"/>
    <s v="Remain Constant"/>
    <s v="NO"/>
    <s v="Watching web series"/>
    <s v="YES"/>
    <s v="YES"/>
    <s v="School/college"/>
  </r>
  <r>
    <s v="R979"/>
    <x v="10"/>
    <n v="4"/>
    <s v="Good"/>
    <s v="Laptop/Desktop"/>
    <n v="2"/>
    <n v="1"/>
    <n v="10"/>
    <n v="6"/>
    <x v="0"/>
    <n v="4"/>
    <n v="4"/>
    <s v="Increased"/>
    <s v="NO"/>
    <s v="Listening to music"/>
    <s v="YES"/>
    <s v="YES"/>
    <s v="Colleagues"/>
  </r>
  <r>
    <s v="R1062"/>
    <x v="10"/>
    <n v="5"/>
    <s v="Very poor"/>
    <s v="Laptop/Desktop"/>
    <n v="0.5"/>
    <n v="0.3"/>
    <n v="7.5"/>
    <n v="0.5"/>
    <x v="1"/>
    <n v="0.3"/>
    <n v="3"/>
    <s v="Remain Constant"/>
    <s v="NO"/>
    <s v="Online gaming"/>
    <s v="YES"/>
    <s v="NO"/>
    <s v="Travelling"/>
  </r>
  <r>
    <s v="R1064"/>
    <x v="10"/>
    <n v="4"/>
    <s v="Average"/>
    <s v="Laptop/Desktop"/>
    <n v="5"/>
    <n v="2"/>
    <n v="7"/>
    <n v="0.4"/>
    <x v="1"/>
    <n v="0.5"/>
    <n v="3"/>
    <s v="Remain Constant"/>
    <s v="NO"/>
    <s v="Reading books, music, exercise"/>
    <s v="NO"/>
    <s v="YES"/>
    <s v="Friends and roaming around freely"/>
  </r>
  <r>
    <s v="R1093"/>
    <x v="10"/>
    <n v="6"/>
    <s v="Average"/>
    <s v="Smartphone"/>
    <n v="1"/>
    <n v="0"/>
    <n v="8"/>
    <n v="1"/>
    <x v="8"/>
    <n v="0"/>
    <n v="2"/>
    <s v="Remain Constant"/>
    <s v="NO"/>
    <s v="Online gaming"/>
    <s v="NO"/>
    <s v="NO"/>
    <s v="Metro"/>
  </r>
  <r>
    <s v="R1097"/>
    <x v="10"/>
    <n v="3"/>
    <s v="Very poor"/>
    <s v="Smartphone"/>
    <n v="6"/>
    <n v="0"/>
    <n v="8"/>
    <n v="2"/>
    <x v="1"/>
    <n v="0"/>
    <n v="3"/>
    <s v="Remain Constant"/>
    <s v="NO"/>
    <s v="Online gaming"/>
    <s v="YES"/>
    <s v="YES"/>
    <s v="School/college"/>
  </r>
  <r>
    <s v="R1103"/>
    <x v="10"/>
    <n v="4"/>
    <s v="Very poor"/>
    <s v="Laptop/Desktop"/>
    <n v="0"/>
    <n v="1"/>
    <n v="7"/>
    <n v="1"/>
    <x v="1"/>
    <n v="3"/>
    <n v="4"/>
    <s v="Increased"/>
    <s v="NO"/>
    <s v="Online gaming"/>
    <s v="NO"/>
    <s v="NO"/>
    <s v="Friends , relatives"/>
  </r>
  <r>
    <s v="R1115"/>
    <x v="10"/>
    <n v="2"/>
    <s v="Very poor"/>
    <s v="Tablet"/>
    <n v="8"/>
    <n v="3"/>
    <n v="5"/>
    <n v="0"/>
    <x v="1"/>
    <n v="1"/>
    <n v="4"/>
    <s v="Increased"/>
    <s v="NO"/>
    <s v="Youtube"/>
    <s v="NO"/>
    <s v="YES"/>
    <s v="School/college"/>
  </r>
  <r>
    <s v="R1155"/>
    <x v="10"/>
    <n v="6"/>
    <s v="Very poor"/>
    <s v="Smartphone"/>
    <n v="3"/>
    <n v="1"/>
    <n v="7"/>
    <n v="1"/>
    <x v="3"/>
    <n v="1"/>
    <n v="2"/>
    <s v="Decreased"/>
    <s v="NO"/>
    <s v="Gym"/>
    <s v="NO"/>
    <s v="YES"/>
    <s v="School and friends."/>
  </r>
  <r>
    <s v="R45"/>
    <x v="11"/>
    <n v="2"/>
    <s v="Average"/>
    <s v="Smartphone"/>
    <n v="2"/>
    <n v="3"/>
    <n v="12"/>
    <n v="1"/>
    <x v="9"/>
    <n v="0"/>
    <n v="4"/>
    <s v="Remain Constant"/>
    <s v="NO"/>
    <s v="Sleep"/>
    <s v="NO"/>
    <s v="NO"/>
    <s v="Friends , relatives"/>
  </r>
  <r>
    <s v="R50"/>
    <x v="11"/>
    <n v="4"/>
    <s v="Good"/>
    <s v="Laptop/Desktop"/>
    <n v="2"/>
    <n v="0"/>
    <n v="8"/>
    <n v="4"/>
    <x v="3"/>
    <n v="0"/>
    <n v="3"/>
    <s v="Remain Constant"/>
    <s v="NO"/>
    <s v="Social Media"/>
    <s v="YES"/>
    <s v="YES"/>
    <s v="Colleagues"/>
  </r>
  <r>
    <s v="R58"/>
    <x v="11"/>
    <n v="1"/>
    <s v="Very poor"/>
    <s v="Smartphone"/>
    <n v="8"/>
    <n v="0"/>
    <n v="8"/>
    <n v="5"/>
    <x v="1"/>
    <n v="2"/>
    <n v="3"/>
    <s v="Increased"/>
    <s v="NO"/>
    <s v="Online surfing"/>
    <s v="YES"/>
    <s v="YES"/>
    <s v="School/college"/>
  </r>
  <r>
    <s v="R63"/>
    <x v="11"/>
    <n v="0"/>
    <s v="Very poor"/>
    <s v="Laptop/Desktop"/>
    <n v="2"/>
    <n v="1"/>
    <n v="6"/>
    <n v="5"/>
    <x v="3"/>
    <n v="0"/>
    <n v="1"/>
    <s v="Remain Constant"/>
    <s v="NO"/>
    <s v="Crying"/>
    <s v="NO"/>
    <s v="YES"/>
    <s v="Friends , relatives"/>
  </r>
  <r>
    <s v="R68"/>
    <x v="11"/>
    <n v="3"/>
    <s v="Average"/>
    <s v="Smartphone"/>
    <n v="1"/>
    <n v="1"/>
    <n v="8"/>
    <n v="3"/>
    <x v="0"/>
    <n v="0.5"/>
    <n v="4"/>
    <s v="Remain Constant"/>
    <s v="NO"/>
    <s v="Dancing"/>
    <s v="YES"/>
    <s v="YES"/>
    <s v="Roaming around freely"/>
  </r>
  <r>
    <s v="R75"/>
    <x v="11"/>
    <n v="3"/>
    <s v="Very poor"/>
    <s v="Smartphone"/>
    <n v="2"/>
    <n v="2"/>
    <n v="8"/>
    <n v="8"/>
    <x v="3"/>
    <n v="0"/>
    <n v="4"/>
    <s v="Remain Constant"/>
    <s v="NO"/>
    <s v="Listening to music"/>
    <s v="NO"/>
    <s v="YES"/>
    <s v="School/college"/>
  </r>
  <r>
    <s v="R89"/>
    <x v="11"/>
    <n v="3"/>
    <s v="Very poor"/>
    <s v="Smartphone"/>
    <n v="4"/>
    <n v="1"/>
    <n v="7"/>
    <n v="1"/>
    <x v="0"/>
    <n v="0"/>
    <n v="4"/>
    <s v="Remain Constant"/>
    <s v="YES"/>
    <s v="Listening to music"/>
    <s v="NO"/>
    <s v="NO"/>
    <s v="Eating outside"/>
  </r>
  <r>
    <s v="R109"/>
    <x v="11"/>
    <n v="2"/>
    <s v="Very poor"/>
    <s v="Smartphone"/>
    <n v="3"/>
    <n v="1"/>
    <n v="8"/>
    <n v="1"/>
    <x v="3"/>
    <n v="1"/>
    <n v="3"/>
    <s v="Decreased"/>
    <s v="NO"/>
    <s v="Listening to music"/>
    <s v="YES"/>
    <s v="YES"/>
    <s v="Roaming around freely"/>
  </r>
  <r>
    <s v="R115"/>
    <x v="11"/>
    <n v="2"/>
    <s v="Very poor"/>
    <s v="Smartphone"/>
    <n v="3"/>
    <n v="1"/>
    <n v="10"/>
    <n v="2"/>
    <x v="0"/>
    <n v="0"/>
    <n v="3"/>
    <s v="Remain Constant"/>
    <s v="NO"/>
    <s v="Online gaming"/>
    <s v="NO"/>
    <s v="YES"/>
    <s v="School/college"/>
  </r>
  <r>
    <s v="R116"/>
    <x v="11"/>
    <n v="3"/>
    <s v="Very poor"/>
    <s v="Smartphone"/>
    <n v="6"/>
    <n v="0"/>
    <n v="7"/>
    <n v="3"/>
    <x v="1"/>
    <n v="1"/>
    <n v="3"/>
    <s v="Remain Constant"/>
    <s v="NO"/>
    <s v="Reading books"/>
    <s v="YES"/>
    <s v="NO"/>
    <s v="School/college"/>
  </r>
  <r>
    <s v="R121"/>
    <x v="11"/>
    <n v="2.5"/>
    <s v="Average"/>
    <s v="Smartphone"/>
    <n v="2"/>
    <n v="1"/>
    <n v="8"/>
    <n v="1"/>
    <x v="1"/>
    <n v="0"/>
    <n v="4"/>
    <s v="Remain Constant"/>
    <s v="NO"/>
    <s v="Listening to music"/>
    <s v="NO"/>
    <s v="YES"/>
    <s v="Travelling"/>
  </r>
  <r>
    <s v="R124"/>
    <x v="11"/>
    <n v="5"/>
    <s v="Very poor"/>
    <s v="Smartphone"/>
    <n v="3"/>
    <n v="0"/>
    <n v="9"/>
    <n v="7"/>
    <x v="0"/>
    <n v="0"/>
    <n v="3"/>
    <s v="Increased"/>
    <s v="NO"/>
    <s v="Watching web series"/>
    <s v="YES"/>
    <s v="NO"/>
    <s v="Roaming around freely"/>
  </r>
  <r>
    <s v="R133"/>
    <x v="11"/>
    <n v="2"/>
    <s v="Very poor"/>
    <s v="Smartphone"/>
    <n v="2"/>
    <n v="1"/>
    <n v="9"/>
    <n v="2"/>
    <x v="9"/>
    <n v="2"/>
    <n v="2"/>
    <s v="Increased"/>
    <s v="NO"/>
    <s v="Watching web series"/>
    <s v="YES"/>
    <s v="YES"/>
    <s v="Travelling"/>
  </r>
  <r>
    <s v="R135"/>
    <x v="11"/>
    <n v="5"/>
    <s v="Average"/>
    <s v="Smartphone"/>
    <n v="1"/>
    <n v="1"/>
    <n v="8"/>
    <n v="1"/>
    <x v="1"/>
    <n v="0"/>
    <n v="4"/>
    <s v="Increased"/>
    <s v="NO"/>
    <s v="Sleep"/>
    <s v="YES"/>
    <s v="YES"/>
    <s v="Roaming around freely"/>
  </r>
  <r>
    <s v="R137"/>
    <x v="11"/>
    <n v="3"/>
    <s v="Very poor"/>
    <s v="Smartphone"/>
    <n v="5"/>
    <n v="1"/>
    <n v="7"/>
    <n v="2"/>
    <x v="1"/>
    <n v="0"/>
    <n v="3"/>
    <s v="Remain Constant"/>
    <s v="NO"/>
    <s v="Online gaming"/>
    <s v="NO"/>
    <s v="YES"/>
    <s v="Roaming around freely"/>
  </r>
  <r>
    <s v="R144"/>
    <x v="11"/>
    <n v="2"/>
    <s v="Poor"/>
    <s v="Smartphone"/>
    <n v="6"/>
    <n v="1"/>
    <n v="7"/>
    <n v="1"/>
    <x v="1"/>
    <n v="1"/>
    <n v="2"/>
    <s v="Increased"/>
    <s v="NO"/>
    <s v="Listening to music"/>
    <s v="YES"/>
    <s v="YES"/>
    <s v="Friends , relatives"/>
  </r>
  <r>
    <s v="R151"/>
    <x v="11"/>
    <n v="2"/>
    <s v="Very poor"/>
    <s v="Smartphone"/>
    <n v="2"/>
    <n v="1"/>
    <n v="10"/>
    <n v="2"/>
    <x v="0"/>
    <n v="0"/>
    <n v="3"/>
    <s v="Remain Constant"/>
    <s v="NO"/>
    <s v="Listening to music"/>
    <s v="NO"/>
    <s v="NO"/>
    <s v="Eating outside"/>
  </r>
  <r>
    <s v="R237"/>
    <x v="11"/>
    <n v="2"/>
    <s v="Very poor"/>
    <s v="Smartphone"/>
    <n v="2"/>
    <n v="2"/>
    <n v="9"/>
    <n v="4"/>
    <x v="1"/>
    <n v="0"/>
    <n v="3"/>
    <s v="Increased"/>
    <s v="NO"/>
    <s v="Online gaming"/>
    <s v="NO"/>
    <s v="YES"/>
    <s v="School/college"/>
  </r>
  <r>
    <s v="R253"/>
    <x v="11"/>
    <n v="0"/>
    <s v="NA"/>
    <s v="NA"/>
    <n v="8"/>
    <n v="0.5"/>
    <n v="5"/>
    <n v="3"/>
    <x v="9"/>
    <n v="1"/>
    <n v="3"/>
    <s v="Remain Constant"/>
    <s v="NO"/>
    <s v="Dancing"/>
    <s v="YES"/>
    <s v="YES"/>
    <s v="Travelling"/>
  </r>
  <r>
    <s v="R257"/>
    <x v="11"/>
    <n v="0"/>
    <s v="Very poor"/>
    <s v="Laptop/Desktop"/>
    <n v="3"/>
    <n v="0"/>
    <n v="8"/>
    <n v="4"/>
    <x v="5"/>
    <n v="1"/>
    <n v="3"/>
    <s v="Increased"/>
    <s v="NO"/>
    <s v="Watching web series"/>
    <s v="NO"/>
    <s v="YES"/>
    <s v="Friends , relatives"/>
  </r>
  <r>
    <s v="R289"/>
    <x v="11"/>
    <n v="1"/>
    <s v="Average"/>
    <s v="Smartphone"/>
    <n v="2"/>
    <n v="0"/>
    <n v="10"/>
    <n v="1"/>
    <x v="3"/>
    <n v="0.5"/>
    <n v="2"/>
    <s v="Remain Constant"/>
    <s v="NO"/>
    <s v="Reading books"/>
    <s v="NO"/>
    <s v="NO"/>
    <s v="Roaming around freely"/>
  </r>
  <r>
    <s v="R309"/>
    <x v="11"/>
    <n v="0"/>
    <s v="NA"/>
    <s v="NA"/>
    <n v="1"/>
    <n v="1"/>
    <n v="12"/>
    <n v="4"/>
    <x v="3"/>
    <n v="0"/>
    <n v="3"/>
    <s v="Remain Constant"/>
    <s v="NO"/>
    <s v="Online gaming"/>
    <s v="YES"/>
    <s v="YES"/>
    <s v="Friends , relatives"/>
  </r>
  <r>
    <s v="R323"/>
    <x v="11"/>
    <n v="0"/>
    <s v="Very poor"/>
    <s v="Smartphone"/>
    <n v="0"/>
    <n v="2"/>
    <n v="7"/>
    <n v="6"/>
    <x v="3"/>
    <n v="0"/>
    <n v="4"/>
    <s v="Increased"/>
    <s v="NO"/>
    <s v="Business"/>
    <s v="YES"/>
    <s v="YES"/>
    <s v="Friends , relatives"/>
  </r>
  <r>
    <s v="R340"/>
    <x v="11"/>
    <n v="4"/>
    <s v="Average"/>
    <s v="Smartphone"/>
    <n v="1"/>
    <n v="1"/>
    <n v="12"/>
    <n v="1"/>
    <x v="3"/>
    <n v="1"/>
    <n v="2"/>
    <s v="Increased"/>
    <s v="NO"/>
    <s v="Watching web series"/>
    <s v="NO"/>
    <s v="YES"/>
    <s v="ALL"/>
  </r>
  <r>
    <s v="R351"/>
    <x v="11"/>
    <n v="1.5"/>
    <s v="Average"/>
    <s v="NA"/>
    <n v="2"/>
    <n v="1"/>
    <n v="8"/>
    <n v="1"/>
    <x v="0"/>
    <n v="0.5"/>
    <n v="2"/>
    <s v="Remain Constant"/>
    <s v="NO"/>
    <s v="Meditation"/>
    <s v="YES"/>
    <s v="YES"/>
    <s v="School/college"/>
  </r>
  <r>
    <s v="R394"/>
    <x v="11"/>
    <n v="1"/>
    <s v="Average"/>
    <s v="Laptop/Desktop"/>
    <n v="1"/>
    <n v="0"/>
    <n v="8"/>
    <n v="4"/>
    <x v="3"/>
    <n v="0"/>
    <n v="3"/>
    <s v="Decreased"/>
    <s v="NO"/>
    <s v="Watching web series"/>
    <s v="YES"/>
    <s v="YES"/>
    <s v="Roaming around freely"/>
  </r>
  <r>
    <s v="R438"/>
    <x v="11"/>
    <n v="3"/>
    <s v="Very poor"/>
    <s v="Smartphone"/>
    <n v="2"/>
    <n v="0"/>
    <n v="8"/>
    <n v="2"/>
    <x v="3"/>
    <n v="0.5"/>
    <n v="3"/>
    <s v="Remain Constant"/>
    <s v="NO"/>
    <s v="Scrolling through social media"/>
    <s v="NO"/>
    <s v="YES"/>
    <s v="Friends , relatives"/>
  </r>
  <r>
    <s v="R440"/>
    <x v="11"/>
    <n v="1"/>
    <s v="Excellent"/>
    <s v="Smartphone"/>
    <n v="2"/>
    <n v="1"/>
    <n v="8"/>
    <n v="1"/>
    <x v="5"/>
    <n v="0"/>
    <n v="2"/>
    <s v="Remain Constant"/>
    <s v="NO"/>
    <s v="Online gaming"/>
    <s v="YES"/>
    <s v="YES"/>
    <s v="Friends , relatives"/>
  </r>
  <r>
    <s v="R462"/>
    <x v="11"/>
    <n v="4"/>
    <s v="Very poor"/>
    <s v="Smartphone"/>
    <n v="2"/>
    <n v="1"/>
    <n v="12"/>
    <n v="2"/>
    <x v="3"/>
    <n v="0"/>
    <n v="3"/>
    <s v="Remain Constant"/>
    <s v="NO"/>
    <s v="Listening to music"/>
    <s v="YES"/>
    <s v="NO"/>
    <s v="Friends , relatives"/>
  </r>
  <r>
    <s v="R464"/>
    <x v="11"/>
    <n v="2"/>
    <s v="Good"/>
    <s v="NA"/>
    <n v="3"/>
    <n v="1"/>
    <n v="7"/>
    <n v="2"/>
    <x v="0"/>
    <n v="1"/>
    <n v="3"/>
    <s v="Remain Constant"/>
    <s v="YES"/>
    <s v="Online gaming"/>
    <s v="YES"/>
    <s v="YES"/>
    <s v="Travelling"/>
  </r>
  <r>
    <s v="R483"/>
    <x v="11"/>
    <n v="4"/>
    <s v="Average"/>
    <s v="Smartphone"/>
    <n v="1"/>
    <n v="0"/>
    <n v="9"/>
    <n v="4"/>
    <x v="0"/>
    <n v="1"/>
    <n v="3"/>
    <s v="Decreased"/>
    <s v="YES"/>
    <s v="Online gaming"/>
    <s v="NO"/>
    <s v="YES"/>
    <s v="Eating outside"/>
  </r>
  <r>
    <s v="R485"/>
    <x v="11"/>
    <n v="6"/>
    <s v="Very poor"/>
    <s v="Laptop/Desktop"/>
    <n v="6"/>
    <n v="1"/>
    <n v="6"/>
    <n v="1"/>
    <x v="3"/>
    <n v="0.5"/>
    <n v="5"/>
    <s v="Remain Constant"/>
    <s v="YES"/>
    <s v="Listening to music"/>
    <s v="YES"/>
    <s v="YES"/>
    <s v="School/college"/>
  </r>
  <r>
    <s v="R522"/>
    <x v="11"/>
    <n v="3"/>
    <s v="Good"/>
    <s v="Laptop/Desktop"/>
    <n v="4"/>
    <n v="2"/>
    <n v="7"/>
    <n v="2"/>
    <x v="1"/>
    <n v="2"/>
    <n v="3"/>
    <s v="Increased"/>
    <s v="NO"/>
    <s v="Dancing"/>
    <s v="YES"/>
    <s v="YES"/>
    <s v="Travelling"/>
  </r>
  <r>
    <s v="R546"/>
    <x v="11"/>
    <n v="4"/>
    <s v="Very poor"/>
    <s v="Tablet"/>
    <n v="4"/>
    <n v="0"/>
    <n v="9"/>
    <n v="2"/>
    <x v="3"/>
    <n v="2"/>
    <n v="3"/>
    <s v="Remain Constant"/>
    <s v="NO"/>
    <s v="Watching web series"/>
    <s v="NO"/>
    <s v="YES"/>
    <s v="Travelling"/>
  </r>
  <r>
    <s v="R566"/>
    <x v="11"/>
    <n v="3"/>
    <s v="Good"/>
    <s v="Smartphone"/>
    <n v="2"/>
    <n v="0"/>
    <n v="8"/>
    <n v="1"/>
    <x v="1"/>
    <n v="1"/>
    <n v="3"/>
    <s v="Decreased"/>
    <s v="NO"/>
    <s v="Listening to music"/>
    <s v="YES"/>
    <s v="NO"/>
    <s v="School/college"/>
  </r>
  <r>
    <s v="R573"/>
    <x v="11"/>
    <n v="2"/>
    <s v="Very poor"/>
    <s v="Smartphone"/>
    <n v="0"/>
    <n v="3"/>
    <n v="8"/>
    <n v="1"/>
    <x v="6"/>
    <n v="0"/>
    <n v="3"/>
    <s v="Increased"/>
    <s v="NO"/>
    <s v="Exercising"/>
    <s v="NO"/>
    <s v="YES"/>
    <s v="ALL"/>
  </r>
  <r>
    <s v="R575"/>
    <x v="11"/>
    <n v="0"/>
    <s v="Very poor"/>
    <s v="Smartphone"/>
    <n v="0"/>
    <n v="0"/>
    <n v="7"/>
    <n v="3"/>
    <x v="3"/>
    <n v="2"/>
    <n v="4"/>
    <s v="Remain Constant"/>
    <s v="YES"/>
    <s v="Scrolling through social media"/>
    <s v="NO"/>
    <s v="YES"/>
    <s v="Friends , relatives"/>
  </r>
  <r>
    <s v="R604"/>
    <x v="11"/>
    <n v="4"/>
    <s v="Average"/>
    <s v="Laptop/Desktop"/>
    <n v="2"/>
    <n v="3"/>
    <n v="7"/>
    <n v="4"/>
    <x v="3"/>
    <n v="1"/>
    <n v="2"/>
    <s v="Decreased"/>
    <s v="NO"/>
    <s v="Online surfing"/>
    <s v="NO"/>
    <s v="NO"/>
    <s v="School/college"/>
  </r>
  <r>
    <s v="R613"/>
    <x v="11"/>
    <n v="1"/>
    <s v="Average"/>
    <s v="Smartphone"/>
    <n v="2"/>
    <n v="0"/>
    <n v="7"/>
    <n v="1"/>
    <x v="0"/>
    <n v="0"/>
    <n v="3"/>
    <s v="Decreased"/>
    <s v="YES"/>
    <s v="Cooking"/>
    <s v="NO"/>
    <s v="YES"/>
    <s v="School/college"/>
  </r>
  <r>
    <s v="R647"/>
    <x v="11"/>
    <n v="0.75"/>
    <s v="Good"/>
    <s v="Smartphone"/>
    <n v="1"/>
    <n v="1"/>
    <n v="12"/>
    <n v="1"/>
    <x v="5"/>
    <n v="1"/>
    <n v="3"/>
    <s v="Increased"/>
    <s v="NO"/>
    <s v="Exercise"/>
    <s v="YES"/>
    <s v="YES"/>
    <s v="School/college"/>
  </r>
  <r>
    <s v="R684"/>
    <x v="11"/>
    <n v="2"/>
    <s v="Average"/>
    <s v="Smartphone"/>
    <n v="1"/>
    <n v="1"/>
    <n v="10"/>
    <n v="4"/>
    <x v="1"/>
    <n v="1"/>
    <n v="4"/>
    <s v="Increased"/>
    <s v="NO"/>
    <s v="Online gaming"/>
    <s v="NO"/>
    <s v="NO"/>
    <s v="Eating outside"/>
  </r>
  <r>
    <s v="R704"/>
    <x v="11"/>
    <n v="3"/>
    <s v="Average"/>
    <s v="Smartphone"/>
    <n v="1"/>
    <n v="1"/>
    <n v="9"/>
    <n v="4"/>
    <x v="3"/>
    <n v="0.5"/>
    <n v="4"/>
    <s v="Remain Constant"/>
    <s v="NO"/>
    <s v="Listening to music"/>
    <s v="YES"/>
    <s v="YES"/>
    <s v="Friends , relatives"/>
  </r>
  <r>
    <s v="R709"/>
    <x v="11"/>
    <n v="0"/>
    <s v="NA"/>
    <s v="NA"/>
    <n v="1"/>
    <n v="1"/>
    <n v="10"/>
    <n v="9"/>
    <x v="3"/>
    <n v="2"/>
    <n v="3"/>
    <s v="Remain Constant"/>
    <s v="NO"/>
    <s v="Listening to music"/>
    <s v="YES"/>
    <s v="YES"/>
    <s v="Travelling"/>
  </r>
  <r>
    <s v="R712"/>
    <x v="11"/>
    <n v="7"/>
    <s v="Average"/>
    <s v="Laptop/Desktop"/>
    <n v="2"/>
    <n v="1"/>
    <n v="8"/>
    <n v="3"/>
    <x v="0"/>
    <n v="1"/>
    <n v="3"/>
    <s v="Decreased"/>
    <s v="NO"/>
    <s v="Watching web series"/>
    <s v="YES"/>
    <s v="YES"/>
    <s v="Friends , relatives"/>
  </r>
  <r>
    <s v="R727"/>
    <x v="11"/>
    <n v="3"/>
    <s v="Good"/>
    <s v="Laptop/Desktop"/>
    <n v="3"/>
    <n v="0"/>
    <n v="10"/>
    <n v="2"/>
    <x v="3"/>
    <n v="0"/>
    <n v="2"/>
    <s v="Increased"/>
    <s v="NO"/>
    <s v="Listening to music"/>
    <s v="NO"/>
    <s v="YES"/>
    <s v="Colleagues"/>
  </r>
  <r>
    <s v="R734"/>
    <x v="11"/>
    <n v="2"/>
    <s v="Average"/>
    <s v="Laptop/Desktop"/>
    <n v="3"/>
    <n v="1"/>
    <n v="8"/>
    <n v="2"/>
    <x v="1"/>
    <n v="3"/>
    <n v="3"/>
    <s v="Increased"/>
    <s v="NO"/>
    <s v="Online surfing"/>
    <s v="YES"/>
    <s v="YES"/>
    <s v="School/college"/>
  </r>
  <r>
    <s v="R763"/>
    <x v="11"/>
    <n v="4"/>
    <s v="Good"/>
    <s v="Smartphone"/>
    <n v="2"/>
    <n v="0.5"/>
    <n v="6"/>
    <n v="2"/>
    <x v="0"/>
    <n v="0"/>
    <n v="4"/>
    <s v="Remain Constant"/>
    <s v="NO"/>
    <s v="Online gaming"/>
    <s v="YES"/>
    <s v="NO"/>
    <s v="School/college"/>
  </r>
  <r>
    <s v="R778"/>
    <x v="11"/>
    <n v="2"/>
    <s v="Very poor"/>
    <s v="Laptop/Desktop"/>
    <n v="4"/>
    <n v="0"/>
    <n v="8"/>
    <n v="1.5"/>
    <x v="3"/>
    <n v="0"/>
    <n v="2"/>
    <s v="Remain Constant"/>
    <s v="NO"/>
    <s v="Watching web series"/>
    <s v="NO"/>
    <s v="NO"/>
    <s v="School/college"/>
  </r>
  <r>
    <s v="R790"/>
    <x v="11"/>
    <n v="4"/>
    <s v="Very poor"/>
    <s v="Smartphone"/>
    <n v="1"/>
    <n v="2"/>
    <n v="9"/>
    <n v="2"/>
    <x v="0"/>
    <n v="0.5"/>
    <n v="2"/>
    <s v="Decreased"/>
    <s v="NO"/>
    <s v="Listening to music"/>
    <s v="NO"/>
    <s v="YES"/>
    <s v="Roaming around freely"/>
  </r>
  <r>
    <s v="R795"/>
    <x v="11"/>
    <n v="0"/>
    <s v="Poor"/>
    <s v="Laptop/Desktop"/>
    <n v="2"/>
    <n v="2"/>
    <n v="7"/>
    <n v="4"/>
    <x v="3"/>
    <n v="1"/>
    <n v="3"/>
    <s v="Remain Constant"/>
    <s v="NO"/>
    <s v="Online gaming"/>
    <s v="YES"/>
    <s v="YES"/>
    <s v="School/college"/>
  </r>
  <r>
    <s v="R824"/>
    <x v="11"/>
    <n v="2"/>
    <s v="Poor"/>
    <s v="Smartphone"/>
    <n v="1"/>
    <n v="1"/>
    <n v="8.5"/>
    <n v="2"/>
    <x v="0"/>
    <n v="3"/>
    <n v="3"/>
    <s v="Remain Constant"/>
    <s v="NO"/>
    <s v="Listening to music"/>
    <s v="NO"/>
    <s v="NO"/>
    <s v="School/college"/>
  </r>
  <r>
    <s v="R962"/>
    <x v="11"/>
    <n v="0"/>
    <s v="Poor"/>
    <s v="Smartphone"/>
    <n v="0"/>
    <n v="2"/>
    <n v="12"/>
    <n v="1"/>
    <x v="6"/>
    <n v="0"/>
    <n v="7"/>
    <s v="Increased"/>
    <s v="NO"/>
    <s v="Online gaming"/>
    <s v="NO"/>
    <s v="YES"/>
    <s v="Roaming around freely"/>
  </r>
  <r>
    <s v="R983"/>
    <x v="11"/>
    <n v="7"/>
    <s v="Very poor"/>
    <s v="Smartphone"/>
    <n v="4"/>
    <n v="0"/>
    <n v="9"/>
    <n v="2"/>
    <x v="3"/>
    <n v="0"/>
    <n v="2"/>
    <s v="Decreased"/>
    <s v="NO"/>
    <s v="Online surfing"/>
    <s v="NO"/>
    <s v="YES"/>
    <s v="School/college"/>
  </r>
  <r>
    <s v="R984"/>
    <x v="11"/>
    <n v="8"/>
    <s v="Good"/>
    <s v="Smartphone"/>
    <n v="2"/>
    <n v="0.25"/>
    <n v="7"/>
    <n v="1.5"/>
    <x v="3"/>
    <n v="1"/>
    <n v="3"/>
    <s v="Increased"/>
    <s v="NO"/>
    <s v="Talking"/>
    <s v="NO"/>
    <s v="NO"/>
    <s v="School/college"/>
  </r>
  <r>
    <s v="R986"/>
    <x v="11"/>
    <n v="5"/>
    <s v="Very poor"/>
    <s v="Smartphone"/>
    <n v="0"/>
    <n v="0"/>
    <n v="7"/>
    <n v="1"/>
    <x v="3"/>
    <n v="0.5"/>
    <n v="3"/>
    <s v="Decreased"/>
    <s v="NO"/>
    <s v="Online gaming"/>
    <s v="YES"/>
    <s v="NO"/>
    <s v="School/college"/>
  </r>
  <r>
    <s v="R990"/>
    <x v="11"/>
    <n v="8"/>
    <s v="Very poor"/>
    <s v="Smartphone"/>
    <n v="0"/>
    <n v="1"/>
    <n v="6"/>
    <n v="5"/>
    <x v="0"/>
    <n v="0"/>
    <n v="2"/>
    <s v="Decreased"/>
    <s v="NO"/>
    <s v="Online gaming"/>
    <s v="NO"/>
    <s v="YES"/>
    <s v="Roaming around freely"/>
  </r>
  <r>
    <s v="R991"/>
    <x v="11"/>
    <n v="4"/>
    <s v="Very poor"/>
    <s v="Smartphone"/>
    <n v="0"/>
    <n v="1"/>
    <n v="8"/>
    <n v="2"/>
    <x v="3"/>
    <n v="0.3"/>
    <n v="3"/>
    <s v="Remain Constant"/>
    <s v="NO"/>
    <s v="Sketching"/>
    <s v="YES"/>
    <s v="YES"/>
    <s v="Friends , relatives"/>
  </r>
  <r>
    <s v="R994"/>
    <x v="11"/>
    <n v="8"/>
    <s v="Average"/>
    <s v="Smartphone"/>
    <n v="3"/>
    <n v="1"/>
    <n v="5"/>
    <n v="4"/>
    <x v="1"/>
    <n v="2"/>
    <n v="2"/>
    <s v="Decreased"/>
    <s v="NO"/>
    <s v="Listening to music"/>
    <s v="NO"/>
    <s v="NO"/>
    <s v="School/college"/>
  </r>
  <r>
    <s v="R996"/>
    <x v="11"/>
    <n v="5"/>
    <s v="Average"/>
    <s v="Smartphone"/>
    <n v="2"/>
    <n v="0"/>
    <n v="6"/>
    <n v="1"/>
    <x v="3"/>
    <n v="0"/>
    <n v="3"/>
    <s v="Remain Constant"/>
    <s v="NO"/>
    <s v="Talking to your relatives"/>
    <s v="NO"/>
    <s v="YES"/>
    <s v="School/college"/>
  </r>
  <r>
    <s v="R1004"/>
    <x v="11"/>
    <n v="6"/>
    <s v="Very poor"/>
    <s v="Smartphone"/>
    <n v="4"/>
    <n v="0"/>
    <n v="7"/>
    <n v="3"/>
    <x v="3"/>
    <n v="0.3"/>
    <n v="4"/>
    <s v="Decreased"/>
    <s v="NO"/>
    <s v="Online surfing"/>
    <s v="YES"/>
    <s v="YES"/>
    <s v="School/college"/>
  </r>
  <r>
    <s v="R1006"/>
    <x v="11"/>
    <n v="5"/>
    <s v="Good"/>
    <s v="Smartphone"/>
    <n v="3"/>
    <n v="2"/>
    <n v="8"/>
    <n v="3"/>
    <x v="1"/>
    <n v="0"/>
    <n v="3"/>
    <s v="Remain Constant"/>
    <s v="NO"/>
    <s v="Listening to music"/>
    <s v="NO"/>
    <s v="YES"/>
    <s v="Travelling"/>
  </r>
  <r>
    <s v="R1042"/>
    <x v="11"/>
    <n v="4"/>
    <s v="Very poor"/>
    <s v="Laptop/Desktop"/>
    <n v="1"/>
    <n v="1"/>
    <n v="10"/>
    <n v="3"/>
    <x v="0"/>
    <n v="1"/>
    <n v="4"/>
    <s v="Increased"/>
    <s v="NO"/>
    <s v="Reading books"/>
    <s v="NO"/>
    <s v="NO"/>
    <s v="Eating outside"/>
  </r>
  <r>
    <s v="R1052"/>
    <x v="11"/>
    <n v="2"/>
    <s v="Average"/>
    <s v="Smartphone"/>
    <n v="2"/>
    <n v="1"/>
    <n v="8"/>
    <n v="1.3"/>
    <x v="3"/>
    <n v="2"/>
    <n v="4"/>
    <s v="Remain Constant"/>
    <s v="NO"/>
    <s v="Drawing and painting and sketching"/>
    <s v="NO"/>
    <s v="YES"/>
    <s v="Friends , relatives"/>
  </r>
  <r>
    <s v="R1055"/>
    <x v="11"/>
    <n v="0"/>
    <s v="Good"/>
    <s v="Smartphone"/>
    <n v="3"/>
    <n v="1"/>
    <n v="7"/>
    <n v="2"/>
    <x v="3"/>
    <n v="1"/>
    <n v="4"/>
    <s v="Remain Constant"/>
    <s v="NO"/>
    <s v="Meditation"/>
    <s v="YES"/>
    <s v="YES"/>
    <s v="Colleagues"/>
  </r>
  <r>
    <s v="R1057"/>
    <x v="11"/>
    <n v="6"/>
    <s v="Very poor"/>
    <s v="Laptop/Desktop"/>
    <n v="2"/>
    <n v="0"/>
    <n v="8"/>
    <n v="1"/>
    <x v="3"/>
    <n v="0.5"/>
    <n v="2"/>
    <s v="Increased"/>
    <s v="NO"/>
    <s v="Watching web series"/>
    <s v="NO"/>
    <s v="YES"/>
    <s v="School/college"/>
  </r>
  <r>
    <s v="R1136"/>
    <x v="11"/>
    <n v="7"/>
    <s v="Average"/>
    <s v="Smartphone"/>
    <n v="4"/>
    <n v="0"/>
    <n v="6"/>
    <n v="1"/>
    <x v="0"/>
    <n v="0"/>
    <n v="2"/>
    <s v="Remain Constant"/>
    <s v="NO"/>
    <s v="Listening to music"/>
    <s v="NO"/>
    <s v="NO"/>
    <s v="Friends , relatives"/>
  </r>
  <r>
    <s v="R7"/>
    <x v="12"/>
    <n v="2"/>
    <s v="Very poor"/>
    <s v="Smartphone"/>
    <n v="2"/>
    <n v="1"/>
    <n v="5"/>
    <n v="4"/>
    <x v="3"/>
    <n v="0"/>
    <n v="3"/>
    <s v="Increased"/>
    <s v="NO"/>
    <s v="Watching web series"/>
    <s v="NO"/>
    <s v="YES"/>
    <s v="Friends , relatives"/>
  </r>
  <r>
    <s v="R8"/>
    <x v="12"/>
    <n v="2"/>
    <s v="Very poor"/>
    <s v="Tablet"/>
    <n v="1"/>
    <n v="1"/>
    <n v="10"/>
    <n v="5"/>
    <x v="3"/>
    <n v="0"/>
    <n v="3"/>
    <s v="Increased"/>
    <s v="YES"/>
    <s v="Scrolling through social media"/>
    <s v="NO"/>
    <s v="YES"/>
    <s v="Eating outside"/>
  </r>
  <r>
    <s v="R31"/>
    <x v="12"/>
    <n v="4"/>
    <s v="Very poor"/>
    <s v="Smartphone"/>
    <n v="5"/>
    <n v="1"/>
    <n v="7"/>
    <n v="2"/>
    <x v="0"/>
    <n v="1"/>
    <n v="2"/>
    <s v="Decreased"/>
    <s v="YES"/>
    <s v="Listening to music"/>
    <s v="YES"/>
    <s v="YES"/>
    <s v="Roaming around freely"/>
  </r>
  <r>
    <s v="R51"/>
    <x v="12"/>
    <n v="0"/>
    <s v="Very poor"/>
    <s v="Smartphone"/>
    <n v="1"/>
    <n v="0"/>
    <n v="8"/>
    <n v="2"/>
    <x v="1"/>
    <n v="2"/>
    <n v="3"/>
    <s v="Remain Constant"/>
    <s v="YES"/>
    <s v="Online gaming"/>
    <s v="NO"/>
    <s v="YES"/>
    <s v="School/college"/>
  </r>
  <r>
    <s v="R54"/>
    <x v="12"/>
    <n v="0"/>
    <s v="Average"/>
    <s v="Smartphone"/>
    <n v="2"/>
    <n v="2"/>
    <n v="10"/>
    <n v="1"/>
    <x v="3"/>
    <n v="0.5"/>
    <n v="4"/>
    <s v="Remain Constant"/>
    <s v="NO"/>
    <s v="Reading books"/>
    <s v="YES"/>
    <s v="YES"/>
    <s v="Roaming around freely"/>
  </r>
  <r>
    <s v="R56"/>
    <x v="12"/>
    <n v="4"/>
    <s v="Very poor"/>
    <s v="Smartphone"/>
    <n v="2"/>
    <n v="0"/>
    <n v="7"/>
    <n v="1"/>
    <x v="0"/>
    <n v="0"/>
    <n v="3"/>
    <s v="Increased"/>
    <s v="YES"/>
    <s v="Watching web series"/>
    <s v="YES"/>
    <s v="YES"/>
    <s v="Roaming around freely"/>
  </r>
  <r>
    <s v="R57"/>
    <x v="12"/>
    <n v="2"/>
    <s v="Very poor"/>
    <s v="Smartphone"/>
    <n v="2"/>
    <n v="2"/>
    <n v="8"/>
    <n v="1"/>
    <x v="1"/>
    <n v="0"/>
    <n v="4"/>
    <s v="Increased"/>
    <s v="NO"/>
    <s v="Listening to music"/>
    <s v="NO"/>
    <s v="YES"/>
    <s v="Friends , relatives"/>
  </r>
  <r>
    <s v="R67"/>
    <x v="12"/>
    <n v="0"/>
    <s v="NA"/>
    <s v="NA"/>
    <n v="0"/>
    <n v="2"/>
    <n v="6"/>
    <n v="4"/>
    <x v="3"/>
    <n v="0.5"/>
    <n v="3"/>
    <s v="Remain Constant"/>
    <s v="NO"/>
    <s v="Listening to music"/>
    <s v="NO"/>
    <s v="YES"/>
    <s v="Eating outside"/>
  </r>
  <r>
    <s v="R70"/>
    <x v="12"/>
    <n v="2"/>
    <s v="Very poor"/>
    <s v="Tablet"/>
    <n v="2"/>
    <n v="1"/>
    <n v="8"/>
    <n v="5"/>
    <x v="3"/>
    <n v="0"/>
    <n v="4"/>
    <s v="Decreased"/>
    <s v="NO"/>
    <s v="Scrolling through social media"/>
    <s v="NO"/>
    <s v="YES"/>
    <s v="Roaming around freely"/>
  </r>
  <r>
    <s v="R74"/>
    <x v="12"/>
    <n v="1"/>
    <s v="Average"/>
    <s v="Laptop/Desktop"/>
    <n v="0.5"/>
    <n v="1"/>
    <n v="7"/>
    <n v="5"/>
    <x v="3"/>
    <n v="2"/>
    <n v="3"/>
    <s v="Remain Constant"/>
    <s v="NO"/>
    <s v="Many of these"/>
    <s v="NO"/>
    <s v="YES"/>
    <s v="Friends , relatives"/>
  </r>
  <r>
    <s v="R76"/>
    <x v="12"/>
    <n v="3"/>
    <s v="Average"/>
    <s v="Smartphone"/>
    <n v="5"/>
    <n v="0"/>
    <n v="5"/>
    <n v="4"/>
    <x v="7"/>
    <n v="0"/>
    <n v="2"/>
    <s v="Increased"/>
    <s v="YES"/>
    <s v="Listening to music"/>
    <s v="YES"/>
    <s v="NO"/>
    <s v="Roaming around freely"/>
  </r>
  <r>
    <s v="R77"/>
    <x v="12"/>
    <n v="0"/>
    <s v="Very poor"/>
    <s v="Smartphone"/>
    <n v="1"/>
    <n v="1"/>
    <n v="8"/>
    <n v="2"/>
    <x v="3"/>
    <n v="0"/>
    <n v="3"/>
    <s v="Decreased"/>
    <s v="NO"/>
    <s v="Listening to music"/>
    <s v="YES"/>
    <s v="YES"/>
    <s v="School/college"/>
  </r>
  <r>
    <s v="R80"/>
    <x v="12"/>
    <n v="1"/>
    <s v="Good"/>
    <s v="Laptop/Desktop"/>
    <n v="4"/>
    <n v="0"/>
    <n v="8"/>
    <n v="2"/>
    <x v="2"/>
    <n v="0"/>
    <n v="4"/>
    <s v="Increased"/>
    <s v="NO"/>
    <s v="Web Series"/>
    <s v="YES"/>
    <s v="YES"/>
    <s v="Travelling"/>
  </r>
  <r>
    <s v="R83"/>
    <x v="12"/>
    <n v="2"/>
    <s v="Very poor"/>
    <s v="Smartphone"/>
    <n v="2"/>
    <n v="0.5"/>
    <n v="9"/>
    <n v="3"/>
    <x v="3"/>
    <n v="1"/>
    <n v="2"/>
    <s v="Increased"/>
    <s v="NO"/>
    <s v="Online gaming"/>
    <s v="YES"/>
    <s v="YES"/>
    <s v="School/college"/>
  </r>
  <r>
    <s v="R86"/>
    <x v="12"/>
    <n v="2"/>
    <s v="Very poor"/>
    <s v="Tablet"/>
    <n v="2"/>
    <n v="1"/>
    <n v="8"/>
    <n v="5"/>
    <x v="3"/>
    <n v="0"/>
    <n v="4"/>
    <s v="Decreased"/>
    <s v="NO"/>
    <s v="Scrolling through social media"/>
    <s v="NO"/>
    <s v="YES"/>
    <s v="Roaming around freely"/>
  </r>
  <r>
    <s v="R90"/>
    <x v="12"/>
    <n v="4"/>
    <s v="Average"/>
    <s v="Smartphone"/>
    <n v="3"/>
    <n v="1"/>
    <n v="7"/>
    <n v="3"/>
    <x v="3"/>
    <n v="2"/>
    <n v="3"/>
    <s v="Increased"/>
    <s v="NO"/>
    <s v="Listening to music"/>
    <s v="YES"/>
    <s v="YES"/>
    <s v="School/college"/>
  </r>
  <r>
    <s v="R92"/>
    <x v="12"/>
    <n v="0"/>
    <s v="Very poor"/>
    <s v="Smartphone"/>
    <n v="4"/>
    <n v="1"/>
    <n v="8"/>
    <n v="1"/>
    <x v="0"/>
    <n v="0"/>
    <n v="3"/>
    <s v="Increased"/>
    <s v="NO"/>
    <s v="Listening to music"/>
    <s v="NO"/>
    <s v="YES"/>
    <s v="School/college"/>
  </r>
  <r>
    <s v="R93"/>
    <x v="12"/>
    <n v="4"/>
    <s v="Very poor"/>
    <s v="Laptop/Desktop"/>
    <n v="0"/>
    <n v="0"/>
    <n v="8"/>
    <n v="2"/>
    <x v="3"/>
    <n v="1.5"/>
    <n v="3"/>
    <s v="Increased"/>
    <s v="YES"/>
    <s v="Anime Manga"/>
    <s v="NO"/>
    <s v="NO"/>
    <s v="School/college"/>
  </r>
  <r>
    <s v="R96"/>
    <x v="12"/>
    <n v="5"/>
    <s v="Good"/>
    <s v="Tablet"/>
    <n v="3"/>
    <n v="1"/>
    <n v="8"/>
    <n v="2"/>
    <x v="4"/>
    <n v="0"/>
    <n v="2"/>
    <s v="Remain Constant"/>
    <s v="NO"/>
    <s v="Reading"/>
    <s v="NO"/>
    <s v="YES"/>
    <s v="Travelling"/>
  </r>
  <r>
    <s v="R97"/>
    <x v="12"/>
    <n v="3"/>
    <s v="Average"/>
    <s v="Smartphone"/>
    <n v="1"/>
    <n v="0"/>
    <n v="10"/>
    <n v="4"/>
    <x v="0"/>
    <n v="0"/>
    <n v="3"/>
    <s v="Remain Constant"/>
    <s v="NO"/>
    <s v="Listening to music"/>
    <s v="NO"/>
    <s v="YES"/>
    <s v="School/college"/>
  </r>
  <r>
    <s v="R107"/>
    <x v="12"/>
    <n v="2"/>
    <s v="Very poor"/>
    <s v="Smartphone"/>
    <n v="1.5"/>
    <n v="1"/>
    <n v="7"/>
    <n v="2"/>
    <x v="1"/>
    <s v="N"/>
    <n v="2"/>
    <s v="Remain Constant"/>
    <s v="NO"/>
    <s v="Listening to music"/>
    <s v="NO"/>
    <s v="NO"/>
    <s v="School/college"/>
  </r>
  <r>
    <s v="R113"/>
    <x v="12"/>
    <n v="1"/>
    <s v="Very poor"/>
    <s v="Smartphone"/>
    <n v="4"/>
    <n v="1"/>
    <n v="8"/>
    <n v="1"/>
    <x v="1"/>
    <n v="0"/>
    <n v="4"/>
    <s v="Remain Constant"/>
    <s v="NO"/>
    <s v="Sleep"/>
    <s v="NO"/>
    <s v="YES"/>
    <s v="School/college"/>
  </r>
  <r>
    <s v="R120"/>
    <x v="12"/>
    <n v="2"/>
    <s v="Average"/>
    <s v="Smartphone"/>
    <n v="6"/>
    <n v="1"/>
    <n v="6"/>
    <n v="1"/>
    <x v="3"/>
    <n v="0"/>
    <n v="3"/>
    <s v="Increased"/>
    <s v="NO"/>
    <s v="Watching web series"/>
    <s v="NO"/>
    <s v="YES"/>
    <s v="School/college"/>
  </r>
  <r>
    <s v="R125"/>
    <x v="12"/>
    <n v="1"/>
    <s v="Very poor"/>
    <s v="Smartphone"/>
    <n v="2"/>
    <n v="0"/>
    <n v="7"/>
    <n v="1"/>
    <x v="0"/>
    <n v="0"/>
    <n v="2"/>
    <s v="Increased"/>
    <s v="YES"/>
    <s v="Sleep"/>
    <s v="NO"/>
    <s v="NO"/>
    <s v="School/college"/>
  </r>
  <r>
    <s v="R128"/>
    <x v="12"/>
    <n v="2"/>
    <s v="Very poor"/>
    <s v="Smartphone"/>
    <n v="4"/>
    <n v="1"/>
    <n v="8"/>
    <n v="2"/>
    <x v="1"/>
    <n v="0"/>
    <n v="4"/>
    <s v="Decreased"/>
    <s v="NO"/>
    <s v="Sketching and writing"/>
    <s v="NO"/>
    <s v="NO"/>
    <s v="Roaming around freely"/>
  </r>
  <r>
    <s v="R130"/>
    <x v="12"/>
    <n v="0"/>
    <s v="NA"/>
    <s v="NA"/>
    <n v="1"/>
    <n v="3"/>
    <n v="8"/>
    <n v="5"/>
    <x v="3"/>
    <n v="1"/>
    <n v="1"/>
    <s v="Decreased"/>
    <s v="NO"/>
    <s v="Listening to music"/>
    <s v="NO"/>
    <s v="YES"/>
    <s v="Eating outside"/>
  </r>
  <r>
    <s v="R140"/>
    <x v="12"/>
    <n v="3"/>
    <s v="Very poor"/>
    <s v="Laptop/Desktop"/>
    <n v="2"/>
    <n v="1"/>
    <n v="9"/>
    <n v="1"/>
    <x v="1"/>
    <n v="0"/>
    <n v="3"/>
    <s v="Decreased"/>
    <s v="NO"/>
    <s v="Online gaming"/>
    <s v="NO"/>
    <s v="YES"/>
    <s v="School/college"/>
  </r>
  <r>
    <s v="R145"/>
    <x v="12"/>
    <n v="2"/>
    <s v="Very poor"/>
    <s v="Smartphone"/>
    <n v="2"/>
    <n v="2"/>
    <n v="8"/>
    <n v="2"/>
    <x v="1"/>
    <n v="3"/>
    <n v="2"/>
    <s v="Increased"/>
    <s v="NO"/>
    <s v="Watching web series"/>
    <s v="YES"/>
    <s v="YES"/>
    <s v="Eating outside"/>
  </r>
  <r>
    <s v="R149"/>
    <x v="12"/>
    <n v="6"/>
    <s v="Very poor"/>
    <s v="Smartphone"/>
    <n v="3"/>
    <n v="0"/>
    <n v="7"/>
    <n v="2"/>
    <x v="0"/>
    <n v="0.5"/>
    <n v="2"/>
    <s v="Increased"/>
    <s v="YES"/>
    <s v="Online gaming"/>
    <s v="NO"/>
    <s v="YES"/>
    <s v="Friends , relatives"/>
  </r>
  <r>
    <s v="R150"/>
    <x v="12"/>
    <n v="1"/>
    <s v="Average"/>
    <s v="Laptop/Desktop"/>
    <n v="1"/>
    <n v="1"/>
    <n v="10"/>
    <n v="1"/>
    <x v="3"/>
    <n v="0"/>
    <n v="3"/>
    <s v="Remain Constant"/>
    <s v="NO"/>
    <s v="Listening to music"/>
    <s v="YES"/>
    <s v="YES"/>
    <s v="Eating outside"/>
  </r>
  <r>
    <s v="R156"/>
    <x v="12"/>
    <n v="0.5"/>
    <s v="Very poor"/>
    <s v="Smartphone"/>
    <n v="7"/>
    <n v="2"/>
    <n v="7"/>
    <n v="0.1"/>
    <x v="3"/>
    <n v="0"/>
    <n v="4"/>
    <s v="Remain Constant"/>
    <s v="YES"/>
    <s v="Listening to music"/>
    <s v="YES"/>
    <s v="YES"/>
    <s v="Friends , relatives"/>
  </r>
  <r>
    <s v="R183"/>
    <x v="12"/>
    <n v="2"/>
    <s v="Very poor"/>
    <s v="Smartphone"/>
    <n v="2"/>
    <n v="1"/>
    <n v="8"/>
    <n v="2"/>
    <x v="3"/>
    <n v="2"/>
    <n v="3"/>
    <s v="Increased"/>
    <s v="YES"/>
    <s v="Listening to music"/>
    <s v="YES"/>
    <s v="YES"/>
    <s v="Roaming around freely"/>
  </r>
  <r>
    <s v="R189"/>
    <x v="12"/>
    <n v="2"/>
    <s v="Poor"/>
    <s v="Smartphone"/>
    <n v="10"/>
    <n v="0.25"/>
    <n v="8"/>
    <n v="2"/>
    <x v="3"/>
    <n v="0"/>
    <n v="3"/>
    <s v="Increased"/>
    <s v="NO"/>
    <s v="Talking to your relatives"/>
    <s v="YES"/>
    <s v="YES"/>
    <s v="School/college"/>
  </r>
  <r>
    <s v="R201"/>
    <x v="12"/>
    <n v="0.5"/>
    <s v="Very poor"/>
    <s v="Smartphone"/>
    <n v="3"/>
    <n v="1"/>
    <n v="8"/>
    <n v="1"/>
    <x v="3"/>
    <n v="0"/>
    <n v="2"/>
    <s v="Remain Constant"/>
    <s v="NO"/>
    <s v="Sleep"/>
    <s v="YES"/>
    <s v="YES"/>
    <s v="School/college"/>
  </r>
  <r>
    <s v="R220"/>
    <x v="12"/>
    <n v="0.5"/>
    <s v="Very poor"/>
    <s v="Smartphone"/>
    <n v="5"/>
    <n v="0.5"/>
    <n v="10"/>
    <n v="1"/>
    <x v="0"/>
    <n v="1"/>
    <n v="2"/>
    <s v="Remain Constant"/>
    <s v="YES"/>
    <s v="Meditation"/>
    <s v="YES"/>
    <s v="NO"/>
    <s v="School/college"/>
  </r>
  <r>
    <s v="R227"/>
    <x v="12"/>
    <n v="2"/>
    <s v="Very poor"/>
    <s v="Smartphone"/>
    <n v="2"/>
    <n v="1"/>
    <n v="8"/>
    <n v="2"/>
    <x v="0"/>
    <n v="1"/>
    <n v="3"/>
    <s v="Decreased"/>
    <s v="YES"/>
    <s v="Scrolling through social media"/>
    <s v="NO"/>
    <s v="YES"/>
    <s v="Roaming around freely"/>
  </r>
  <r>
    <s v="R228"/>
    <x v="12"/>
    <n v="2"/>
    <s v="Very poor"/>
    <s v="Smartphone"/>
    <n v="5"/>
    <n v="1"/>
    <n v="9"/>
    <n v="2"/>
    <x v="6"/>
    <n v="0"/>
    <n v="4"/>
    <s v="Remain Constant"/>
    <s v="NO"/>
    <s v="Listening to music"/>
    <s v="YES"/>
    <s v="NO"/>
    <s v="School/college"/>
  </r>
  <r>
    <s v="R240"/>
    <x v="12"/>
    <n v="1"/>
    <s v="Average"/>
    <s v="Laptop/Desktop"/>
    <n v="1"/>
    <n v="0"/>
    <n v="8"/>
    <n v="1"/>
    <x v="1"/>
    <n v="2"/>
    <n v="4"/>
    <s v="Remain Constant"/>
    <s v="NO"/>
    <s v="Whatever want"/>
    <s v="NO"/>
    <s v="NO"/>
    <s v="Eating outside"/>
  </r>
  <r>
    <s v="R242"/>
    <x v="12"/>
    <n v="0"/>
    <s v="NA"/>
    <s v="NA"/>
    <n v="2"/>
    <n v="1"/>
    <n v="8"/>
    <n v="4"/>
    <x v="3"/>
    <n v="0"/>
    <n v="3"/>
    <s v="Remain Constant"/>
    <s v="NO"/>
    <s v="Online gaming"/>
    <s v="YES"/>
    <s v="YES"/>
    <s v="Friends , relatives"/>
  </r>
  <r>
    <s v="R256"/>
    <x v="12"/>
    <n v="3"/>
    <s v="Good"/>
    <s v="Laptop/Desktop"/>
    <n v="2"/>
    <n v="0"/>
    <n v="8"/>
    <n v="5"/>
    <x v="1"/>
    <n v="1.5"/>
    <n v="3"/>
    <s v="Increased"/>
    <s v="NO"/>
    <s v="Web Series"/>
    <s v="NO"/>
    <s v="YES"/>
    <s v="School/college"/>
  </r>
  <r>
    <s v="R260"/>
    <x v="12"/>
    <n v="0"/>
    <s v="Very poor"/>
    <s v="Laptop/Desktop"/>
    <n v="4"/>
    <n v="0.3"/>
    <n v="8"/>
    <n v="2"/>
    <x v="0"/>
    <n v="0"/>
    <n v="2"/>
    <s v="Remain Constant"/>
    <s v="NO"/>
    <s v="Talking to your relatives"/>
    <s v="NO"/>
    <s v="NO"/>
    <s v="School/college"/>
  </r>
  <r>
    <s v="R263"/>
    <x v="12"/>
    <n v="0"/>
    <s v="Very poor"/>
    <s v="Laptop/Desktop"/>
    <n v="1"/>
    <n v="0"/>
    <n v="8"/>
    <n v="4"/>
    <x v="6"/>
    <n v="2"/>
    <n v="3"/>
    <s v="Increased"/>
    <s v="NO"/>
    <s v="Watching web series"/>
    <s v="NO"/>
    <s v="NO"/>
    <s v="Friends , relatives"/>
  </r>
  <r>
    <s v="R275"/>
    <x v="12"/>
    <n v="0"/>
    <s v="Very poor"/>
    <s v="Laptop/Desktop"/>
    <n v="8"/>
    <n v="1"/>
    <n v="8"/>
    <n v="2"/>
    <x v="0"/>
    <n v="0"/>
    <n v="2"/>
    <s v="Increased"/>
    <s v="YES"/>
    <s v="Cooking"/>
    <s v="YES"/>
    <s v="YES"/>
    <s v="Roaming around freely"/>
  </r>
  <r>
    <s v="R276"/>
    <x v="12"/>
    <n v="1"/>
    <s v="Very poor"/>
    <s v="Laptop/Desktop"/>
    <n v="3"/>
    <n v="0"/>
    <n v="8"/>
    <n v="3"/>
    <x v="3"/>
    <n v="3"/>
    <n v="3"/>
    <s v="Increased"/>
    <s v="YES"/>
    <s v="Listening to music"/>
    <s v="YES"/>
    <s v="YES"/>
    <s v="Roaming around freely"/>
  </r>
  <r>
    <s v="R278"/>
    <x v="12"/>
    <n v="1"/>
    <s v="Excellent"/>
    <s v="Laptop/Desktop"/>
    <n v="1"/>
    <n v="3"/>
    <n v="9"/>
    <n v="2"/>
    <x v="1"/>
    <n v="0"/>
    <n v="5"/>
    <s v="Remain Constant"/>
    <s v="NO"/>
    <s v="Listening to music"/>
    <s v="NO"/>
    <s v="YES"/>
    <s v="Travelling"/>
  </r>
  <r>
    <s v="R280"/>
    <x v="12"/>
    <n v="2"/>
    <s v="Average"/>
    <s v="Smartphone"/>
    <n v="3"/>
    <n v="1"/>
    <n v="9"/>
    <n v="3"/>
    <x v="0"/>
    <n v="3"/>
    <n v="3"/>
    <s v="Increased"/>
    <s v="NO"/>
    <s v="Sleep"/>
    <s v="NO"/>
    <s v="YES"/>
    <s v="School/college"/>
  </r>
  <r>
    <s v="R286"/>
    <x v="12"/>
    <n v="3"/>
    <s v="Average"/>
    <s v="Laptop/Desktop"/>
    <n v="6"/>
    <n v="0.5"/>
    <n v="8"/>
    <n v="0.6"/>
    <x v="9"/>
    <n v="1.5"/>
    <n v="4"/>
    <s v="Increased"/>
    <s v="NO"/>
    <s v="Reading books"/>
    <s v="YES"/>
    <s v="YES"/>
    <s v="School/college"/>
  </r>
  <r>
    <s v="R295"/>
    <x v="12"/>
    <n v="2"/>
    <s v="Very poor"/>
    <s v="Laptop/Desktop"/>
    <n v="1"/>
    <n v="1"/>
    <n v="7"/>
    <n v="5"/>
    <x v="3"/>
    <n v="1"/>
    <n v="4"/>
    <s v="Remain Constant"/>
    <s v="NO"/>
    <s v="Talking to your relatives"/>
    <s v="NO"/>
    <s v="YES"/>
    <s v="Friends , relatives"/>
  </r>
  <r>
    <s v="R299"/>
    <x v="12"/>
    <n v="2"/>
    <s v="Very poor"/>
    <s v="Laptop/Desktop"/>
    <n v="3"/>
    <n v="1"/>
    <n v="8"/>
    <n v="1"/>
    <x v="3"/>
    <n v="2"/>
    <n v="4"/>
    <s v="Remain Constant"/>
    <s v="NO"/>
    <s v="Watching web series"/>
    <s v="YES"/>
    <s v="YES"/>
    <s v="Travelling"/>
  </r>
  <r>
    <s v="R305"/>
    <x v="12"/>
    <n v="5"/>
    <s v="Excellent"/>
    <s v="Smartphone"/>
    <n v="5"/>
    <n v="1"/>
    <n v="7"/>
    <n v="2"/>
    <x v="1"/>
    <n v="3"/>
    <n v="3"/>
    <s v="Increased"/>
    <s v="NO"/>
    <s v="Sleep"/>
    <s v="NO"/>
    <s v="YES"/>
    <s v="Travelling"/>
  </r>
  <r>
    <s v="R315"/>
    <x v="12"/>
    <n v="1"/>
    <s v="Average"/>
    <s v="Laptop/Desktop"/>
    <n v="3"/>
    <n v="2"/>
    <n v="7"/>
    <n v="1"/>
    <x v="3"/>
    <n v="2"/>
    <n v="2"/>
    <s v="Remain Constant"/>
    <s v="YES"/>
    <s v="Online gaming"/>
    <s v="NO"/>
    <s v="NO"/>
    <s v="School/college"/>
  </r>
  <r>
    <s v="R324"/>
    <x v="12"/>
    <n v="3"/>
    <s v="Very poor"/>
    <s v="Smartphone"/>
    <n v="0"/>
    <n v="0"/>
    <n v="12"/>
    <n v="5"/>
    <x v="3"/>
    <n v="0"/>
    <n v="3"/>
    <s v="Decreased"/>
    <s v="NO"/>
    <s v="Online gaming"/>
    <s v="NO"/>
    <s v="NO"/>
    <s v="Eating outside"/>
  </r>
  <r>
    <s v="R335"/>
    <x v="12"/>
    <n v="1"/>
    <s v="Very poor"/>
    <s v="Laptop/Desktop"/>
    <n v="0"/>
    <n v="0"/>
    <n v="12"/>
    <n v="10"/>
    <x v="3"/>
    <n v="2"/>
    <n v="2"/>
    <s v="Remain Constant"/>
    <s v="NO"/>
    <s v="Online gaming"/>
    <s v="NO"/>
    <s v="NO"/>
    <s v="Nothing"/>
  </r>
  <r>
    <s v="R339"/>
    <x v="12"/>
    <n v="2"/>
    <s v="Average"/>
    <s v="Smartphone"/>
    <n v="2.5"/>
    <n v="0"/>
    <n v="9"/>
    <n v="2"/>
    <x v="5"/>
    <n v="1"/>
    <n v="3"/>
    <s v="Remain Constant"/>
    <s v="NO"/>
    <s v="Online surfing"/>
    <s v="NO"/>
    <s v="NO"/>
    <s v="Nah, this is my usual lifestyle anyway, just being lazy...."/>
  </r>
  <r>
    <s v="R350"/>
    <x v="12"/>
    <n v="2"/>
    <s v="Very poor"/>
    <s v="NA"/>
    <n v="1"/>
    <n v="1"/>
    <n v="11"/>
    <n v="3"/>
    <x v="0"/>
    <n v="0"/>
    <n v="2"/>
    <s v="Increased"/>
    <s v="NO"/>
    <s v="Listening to music"/>
    <s v="NO"/>
    <s v="NO"/>
    <s v="Friends , relatives"/>
  </r>
  <r>
    <s v="R399"/>
    <x v="12"/>
    <n v="0.75"/>
    <s v="Poor"/>
    <s v="Laptop/Desktop"/>
    <n v="2"/>
    <n v="1"/>
    <n v="6"/>
    <n v="4"/>
    <x v="1"/>
    <n v="0"/>
    <n v="2"/>
    <s v="Remain Constant"/>
    <s v="NO"/>
    <s v="Netflix, Friends and Books"/>
    <s v="NO"/>
    <s v="YES"/>
    <s v="Friends , relatives"/>
  </r>
  <r>
    <s v="R423"/>
    <x v="12"/>
    <n v="8"/>
    <s v="Excellent"/>
    <s v="Laptop/Desktop"/>
    <n v="10"/>
    <n v="1"/>
    <n v="6"/>
    <n v="1"/>
    <x v="9"/>
    <n v="0"/>
    <n v="4"/>
    <s v="Remain Constant"/>
    <s v="NO"/>
    <s v="Online gaming"/>
    <s v="YES"/>
    <s v="YES"/>
    <s v="School/college"/>
  </r>
  <r>
    <s v="R436"/>
    <x v="12"/>
    <n v="1"/>
    <s v="Very poor"/>
    <s v="Laptop/Desktop"/>
    <n v="0"/>
    <n v="1"/>
    <n v="9"/>
    <n v="8"/>
    <x v="1"/>
    <n v="0"/>
    <n v="3"/>
    <s v="Remain Constant"/>
    <s v="NO"/>
    <s v="Online gaming"/>
    <s v="NO"/>
    <s v="NO"/>
    <s v="Friends , relatives"/>
  </r>
  <r>
    <s v="R437"/>
    <x v="12"/>
    <n v="3"/>
    <s v="Very poor"/>
    <s v="Laptop/Desktop"/>
    <n v="1"/>
    <n v="0"/>
    <n v="5"/>
    <n v="1"/>
    <x v="1"/>
    <n v="2"/>
    <n v="3"/>
    <s v="Increased"/>
    <s v="NO"/>
    <s v="Watching web series"/>
    <s v="NO"/>
    <s v="YES"/>
    <s v="School/college"/>
  </r>
  <r>
    <s v="R461"/>
    <x v="12"/>
    <n v="0"/>
    <s v="Very poor"/>
    <s v="Smartphone"/>
    <n v="5"/>
    <n v="0.5"/>
    <n v="7"/>
    <n v="4"/>
    <x v="3"/>
    <n v="0"/>
    <n v="3"/>
    <s v="Remain Constant"/>
    <s v="NO"/>
    <s v="Reading books"/>
    <s v="YES"/>
    <s v="YES"/>
    <s v="Travelling"/>
  </r>
  <r>
    <s v="R474"/>
    <x v="12"/>
    <n v="4"/>
    <s v="Average"/>
    <s v="Laptop/Desktop"/>
    <n v="0"/>
    <n v="0"/>
    <n v="8"/>
    <n v="6"/>
    <x v="3"/>
    <n v="1"/>
    <n v="3"/>
    <s v="Increased"/>
    <s v="NO"/>
    <s v="Online gaming"/>
    <s v="NO"/>
    <s v="YES"/>
    <s v="School/college"/>
  </r>
  <r>
    <s v="R475"/>
    <x v="12"/>
    <n v="0"/>
    <s v="Good"/>
    <s v="Laptop/Desktop"/>
    <n v="3"/>
    <n v="1"/>
    <n v="8"/>
    <n v="3"/>
    <x v="3"/>
    <n v="1"/>
    <n v="3"/>
    <s v="Increased"/>
    <s v="NO"/>
    <s v="Social Media"/>
    <s v="NO"/>
    <s v="NO"/>
    <s v="School/college"/>
  </r>
  <r>
    <s v="R481"/>
    <x v="12"/>
    <n v="4"/>
    <s v="Very poor"/>
    <s v="Laptop/Desktop"/>
    <n v="3"/>
    <n v="1"/>
    <n v="8"/>
    <n v="3"/>
    <x v="0"/>
    <n v="2"/>
    <n v="3"/>
    <s v="Increased"/>
    <s v="NO"/>
    <s v="Meditation"/>
    <s v="YES"/>
    <s v="YES"/>
    <s v="School/college"/>
  </r>
  <r>
    <s v="R487"/>
    <x v="12"/>
    <n v="2"/>
    <s v="Very poor"/>
    <s v="Laptop/Desktop"/>
    <n v="3"/>
    <n v="0"/>
    <n v="7"/>
    <n v="3"/>
    <x v="0"/>
    <n v="2"/>
    <n v="2"/>
    <s v="Increased"/>
    <s v="NO"/>
    <s v="Online surfing"/>
    <s v="NO"/>
    <s v="NO"/>
    <s v="School/college"/>
  </r>
  <r>
    <s v="R488"/>
    <x v="12"/>
    <n v="0"/>
    <s v="Average"/>
    <s v="Laptop/Desktop"/>
    <n v="1"/>
    <n v="0.5"/>
    <n v="8"/>
    <n v="1"/>
    <x v="3"/>
    <n v="0"/>
    <n v="3"/>
    <s v="Increased"/>
    <s v="NO"/>
    <s v="Scrolling through social media"/>
    <s v="NO"/>
    <s v="YES"/>
    <s v="Nothing"/>
  </r>
  <r>
    <s v="R500"/>
    <x v="12"/>
    <n v="0"/>
    <s v="NA"/>
    <s v="NA"/>
    <n v="8"/>
    <n v="1"/>
    <n v="8"/>
    <n v="0"/>
    <x v="2"/>
    <n v="0"/>
    <n v="2"/>
    <s v="Remain Constant"/>
    <s v="NO"/>
    <s v="Online surfing"/>
    <s v="NO"/>
    <s v="NO"/>
    <s v="Friends , relatives"/>
  </r>
  <r>
    <s v="R503"/>
    <x v="12"/>
    <n v="3"/>
    <s v="Very poor"/>
    <s v="Laptop/Desktop"/>
    <n v="2"/>
    <n v="1"/>
    <n v="6"/>
    <n v="2"/>
    <x v="3"/>
    <n v="0"/>
    <n v="3"/>
    <s v="Increased"/>
    <s v="NO"/>
    <s v="Online gaming"/>
    <s v="NO"/>
    <s v="YES"/>
    <s v="School/college"/>
  </r>
  <r>
    <s v="R513"/>
    <x v="12"/>
    <n v="4"/>
    <s v="Very poor"/>
    <s v="Laptop/Desktop"/>
    <n v="3"/>
    <n v="2"/>
    <n v="8"/>
    <n v="2"/>
    <x v="3"/>
    <n v="1"/>
    <n v="4"/>
    <s v="Remain Constant"/>
    <s v="NO"/>
    <s v="Online gaming"/>
    <s v="YES"/>
    <s v="YES"/>
    <s v="Friends , relatives"/>
  </r>
  <r>
    <s v="R520"/>
    <x v="12"/>
    <n v="4"/>
    <s v="Very poor"/>
    <s v="Laptop/Desktop"/>
    <n v="5"/>
    <n v="0"/>
    <n v="8"/>
    <n v="3"/>
    <x v="6"/>
    <n v="2"/>
    <n v="3"/>
    <s v="Increased"/>
    <s v="NO"/>
    <s v="Watching web series"/>
    <s v="NO"/>
    <s v="YES"/>
    <s v="School/college"/>
  </r>
  <r>
    <s v="R524"/>
    <x v="12"/>
    <n v="0"/>
    <s v="Very poor"/>
    <s v="Laptop/Desktop"/>
    <n v="1"/>
    <n v="0"/>
    <n v="9"/>
    <n v="6"/>
    <x v="6"/>
    <n v="0"/>
    <n v="4"/>
    <s v="Increased"/>
    <s v="NO"/>
    <s v="Sleeping"/>
    <s v="NO"/>
    <s v="NO"/>
    <s v="Travelling"/>
  </r>
  <r>
    <s v="R526"/>
    <x v="12"/>
    <n v="0"/>
    <s v="Very poor"/>
    <s v="Smartphone"/>
    <n v="0"/>
    <n v="1"/>
    <n v="10"/>
    <n v="7"/>
    <x v="1"/>
    <n v="1"/>
    <n v="3"/>
    <s v="Increased"/>
    <s v="YES"/>
    <s v="Online gaming"/>
    <s v="NO"/>
    <s v="YES"/>
    <s v="School/college"/>
  </r>
  <r>
    <s v="R530"/>
    <x v="12"/>
    <n v="2"/>
    <s v="Very poor"/>
    <s v="Laptop/Desktop"/>
    <n v="0"/>
    <n v="1"/>
    <n v="12"/>
    <n v="2"/>
    <x v="3"/>
    <n v="1"/>
    <n v="3"/>
    <s v="Decreased"/>
    <s v="YES"/>
    <s v="Listening to music"/>
    <s v="NO"/>
    <s v="NO"/>
    <s v="Travelling"/>
  </r>
  <r>
    <s v="R540"/>
    <x v="12"/>
    <n v="2"/>
    <s v="Excellent"/>
    <s v="Smartphone"/>
    <n v="2"/>
    <n v="1"/>
    <n v="10"/>
    <n v="2"/>
    <x v="1"/>
    <n v="1"/>
    <n v="2"/>
    <s v="Remain Constant"/>
    <s v="NO"/>
    <s v="Sleeping"/>
    <s v="YES"/>
    <s v="YES"/>
    <s v="School/college"/>
  </r>
  <r>
    <s v="R548"/>
    <x v="12"/>
    <n v="2"/>
    <s v="Average"/>
    <s v="Smartphone"/>
    <n v="0"/>
    <n v="0"/>
    <n v="8"/>
    <n v="10"/>
    <x v="3"/>
    <n v="1"/>
    <n v="2"/>
    <s v="Decreased"/>
    <s v="NO"/>
    <s v="Online gaming"/>
    <s v="NO"/>
    <s v="YES"/>
    <s v="Friends , relatives"/>
  </r>
  <r>
    <s v="R567"/>
    <x v="12"/>
    <n v="2"/>
    <s v="Very poor"/>
    <s v="Laptop/Desktop"/>
    <n v="8"/>
    <n v="0"/>
    <n v="8"/>
    <n v="1"/>
    <x v="1"/>
    <n v="0"/>
    <n v="4"/>
    <s v="Decreased"/>
    <s v="YES"/>
    <s v="Sleeping"/>
    <s v="NO"/>
    <s v="NO"/>
    <s v="Eating outside"/>
  </r>
  <r>
    <s v="R572"/>
    <x v="12"/>
    <n v="4"/>
    <s v="Good"/>
    <s v="Laptop/Desktop"/>
    <n v="4"/>
    <n v="2"/>
    <n v="8"/>
    <n v="6"/>
    <x v="3"/>
    <n v="6"/>
    <n v="3"/>
    <s v="Increased"/>
    <s v="NO"/>
    <s v="Meditation"/>
    <s v="NO"/>
    <s v="YES"/>
    <s v="Travelling"/>
  </r>
  <r>
    <s v="R576"/>
    <x v="12"/>
    <n v="2"/>
    <s v="Very poor"/>
    <s v="Laptop/Desktop"/>
    <n v="1"/>
    <n v="2"/>
    <n v="8"/>
    <n v="3"/>
    <x v="3"/>
    <n v="2"/>
    <n v="4"/>
    <s v="Increased"/>
    <s v="NO"/>
    <s v="Sleeping"/>
    <s v="YES"/>
    <s v="NO"/>
    <s v="School/college"/>
  </r>
  <r>
    <s v="R577"/>
    <x v="12"/>
    <n v="2"/>
    <s v="Very poor"/>
    <s v="Smartphone"/>
    <n v="2"/>
    <n v="0"/>
    <n v="8"/>
    <n v="1.5"/>
    <x v="3"/>
    <n v="1"/>
    <n v="2"/>
    <s v="Decreased"/>
    <s v="NO"/>
    <s v="Watching web series"/>
    <s v="NO"/>
    <s v="YES"/>
    <s v="Roaming around freely"/>
  </r>
  <r>
    <s v="R578"/>
    <x v="12"/>
    <n v="3"/>
    <s v="Excellent"/>
    <s v="Laptop/Desktop"/>
    <n v="0"/>
    <n v="0"/>
    <n v="9"/>
    <n v="6"/>
    <x v="0"/>
    <n v="0"/>
    <n v="2"/>
    <s v="Remain Constant"/>
    <s v="YES"/>
    <s v="Meditation"/>
    <s v="YES"/>
    <s v="YES"/>
    <s v="Nothing"/>
  </r>
  <r>
    <s v="R611"/>
    <x v="12"/>
    <n v="0"/>
    <s v="Very poor"/>
    <s v="Smartphone"/>
    <n v="4"/>
    <n v="0"/>
    <n v="8"/>
    <n v="4"/>
    <x v="3"/>
    <n v="0"/>
    <n v="1"/>
    <s v="Increased"/>
    <s v="NO"/>
    <s v="Reading books"/>
    <s v="NO"/>
    <s v="NO"/>
    <s v="Friends , relatives"/>
  </r>
  <r>
    <s v="R650"/>
    <x v="12"/>
    <n v="4"/>
    <s v="Average"/>
    <s v="Laptop/Desktop"/>
    <n v="4"/>
    <n v="1"/>
    <n v="8"/>
    <n v="0"/>
    <x v="1"/>
    <n v="0"/>
    <n v="2"/>
    <s v="Increased"/>
    <s v="NO"/>
    <s v="Online gaming"/>
    <s v="NO"/>
    <s v="NO"/>
    <s v="Roaming around freely"/>
  </r>
  <r>
    <s v="R653"/>
    <x v="12"/>
    <n v="5"/>
    <s v="Very poor"/>
    <s v="Smartphone"/>
    <n v="1"/>
    <n v="1"/>
    <n v="5"/>
    <n v="2"/>
    <x v="1"/>
    <n v="4"/>
    <n v="3"/>
    <s v="Increased"/>
    <s v="NO"/>
    <s v="Listening to music"/>
    <s v="NO"/>
    <s v="YES"/>
    <s v="School/college"/>
  </r>
  <r>
    <s v="R654"/>
    <x v="12"/>
    <n v="3"/>
    <s v="Very poor"/>
    <s v="Laptop/Desktop"/>
    <n v="2"/>
    <n v="1"/>
    <n v="8"/>
    <n v="3"/>
    <x v="1"/>
    <n v="0"/>
    <n v="3"/>
    <s v="Remain Constant"/>
    <s v="NO"/>
    <s v="Dancing"/>
    <s v="NO"/>
    <s v="YES"/>
    <s v="School/college"/>
  </r>
  <r>
    <s v="R655"/>
    <x v="12"/>
    <n v="0"/>
    <s v="Very poor"/>
    <s v="Smartphone"/>
    <n v="0"/>
    <n v="0"/>
    <n v="12"/>
    <n v="4"/>
    <x v="1"/>
    <n v="6"/>
    <n v="3"/>
    <s v="Decreased"/>
    <s v="NO"/>
    <s v="Watching web series"/>
    <s v="NO"/>
    <s v="NO"/>
    <s v="Travelling"/>
  </r>
  <r>
    <s v="R657"/>
    <x v="12"/>
    <n v="4"/>
    <s v="Very poor"/>
    <s v="Smartphone"/>
    <n v="5"/>
    <n v="0"/>
    <n v="6"/>
    <n v="2"/>
    <x v="0"/>
    <n v="0"/>
    <n v="3"/>
    <s v="Increased"/>
    <s v="NO"/>
    <s v="Reading books"/>
    <s v="YES"/>
    <s v="YES"/>
    <s v="School/college"/>
  </r>
  <r>
    <s v="R659"/>
    <x v="12"/>
    <n v="2"/>
    <s v="Very poor"/>
    <s v="Laptop/Desktop"/>
    <n v="2"/>
    <n v="1"/>
    <n v="9"/>
    <n v="1"/>
    <x v="3"/>
    <n v="0"/>
    <n v="2"/>
    <s v="Decreased"/>
    <s v="YES"/>
    <s v="Listening to music"/>
    <s v="YES"/>
    <s v="YES"/>
    <s v="Travelling"/>
  </r>
  <r>
    <s v="R673"/>
    <x v="12"/>
    <n v="5"/>
    <s v="Good"/>
    <s v="Laptop/Desktop"/>
    <n v="3"/>
    <n v="0"/>
    <n v="9"/>
    <n v="5"/>
    <x v="0"/>
    <n v="1"/>
    <n v="3"/>
    <s v="Remain Constant"/>
    <s v="NO"/>
    <s v="Online gaming"/>
    <s v="YES"/>
    <s v="YES"/>
    <s v="Travelling"/>
  </r>
  <r>
    <s v="R685"/>
    <x v="12"/>
    <n v="0"/>
    <s v="Average"/>
    <s v="Laptop/Desktop"/>
    <n v="3"/>
    <n v="1"/>
    <n v="9"/>
    <n v="2"/>
    <x v="3"/>
    <n v="0"/>
    <n v="2"/>
    <s v="Remain Constant"/>
    <s v="NO"/>
    <s v="Online gaming"/>
    <s v="NO"/>
    <s v="NO"/>
    <s v="Eating outside"/>
  </r>
  <r>
    <s v="R687"/>
    <x v="12"/>
    <n v="4"/>
    <s v="Poor"/>
    <s v="Laptop/Desktop"/>
    <n v="5"/>
    <n v="2"/>
    <n v="7"/>
    <n v="0.5"/>
    <x v="0"/>
    <n v="0"/>
    <n v="4"/>
    <s v="Remain Constant"/>
    <s v="YES"/>
    <s v="Listening to music"/>
    <s v="YES"/>
    <s v="YES"/>
    <s v="School/college"/>
  </r>
  <r>
    <s v="R698"/>
    <x v="12"/>
    <n v="1"/>
    <s v="Average"/>
    <s v="Laptop/Desktop"/>
    <n v="3"/>
    <n v="0"/>
    <n v="10"/>
    <n v="4"/>
    <x v="3"/>
    <n v="0"/>
    <n v="3"/>
    <s v="Decreased"/>
    <s v="NO"/>
    <s v="Online surfing"/>
    <s v="NO"/>
    <s v="NO"/>
    <s v="Roaming around freely"/>
  </r>
  <r>
    <s v="R701"/>
    <x v="12"/>
    <n v="1"/>
    <s v="Average"/>
    <s v="Laptop/Desktop"/>
    <n v="2"/>
    <n v="1"/>
    <n v="7"/>
    <n v="3"/>
    <x v="3"/>
    <n v="0"/>
    <n v="3"/>
    <s v="Remain Constant"/>
    <s v="NO"/>
    <s v="Reading books"/>
    <s v="NO"/>
    <s v="YES"/>
    <s v="Friends , relatives"/>
  </r>
  <r>
    <s v="R703"/>
    <x v="12"/>
    <n v="2"/>
    <s v="Very poor"/>
    <s v="Laptop/Desktop"/>
    <n v="1"/>
    <n v="2"/>
    <n v="5"/>
    <n v="4"/>
    <x v="3"/>
    <n v="1"/>
    <n v="2"/>
    <s v="Decreased"/>
    <s v="NO"/>
    <s v="Listening to music"/>
    <s v="YES"/>
    <s v="YES"/>
    <s v="Friends , relatives"/>
  </r>
  <r>
    <s v="R706"/>
    <x v="12"/>
    <n v="2"/>
    <s v="Very poor"/>
    <s v="Laptop/Desktop"/>
    <n v="2"/>
    <n v="0"/>
    <n v="12"/>
    <n v="2"/>
    <x v="0"/>
    <n v="0"/>
    <n v="2"/>
    <s v="Decreased"/>
    <s v="NO"/>
    <s v="Listening to music"/>
    <s v="YES"/>
    <s v="YES"/>
    <s v="School/college"/>
  </r>
  <r>
    <s v="R708"/>
    <x v="12"/>
    <n v="0"/>
    <s v="Average"/>
    <s v="Smartphone"/>
    <n v="1"/>
    <n v="0"/>
    <n v="8"/>
    <n v="4"/>
    <x v="1"/>
    <n v="3"/>
    <n v="3"/>
    <s v="Increased"/>
    <s v="NO"/>
    <s v="Online gaming"/>
    <s v="NO"/>
    <s v="YES"/>
    <s v="Roaming around freely"/>
  </r>
  <r>
    <s v="R710"/>
    <x v="12"/>
    <n v="2"/>
    <s v="Good"/>
    <s v="Laptop/Desktop"/>
    <n v="3"/>
    <n v="1"/>
    <n v="8"/>
    <n v="2"/>
    <x v="1"/>
    <n v="1"/>
    <n v="3"/>
    <s v="Remain Constant"/>
    <s v="YES"/>
    <s v="Reading"/>
    <s v="YES"/>
    <s v="YES"/>
    <s v="School/college"/>
  </r>
  <r>
    <s v="R716"/>
    <x v="12"/>
    <n v="0"/>
    <s v="Good"/>
    <s v="Tablet"/>
    <n v="0.5"/>
    <n v="1"/>
    <n v="6"/>
    <n v="2"/>
    <x v="3"/>
    <n v="1"/>
    <n v="4"/>
    <s v="Increased"/>
    <s v="NO"/>
    <s v="Web Series"/>
    <s v="NO"/>
    <s v="YES"/>
    <s v="School/college"/>
  </r>
  <r>
    <s v="R720"/>
    <x v="12"/>
    <n v="2"/>
    <s v="Average"/>
    <s v="Smartphone"/>
    <n v="2"/>
    <n v="0"/>
    <n v="9"/>
    <n v="5"/>
    <x v="3"/>
    <n v="1"/>
    <n v="2"/>
    <s v="Remain Constant"/>
    <s v="NO"/>
    <s v="Sleeping"/>
    <s v="NO"/>
    <s v="NO"/>
    <s v="School/college"/>
  </r>
  <r>
    <s v="R723"/>
    <x v="12"/>
    <n v="2"/>
    <s v="Average"/>
    <s v="Laptop/Desktop"/>
    <n v="4"/>
    <n v="1"/>
    <n v="6"/>
    <n v="3"/>
    <x v="3"/>
    <n v="1"/>
    <n v="4"/>
    <s v="Increased"/>
    <s v="NO"/>
    <s v="Scrolling through social media"/>
    <s v="NO"/>
    <s v="YES"/>
    <s v="Friends , relatives"/>
  </r>
  <r>
    <s v="R725"/>
    <x v="12"/>
    <n v="3"/>
    <s v="Average"/>
    <s v="Smartphone"/>
    <n v="7"/>
    <n v="1"/>
    <n v="6"/>
    <n v="1"/>
    <x v="9"/>
    <n v="1"/>
    <n v="4"/>
    <s v="Increased"/>
    <s v="NO"/>
    <s v="Talking to your relatives"/>
    <s v="YES"/>
    <s v="YES"/>
    <s v="School/college"/>
  </r>
  <r>
    <s v="R736"/>
    <x v="12"/>
    <n v="4"/>
    <s v="Average"/>
    <s v="Smartphone"/>
    <n v="5"/>
    <n v="1"/>
    <n v="8"/>
    <n v="2"/>
    <x v="1"/>
    <n v="1"/>
    <n v="3"/>
    <s v="Remain Constant"/>
    <s v="NO"/>
    <s v="Meditation"/>
    <s v="YES"/>
    <s v="YES"/>
    <s v="Travelling"/>
  </r>
  <r>
    <s v="R742"/>
    <x v="12"/>
    <n v="0"/>
    <s v="Very poor"/>
    <s v="Smartphone"/>
    <n v="2"/>
    <n v="1"/>
    <n v="7"/>
    <n v="4"/>
    <x v="3"/>
    <n v="0"/>
    <n v="2"/>
    <s v="Remain Constant"/>
    <s v="NO"/>
    <s v="Meditation"/>
    <s v="NO"/>
    <s v="YES"/>
    <s v="Travelling"/>
  </r>
  <r>
    <s v="R744"/>
    <x v="12"/>
    <n v="6"/>
    <s v="Good"/>
    <s v="Laptop/Desktop"/>
    <n v="6"/>
    <n v="0"/>
    <n v="8"/>
    <n v="2"/>
    <x v="1"/>
    <n v="0.5"/>
    <n v="2"/>
    <s v="Increased"/>
    <s v="NO"/>
    <s v="Listening to music"/>
    <s v="YES"/>
    <s v="NO"/>
    <s v="Travelling"/>
  </r>
  <r>
    <s v="R754"/>
    <x v="12"/>
    <n v="3"/>
    <s v="Very poor"/>
    <s v="Smartphone"/>
    <n v="2"/>
    <n v="1"/>
    <n v="9"/>
    <n v="5"/>
    <x v="3"/>
    <n v="1"/>
    <n v="3"/>
    <s v="Remain Constant"/>
    <s v="NO"/>
    <s v="Listening to music"/>
    <s v="NO"/>
    <s v="NO"/>
    <s v="Friends , relatives"/>
  </r>
  <r>
    <s v="R758"/>
    <x v="12"/>
    <n v="2"/>
    <s v="Poor"/>
    <s v="Smartphone"/>
    <n v="2"/>
    <n v="2"/>
    <n v="8"/>
    <n v="3"/>
    <x v="1"/>
    <n v="0"/>
    <n v="4"/>
    <s v="Decreased"/>
    <s v="YES"/>
    <s v="Gym"/>
    <s v="YES"/>
    <s v="NO"/>
    <s v="Roaming around freely"/>
  </r>
  <r>
    <s v="R767"/>
    <x v="12"/>
    <n v="6"/>
    <s v="Very poor"/>
    <s v="Smartphone"/>
    <n v="4"/>
    <n v="2"/>
    <n v="6"/>
    <n v="2"/>
    <x v="3"/>
    <n v="0"/>
    <n v="4"/>
    <s v="Decreased"/>
    <s v="YES"/>
    <s v="Online gaming"/>
    <s v="YES"/>
    <s v="YES"/>
    <s v="Friends , relatives"/>
  </r>
  <r>
    <s v="R770"/>
    <x v="12"/>
    <n v="4"/>
    <s v="Very poor"/>
    <s v="Smartphone"/>
    <n v="2"/>
    <n v="1"/>
    <n v="9"/>
    <n v="7"/>
    <x v="3"/>
    <n v="3"/>
    <n v="3"/>
    <s v="Increased"/>
    <s v="NO"/>
    <s v="Sleeping"/>
    <s v="NO"/>
    <s v="YES"/>
    <s v="School/college"/>
  </r>
  <r>
    <s v="R777"/>
    <x v="12"/>
    <n v="3"/>
    <s v="Average"/>
    <s v="Smartphone"/>
    <n v="1"/>
    <n v="1"/>
    <n v="6"/>
    <n v="2"/>
    <x v="3"/>
    <n v="0"/>
    <n v="3"/>
    <s v="Decreased"/>
    <s v="NO"/>
    <s v="Watching web series"/>
    <s v="YES"/>
    <s v="YES"/>
    <s v="School/college"/>
  </r>
  <r>
    <s v="R796"/>
    <x v="12"/>
    <n v="4"/>
    <s v="Very poor"/>
    <s v="Smartphone"/>
    <n v="0"/>
    <n v="0"/>
    <n v="7"/>
    <n v="1"/>
    <x v="1"/>
    <n v="0"/>
    <n v="2"/>
    <s v="Increased"/>
    <s v="NO"/>
    <s v="Listening to music"/>
    <s v="NO"/>
    <s v="NO"/>
    <s v="Eating outside"/>
  </r>
  <r>
    <s v="R801"/>
    <x v="12"/>
    <n v="2"/>
    <s v="Average"/>
    <s v="Laptop/Desktop"/>
    <n v="5"/>
    <n v="0"/>
    <n v="9"/>
    <n v="2"/>
    <x v="3"/>
    <n v="0.5"/>
    <n v="3"/>
    <s v="Increased"/>
    <s v="YES"/>
    <s v="Talking to your relatives"/>
    <s v="NO"/>
    <s v="YES"/>
    <s v="Friends , relatives"/>
  </r>
  <r>
    <s v="R802"/>
    <x v="12"/>
    <n v="4"/>
    <s v="Very poor"/>
    <s v="Smartphone"/>
    <n v="2"/>
    <n v="1"/>
    <n v="8"/>
    <n v="2"/>
    <x v="1"/>
    <n v="1"/>
    <n v="3"/>
    <s v="Remain Constant"/>
    <s v="NO"/>
    <s v="Listening to music"/>
    <s v="NO"/>
    <s v="YES"/>
    <s v="School/college"/>
  </r>
  <r>
    <s v="R841"/>
    <x v="12"/>
    <n v="5"/>
    <s v="Average"/>
    <s v="Smartphone"/>
    <n v="6"/>
    <n v="1"/>
    <n v="6"/>
    <n v="0"/>
    <x v="0"/>
    <n v="0"/>
    <n v="3"/>
    <s v="Remain Constant"/>
    <s v="NO"/>
    <s v="Online surfing"/>
    <s v="YES"/>
    <s v="YES"/>
    <s v="School/college"/>
  </r>
  <r>
    <s v="R874"/>
    <x v="12"/>
    <n v="2"/>
    <s v="Average"/>
    <s v="Laptop/Desktop"/>
    <n v="2"/>
    <n v="1"/>
    <n v="9"/>
    <n v="2"/>
    <x v="3"/>
    <n v="1"/>
    <n v="4"/>
    <s v="Remain Constant"/>
    <s v="NO"/>
    <s v="Listening to music"/>
    <s v="NO"/>
    <s v="NO"/>
    <s v="Friends , relatives"/>
  </r>
  <r>
    <s v="R880"/>
    <x v="12"/>
    <n v="10"/>
    <s v="Average"/>
    <s v="Laptop/Desktop"/>
    <n v="3"/>
    <n v="1"/>
    <n v="5"/>
    <n v="1"/>
    <x v="3"/>
    <n v="0.5"/>
    <n v="4"/>
    <s v="Remain Constant"/>
    <s v="NO"/>
    <s v="Reading books"/>
    <s v="NO"/>
    <s v="NO"/>
    <s v="Friends , relatives"/>
  </r>
  <r>
    <s v="R892"/>
    <x v="12"/>
    <n v="4"/>
    <s v="Average"/>
    <s v="Laptop/Desktop"/>
    <n v="3"/>
    <n v="2"/>
    <n v="7"/>
    <n v="4"/>
    <x v="3"/>
    <n v="0"/>
    <n v="3"/>
    <s v="Decreased"/>
    <s v="NO"/>
    <s v="Online gaming"/>
    <s v="NO"/>
    <s v="YES"/>
    <s v="Travelling"/>
  </r>
  <r>
    <s v="R898"/>
    <x v="12"/>
    <n v="5"/>
    <s v="Very poor"/>
    <s v="Smartphone"/>
    <n v="2"/>
    <n v="0"/>
    <n v="6"/>
    <n v="3"/>
    <x v="3"/>
    <n v="0"/>
    <n v="1"/>
    <s v="Increased"/>
    <s v="NO"/>
    <s v="Online gaming"/>
    <s v="NO"/>
    <s v="YES"/>
    <s v="Travelling"/>
  </r>
  <r>
    <s v="R899"/>
    <x v="12"/>
    <n v="8"/>
    <s v="Very poor"/>
    <s v="Laptop/Desktop"/>
    <n v="2"/>
    <n v="1"/>
    <n v="6"/>
    <n v="2"/>
    <x v="0"/>
    <n v="0"/>
    <n v="3"/>
    <s v="Remain Constant"/>
    <s v="NO"/>
    <s v="Sleeping"/>
    <s v="NO"/>
    <s v="NO"/>
    <s v="Roaming around freely"/>
  </r>
  <r>
    <s v="R902"/>
    <x v="12"/>
    <n v="5"/>
    <s v="Very poor"/>
    <s v="Smartphone"/>
    <n v="2"/>
    <n v="0"/>
    <n v="7"/>
    <n v="3"/>
    <x v="3"/>
    <n v="0"/>
    <n v="3"/>
    <s v="Increased"/>
    <s v="NO"/>
    <s v="Scrolling through social media"/>
    <s v="YES"/>
    <s v="YES"/>
    <s v="Eating outside"/>
  </r>
  <r>
    <s v="R914"/>
    <x v="12"/>
    <n v="7"/>
    <s v="Average"/>
    <s v="Laptop/Desktop"/>
    <n v="1"/>
    <n v="1"/>
    <n v="5"/>
    <n v="6"/>
    <x v="3"/>
    <n v="1"/>
    <n v="3"/>
    <s v="Remain Constant"/>
    <s v="NO"/>
    <s v="Dancing"/>
    <s v="NO"/>
    <s v="YES"/>
    <s v="Friends , relatives"/>
  </r>
  <r>
    <s v="R915"/>
    <x v="12"/>
    <n v="5"/>
    <s v="Average"/>
    <s v="Smartphone"/>
    <n v="6"/>
    <n v="2"/>
    <n v="5"/>
    <n v="4"/>
    <x v="3"/>
    <n v="0"/>
    <n v="3"/>
    <s v="Remain Constant"/>
    <s v="NO"/>
    <s v="Scrolling through social media"/>
    <s v="YES"/>
    <s v="YES"/>
    <s v="School/college"/>
  </r>
  <r>
    <s v="R918"/>
    <x v="12"/>
    <n v="5"/>
    <s v="Average"/>
    <s v="Laptop/Desktop"/>
    <n v="2"/>
    <n v="0.5"/>
    <n v="8"/>
    <n v="2"/>
    <x v="0"/>
    <n v="1"/>
    <n v="3"/>
    <s v="Increased"/>
    <s v="NO"/>
    <s v="Listening to music"/>
    <s v="NO"/>
    <s v="YES"/>
    <s v="Roaming around freely"/>
  </r>
  <r>
    <s v="R933"/>
    <x v="12"/>
    <n v="3"/>
    <s v="Excellent"/>
    <s v="Smartphone"/>
    <n v="0"/>
    <n v="1"/>
    <n v="6"/>
    <n v="4"/>
    <x v="5"/>
    <n v="1"/>
    <n v="3"/>
    <s v="Remain Constant"/>
    <s v="NO"/>
    <s v="Listening to music"/>
    <s v="YES"/>
    <s v="NO"/>
    <s v="School/college"/>
  </r>
  <r>
    <s v="R950"/>
    <x v="12"/>
    <n v="1"/>
    <s v="Average"/>
    <s v="Smartphone"/>
    <n v="0"/>
    <n v="0"/>
    <n v="8"/>
    <n v="6"/>
    <x v="3"/>
    <n v="2"/>
    <n v="2"/>
    <s v="Decreased"/>
    <s v="YES"/>
    <s v="Online gaming"/>
    <s v="NO"/>
    <s v="NO"/>
    <s v="Eating outside"/>
  </r>
  <r>
    <s v="R973"/>
    <x v="12"/>
    <n v="3"/>
    <s v="Average"/>
    <s v="Smartphone"/>
    <n v="5"/>
    <n v="1"/>
    <n v="6"/>
    <n v="1"/>
    <x v="1"/>
    <n v="0"/>
    <n v="2"/>
    <s v="Remain Constant"/>
    <s v="NO"/>
    <s v="Reading books"/>
    <s v="YES"/>
    <s v="YES"/>
    <s v="Friends , relatives"/>
  </r>
  <r>
    <s v="R976"/>
    <x v="12"/>
    <n v="1"/>
    <s v="Good"/>
    <s v="Laptop/Desktop"/>
    <n v="2"/>
    <n v="0"/>
    <n v="8"/>
    <n v="1"/>
    <x v="0"/>
    <n v="0.3"/>
    <n v="3"/>
    <s v="Remain Constant"/>
    <s v="NO"/>
    <s v="Dancing"/>
    <s v="NO"/>
    <s v="YES"/>
    <s v="School/college"/>
  </r>
  <r>
    <s v="R978"/>
    <x v="12"/>
    <n v="2"/>
    <s v="Average"/>
    <s v="Laptop/Desktop"/>
    <n v="3"/>
    <n v="0.5"/>
    <n v="8"/>
    <n v="2"/>
    <x v="3"/>
    <n v="1"/>
    <n v="3"/>
    <s v="Increased"/>
    <s v="NO"/>
    <s v="Watching web series"/>
    <s v="NO"/>
    <s v="NO"/>
    <s v="School/college"/>
  </r>
  <r>
    <s v="R985"/>
    <x v="12"/>
    <n v="6"/>
    <s v="Average"/>
    <s v="Smartphone"/>
    <n v="4"/>
    <n v="1"/>
    <n v="6"/>
    <n v="5"/>
    <x v="0"/>
    <n v="2"/>
    <n v="3"/>
    <s v="Remain Constant"/>
    <s v="NO"/>
    <s v="Online gaming"/>
    <s v="NO"/>
    <s v="NO"/>
    <s v="School/college"/>
  </r>
  <r>
    <s v="R988"/>
    <x v="12"/>
    <n v="6"/>
    <s v="Very poor"/>
    <s v="Laptop/Desktop"/>
    <n v="2"/>
    <n v="0"/>
    <n v="8"/>
    <n v="2"/>
    <x v="3"/>
    <n v="0"/>
    <n v="3"/>
    <s v="Increased"/>
    <s v="NO"/>
    <s v="Listening to music"/>
    <s v="NO"/>
    <s v="NO"/>
    <s v="Roaming around freely"/>
  </r>
  <r>
    <s v="R989"/>
    <x v="12"/>
    <n v="6"/>
    <s v="Average"/>
    <s v="Laptop/Desktop"/>
    <n v="5"/>
    <n v="1"/>
    <n v="7"/>
    <n v="3"/>
    <x v="3"/>
    <n v="0.3"/>
    <n v="4"/>
    <s v="Increased"/>
    <s v="NO"/>
    <s v="Watching web series"/>
    <s v="YES"/>
    <s v="YES"/>
    <s v="School/college"/>
  </r>
  <r>
    <s v="R992"/>
    <x v="12"/>
    <n v="8"/>
    <s v="Good"/>
    <s v="Smartphone"/>
    <n v="2"/>
    <n v="2"/>
    <n v="8"/>
    <n v="5"/>
    <x v="3"/>
    <n v="1"/>
    <n v="2"/>
    <s v="Decreased"/>
    <s v="YES"/>
    <s v="Dancing"/>
    <s v="NO"/>
    <s v="YES"/>
    <s v="School/college"/>
  </r>
  <r>
    <s v="R995"/>
    <x v="12"/>
    <n v="2"/>
    <s v="Good"/>
    <s v="Smartphone"/>
    <n v="2"/>
    <n v="1"/>
    <n v="8"/>
    <n v="3"/>
    <x v="0"/>
    <n v="2"/>
    <n v="1"/>
    <s v="Decreased"/>
    <s v="YES"/>
    <s v="Listening to music"/>
    <s v="NO"/>
    <s v="YES"/>
    <s v="School/college"/>
  </r>
  <r>
    <s v="R998"/>
    <x v="12"/>
    <n v="0"/>
    <s v="Very poor"/>
    <s v="Laptop/Desktop"/>
    <n v="8"/>
    <n v="0"/>
    <n v="8"/>
    <n v="10"/>
    <x v="3"/>
    <n v="0"/>
    <n v="3"/>
    <s v="Remain Constant"/>
    <s v="YES"/>
    <s v="Talking to your relatives"/>
    <s v="YES"/>
    <s v="YES"/>
    <s v="Friends , relatives"/>
  </r>
  <r>
    <s v="R1001"/>
    <x v="12"/>
    <n v="8"/>
    <s v="Average"/>
    <s v="Smartphone"/>
    <n v="4"/>
    <n v="0"/>
    <n v="6"/>
    <n v="1"/>
    <x v="0"/>
    <n v="2"/>
    <n v="2"/>
    <s v="Remain Constant"/>
    <s v="NO"/>
    <s v="Sleeping"/>
    <s v="NO"/>
    <s v="YES"/>
    <s v="School/college"/>
  </r>
  <r>
    <s v="R1002"/>
    <x v="12"/>
    <n v="6"/>
    <s v="Good"/>
    <s v="Laptop/Desktop"/>
    <n v="2"/>
    <n v="0"/>
    <n v="8"/>
    <n v="10"/>
    <x v="3"/>
    <n v="0"/>
    <n v="4"/>
    <s v="Increased"/>
    <s v="NO"/>
    <s v="Social Media"/>
    <s v="NO"/>
    <s v="YES"/>
    <s v="School/college"/>
  </r>
  <r>
    <s v="R1007"/>
    <x v="12"/>
    <n v="4"/>
    <s v="Very poor"/>
    <s v="Laptop/Desktop"/>
    <n v="3"/>
    <n v="0"/>
    <n v="8"/>
    <n v="2"/>
    <x v="1"/>
    <n v="0"/>
    <n v="3"/>
    <s v="Remain Constant"/>
    <s v="NO"/>
    <s v="Listening to music"/>
    <s v="YES"/>
    <s v="NO"/>
    <s v="Roaming around freely"/>
  </r>
  <r>
    <s v="R1008"/>
    <x v="12"/>
    <n v="6"/>
    <s v="Average"/>
    <s v="Laptop/Desktop"/>
    <n v="2"/>
    <n v="2"/>
    <n v="6"/>
    <n v="3"/>
    <x v="3"/>
    <n v="0.3"/>
    <n v="2"/>
    <s v="Increased"/>
    <s v="NO"/>
    <s v="Listening to music"/>
    <s v="NO"/>
    <s v="YES"/>
    <s v="School/college"/>
  </r>
  <r>
    <s v="R1014"/>
    <x v="12"/>
    <n v="4"/>
    <s v="Average"/>
    <s v="Laptop/Desktop"/>
    <n v="2"/>
    <n v="0.5"/>
    <n v="8"/>
    <n v="2"/>
    <x v="0"/>
    <n v="1"/>
    <n v="2"/>
    <s v="Remain Constant"/>
    <s v="NO"/>
    <s v="Watching web series"/>
    <s v="NO"/>
    <s v="NO"/>
    <s v="Friends , relatives"/>
  </r>
  <r>
    <s v="R1041"/>
    <x v="12"/>
    <n v="3"/>
    <s v="Very poor"/>
    <s v="Laptop/Desktop"/>
    <n v="3"/>
    <n v="0"/>
    <n v="8"/>
    <n v="3"/>
    <x v="0"/>
    <n v="0"/>
    <n v="3"/>
    <s v="Remain Constant"/>
    <s v="YES"/>
    <s v="Scrolling through social media"/>
    <s v="NO"/>
    <s v="NO"/>
    <s v="Eating outside"/>
  </r>
  <r>
    <s v="R1051"/>
    <x v="12"/>
    <n v="4"/>
    <s v="Very poor"/>
    <s v="Laptop/Desktop"/>
    <n v="3"/>
    <n v="0"/>
    <n v="10"/>
    <n v="4"/>
    <x v="1"/>
    <s v="N"/>
    <n v="2"/>
    <s v="Increased"/>
    <s v="YES"/>
    <s v="Sleeping"/>
    <s v="NO"/>
    <s v="NO"/>
    <s v="School/college"/>
  </r>
  <r>
    <s v="R3"/>
    <x v="13"/>
    <n v="7"/>
    <s v="Very poor"/>
    <s v="Laptop/Desktop"/>
    <n v="3"/>
    <n v="0"/>
    <n v="6"/>
    <n v="2"/>
    <x v="9"/>
    <n v="0"/>
    <n v="3"/>
    <s v="Remain Constant"/>
    <s v="NO"/>
    <s v="Listening to music"/>
    <s v="NO"/>
    <s v="YES"/>
    <s v="Travelling"/>
  </r>
  <r>
    <s v="R4"/>
    <x v="13"/>
    <n v="3"/>
    <s v="Very poor"/>
    <s v="Smartphone"/>
    <n v="2"/>
    <n v="1"/>
    <n v="6"/>
    <n v="5"/>
    <x v="3"/>
    <n v="0"/>
    <n v="3"/>
    <s v="Decreased"/>
    <s v="NO"/>
    <s v="Watching web series"/>
    <s v="NO"/>
    <s v="NO"/>
    <s v="Friends , relatives"/>
  </r>
  <r>
    <s v="R10"/>
    <x v="13"/>
    <n v="0"/>
    <s v="Very poor"/>
    <s v="Laptop/Desktop"/>
    <n v="1"/>
    <n v="0.5"/>
    <n v="8"/>
    <n v="5"/>
    <x v="3"/>
    <n v="3"/>
    <n v="3"/>
    <s v="Decreased"/>
    <s v="YES"/>
    <s v="live stream watching"/>
    <s v="NO"/>
    <s v="NO"/>
    <s v="School/college"/>
  </r>
  <r>
    <s v="R15"/>
    <x v="13"/>
    <n v="5"/>
    <s v="Very poor"/>
    <s v="Laptop/Desktop"/>
    <n v="1"/>
    <n v="0"/>
    <n v="8"/>
    <n v="3"/>
    <x v="3"/>
    <n v="0"/>
    <n v="3"/>
    <s v="Remain Constant"/>
    <s v="NO"/>
    <s v="Scrolling through social media"/>
    <s v="NO"/>
    <s v="NO"/>
    <s v="Eating outside"/>
  </r>
  <r>
    <s v="R17"/>
    <x v="13"/>
    <n v="0"/>
    <s v="Good"/>
    <s v="Smartphone"/>
    <n v="0"/>
    <n v="0"/>
    <n v="8"/>
    <n v="2"/>
    <x v="8"/>
    <n v="1"/>
    <n v="3"/>
    <s v="Increased"/>
    <s v="NO"/>
    <s v="Online gaming"/>
    <s v="NO"/>
    <s v="YES"/>
    <s v="Colleagues"/>
  </r>
  <r>
    <s v="R18"/>
    <x v="13"/>
    <n v="1"/>
    <s v="Very poor"/>
    <s v="Smartphone"/>
    <n v="2"/>
    <n v="1"/>
    <n v="8"/>
    <n v="1"/>
    <x v="1"/>
    <n v="0"/>
    <n v="3"/>
    <s v="Remain Constant"/>
    <s v="NO"/>
    <s v="Listening to music"/>
    <s v="NO"/>
    <s v="NO"/>
    <s v="Roaming around freely"/>
  </r>
  <r>
    <s v="R21"/>
    <x v="13"/>
    <n v="4"/>
    <s v="Excellent"/>
    <s v="Laptop/Desktop"/>
    <n v="5"/>
    <n v="0"/>
    <n v="6"/>
    <n v="2"/>
    <x v="9"/>
    <n v="1"/>
    <n v="2"/>
    <s v="Decreased"/>
    <s v="NO"/>
    <s v="Listening to music"/>
    <s v="YES"/>
    <s v="YES"/>
    <s v="Roaming around freely"/>
  </r>
  <r>
    <s v="R25"/>
    <x v="13"/>
    <n v="3"/>
    <s v="Very poor"/>
    <s v="Smartphone"/>
    <n v="4"/>
    <n v="2"/>
    <n v="9"/>
    <n v="2"/>
    <x v="3"/>
    <n v="1"/>
    <n v="3"/>
    <s v="Decreased"/>
    <s v="NO"/>
    <s v="Reading books"/>
    <s v="YES"/>
    <s v="NO"/>
    <s v="School/college"/>
  </r>
  <r>
    <s v="R26"/>
    <x v="13"/>
    <n v="5"/>
    <s v="Very poor"/>
    <s v="Smartphone"/>
    <n v="2"/>
    <n v="0"/>
    <n v="9"/>
    <n v="5"/>
    <x v="9"/>
    <n v="3"/>
    <n v="2"/>
    <s v="Increased"/>
    <s v="NO"/>
    <s v="Talking to your relatives"/>
    <s v="YES"/>
    <s v="YES"/>
    <s v="Eating outside"/>
  </r>
  <r>
    <s v="R28"/>
    <x v="13"/>
    <n v="3"/>
    <s v="Very poor"/>
    <s v="Laptop/Desktop"/>
    <n v="6"/>
    <n v="0"/>
    <n v="9"/>
    <n v="2"/>
    <x v="0"/>
    <n v="0"/>
    <n v="2"/>
    <s v="Remain Constant"/>
    <s v="NO"/>
    <s v="Listening to music"/>
    <s v="NO"/>
    <s v="NO"/>
    <s v="Roaming around freely"/>
  </r>
  <r>
    <s v="R35"/>
    <x v="13"/>
    <n v="0"/>
    <s v="NA"/>
    <s v="NA"/>
    <n v="6"/>
    <n v="1"/>
    <n v="6"/>
    <n v="5"/>
    <x v="3"/>
    <n v="0"/>
    <n v="4"/>
    <s v="Increased"/>
    <s v="NO"/>
    <s v="Talking to your relatives"/>
    <s v="YES"/>
    <s v="NO"/>
    <s v="Eating outside"/>
  </r>
  <r>
    <s v="R38"/>
    <x v="13"/>
    <n v="4"/>
    <s v="Average"/>
    <s v="Laptop/Desktop"/>
    <n v="2"/>
    <n v="0"/>
    <n v="8"/>
    <n v="2"/>
    <x v="3"/>
    <n v="0"/>
    <n v="3"/>
    <s v="Increased"/>
    <s v="NO"/>
    <s v="Sleep"/>
    <s v="NO"/>
    <s v="YES"/>
    <s v="Eating outside"/>
  </r>
  <r>
    <s v="R40"/>
    <x v="13"/>
    <n v="0"/>
    <s v="NA"/>
    <s v="NA"/>
    <n v="8"/>
    <n v="0"/>
    <n v="8"/>
    <n v="0"/>
    <x v="1"/>
    <n v="0"/>
    <n v="3"/>
    <s v="Increased"/>
    <s v="NO"/>
    <s v="Reading books"/>
    <s v="NO"/>
    <s v="YES"/>
    <s v="Travelling"/>
  </r>
  <r>
    <s v="R43"/>
    <x v="13"/>
    <n v="7"/>
    <s v="Very poor"/>
    <s v="Smartphone"/>
    <n v="2"/>
    <n v="1"/>
    <n v="8"/>
    <n v="2"/>
    <x v="0"/>
    <n v="2"/>
    <n v="4"/>
    <s v="Remain Constant"/>
    <s v="YES"/>
    <s v="Listening to music"/>
    <s v="NO"/>
    <s v="NO"/>
    <s v="Roaming around freely"/>
  </r>
  <r>
    <s v="R47"/>
    <x v="13"/>
    <n v="2"/>
    <s v="Very poor"/>
    <s v="Smartphone"/>
    <n v="6"/>
    <n v="2"/>
    <n v="7"/>
    <n v="1"/>
    <x v="3"/>
    <n v="3"/>
    <n v="6"/>
    <s v="Decreased"/>
    <s v="NO"/>
    <s v="Listening to music"/>
    <s v="YES"/>
    <s v="NO"/>
    <s v="Roaming around freely"/>
  </r>
  <r>
    <s v="R48"/>
    <x v="13"/>
    <n v="2"/>
    <s v="Very poor"/>
    <s v="Smartphone"/>
    <n v="3"/>
    <n v="0"/>
    <n v="6"/>
    <n v="2"/>
    <x v="1"/>
    <n v="0"/>
    <n v="3"/>
    <s v="Decreased"/>
    <s v="YES"/>
    <s v="Reading books"/>
    <s v="NO"/>
    <s v="NO"/>
    <s v="School/college"/>
  </r>
  <r>
    <s v="R52"/>
    <x v="13"/>
    <n v="5"/>
    <s v="Average"/>
    <s v="Laptop/Desktop"/>
    <n v="6"/>
    <n v="1"/>
    <n v="7"/>
    <n v="2"/>
    <x v="0"/>
    <n v="0"/>
    <n v="3"/>
    <s v="Remain Constant"/>
    <s v="NO"/>
    <s v="Reading books"/>
    <s v="NO"/>
    <s v="YES"/>
    <s v="Roaming around freely"/>
  </r>
  <r>
    <s v="R59"/>
    <x v="13"/>
    <n v="5"/>
    <s v="Average"/>
    <s v="Laptop/Desktop"/>
    <n v="1"/>
    <n v="1"/>
    <n v="7"/>
    <n v="1"/>
    <x v="0"/>
    <n v="0"/>
    <n v="3"/>
    <s v="Increased"/>
    <s v="YES"/>
    <s v="Listening to music"/>
    <s v="NO"/>
    <s v="YES"/>
    <s v="School/college"/>
  </r>
  <r>
    <s v="R62"/>
    <x v="13"/>
    <n v="3"/>
    <s v="Very poor"/>
    <s v="Laptop/Desktop"/>
    <n v="6"/>
    <n v="1"/>
    <n v="8"/>
    <n v="1"/>
    <x v="3"/>
    <n v="2"/>
    <n v="4"/>
    <s v="Increased"/>
    <s v="NO"/>
    <s v="Sleep"/>
    <s v="YES"/>
    <s v="YES"/>
    <s v="Roaming around freely"/>
  </r>
  <r>
    <s v="R64"/>
    <x v="13"/>
    <n v="2"/>
    <s v="Very poor"/>
    <s v="Laptop/Desktop"/>
    <n v="0"/>
    <n v="1"/>
    <n v="8"/>
    <n v="2"/>
    <x v="3"/>
    <n v="0"/>
    <n v="3"/>
    <s v="Increased"/>
    <s v="NO"/>
    <s v="Watching web series"/>
    <s v="NO"/>
    <s v="YES"/>
    <s v="School/college"/>
  </r>
  <r>
    <s v="R66"/>
    <x v="13"/>
    <n v="4"/>
    <s v="Average"/>
    <s v="Smartphone"/>
    <n v="4"/>
    <n v="2"/>
    <n v="7"/>
    <n v="2"/>
    <x v="3"/>
    <n v="1"/>
    <n v="3"/>
    <s v="Increased"/>
    <s v="NO"/>
    <s v="Listening to music"/>
    <s v="NO"/>
    <s v="YES"/>
    <s v="Eating outside"/>
  </r>
  <r>
    <s v="R69"/>
    <x v="13"/>
    <n v="1.5"/>
    <s v="Very poor"/>
    <s v="Smartphone"/>
    <n v="3"/>
    <n v="2"/>
    <n v="9"/>
    <n v="1"/>
    <x v="1"/>
    <n v="1"/>
    <n v="2"/>
    <s v="Decreased"/>
    <s v="YES"/>
    <s v="Sleep"/>
    <s v="NO"/>
    <s v="YES"/>
    <s v="Travelling"/>
  </r>
  <r>
    <s v="R71"/>
    <x v="13"/>
    <n v="2"/>
    <s v="Very poor"/>
    <s v="Smartphone"/>
    <n v="3"/>
    <n v="1"/>
    <n v="6"/>
    <n v="2"/>
    <x v="3"/>
    <n v="1"/>
    <n v="4"/>
    <s v="Increased"/>
    <s v="NO"/>
    <s v="Listening to music"/>
    <s v="NO"/>
    <s v="NO"/>
    <s v="Travelling"/>
  </r>
  <r>
    <s v="R73"/>
    <x v="13"/>
    <n v="2"/>
    <s v="Very poor"/>
    <s v="Smartphone"/>
    <n v="2"/>
    <n v="0"/>
    <n v="7"/>
    <n v="3"/>
    <x v="0"/>
    <n v="2"/>
    <n v="2"/>
    <s v="Remain Constant"/>
    <s v="NO"/>
    <s v="Reading books"/>
    <s v="NO"/>
    <s v="NO"/>
    <s v="Friends , relatives"/>
  </r>
  <r>
    <s v="R78"/>
    <x v="13"/>
    <n v="3"/>
    <s v="Average"/>
    <s v="Laptop/Desktop"/>
    <n v="3"/>
    <n v="0"/>
    <n v="10"/>
    <n v="10"/>
    <x v="5"/>
    <n v="4.5"/>
    <n v="3"/>
    <s v="Increased"/>
    <s v="NO"/>
    <s v="Scrolling through social media"/>
    <s v="NO"/>
    <s v="NO"/>
    <s v="School/college"/>
  </r>
  <r>
    <s v="R79"/>
    <x v="13"/>
    <n v="3"/>
    <s v="Excellent"/>
    <s v="Laptop/Desktop"/>
    <n v="0"/>
    <n v="1"/>
    <n v="8"/>
    <n v="5"/>
    <x v="1"/>
    <n v="1"/>
    <n v="3"/>
    <s v="Increased"/>
    <s v="NO"/>
    <s v="Online surfing"/>
    <s v="NO"/>
    <s v="YES"/>
    <s v="School/college"/>
  </r>
  <r>
    <s v="R84"/>
    <x v="13"/>
    <n v="0"/>
    <s v="Very poor"/>
    <s v="Laptop/Desktop"/>
    <n v="1"/>
    <n v="1"/>
    <n v="12"/>
    <n v="2"/>
    <x v="3"/>
    <n v="2"/>
    <n v="2"/>
    <s v="Increased"/>
    <s v="NO"/>
    <s v="Online gaming"/>
    <s v="NO"/>
    <s v="YES"/>
    <s v="Roaming around freely"/>
  </r>
  <r>
    <s v="R87"/>
    <x v="13"/>
    <n v="5"/>
    <s v="Average"/>
    <s v="Smartphone"/>
    <n v="3"/>
    <n v="1"/>
    <n v="7"/>
    <n v="1.5"/>
    <x v="3"/>
    <n v="0"/>
    <n v="3"/>
    <s v="Increased"/>
    <s v="YES"/>
    <s v="drawing"/>
    <s v="YES"/>
    <s v="YES"/>
    <s v="School/college"/>
  </r>
  <r>
    <s v="R94"/>
    <x v="13"/>
    <n v="4"/>
    <s v="Good"/>
    <s v="Smartphone"/>
    <n v="2"/>
    <n v="2"/>
    <n v="8"/>
    <n v="6"/>
    <x v="3"/>
    <n v="0"/>
    <n v="3"/>
    <s v="Decreased"/>
    <s v="NO"/>
    <s v="Sleeping"/>
    <s v="YES"/>
    <s v="YES"/>
    <s v="School/college"/>
  </r>
  <r>
    <s v="R95"/>
    <x v="13"/>
    <n v="2"/>
    <s v="Average"/>
    <s v="Smartphone"/>
    <n v="3"/>
    <n v="1"/>
    <n v="5"/>
    <n v="4"/>
    <x v="3"/>
    <n v="1"/>
    <n v="3"/>
    <s v="Increased"/>
    <s v="NO"/>
    <s v="Listening to music"/>
    <s v="NO"/>
    <s v="YES"/>
    <s v="School/college"/>
  </r>
  <r>
    <s v="R108"/>
    <x v="13"/>
    <n v="1"/>
    <s v="Very poor"/>
    <s v="Smartphone"/>
    <n v="2"/>
    <n v="1"/>
    <n v="8"/>
    <n v="1"/>
    <x v="3"/>
    <n v="0"/>
    <n v="3"/>
    <s v="Increased"/>
    <s v="NO"/>
    <s v="Listening to music"/>
    <s v="NO"/>
    <s v="NO"/>
    <s v="School/college"/>
  </r>
  <r>
    <s v="R111"/>
    <x v="13"/>
    <n v="0"/>
    <s v="Very poor"/>
    <s v="Smartphone"/>
    <n v="2"/>
    <n v="2"/>
    <n v="8"/>
    <n v="0.15"/>
    <x v="9"/>
    <n v="0.3"/>
    <n v="2"/>
    <s v="Decreased"/>
    <s v="NO"/>
    <s v="Talking to your relatives"/>
    <s v="YES"/>
    <s v="YES"/>
    <s v="School/college"/>
  </r>
  <r>
    <s v="R126"/>
    <x v="13"/>
    <n v="5"/>
    <s v="Average"/>
    <s v="Smartphone"/>
    <n v="4"/>
    <n v="1"/>
    <n v="7"/>
    <n v="2"/>
    <x v="0"/>
    <n v="1"/>
    <n v="3"/>
    <s v="Increased"/>
    <s v="NO"/>
    <s v="Meditation"/>
    <s v="YES"/>
    <s v="YES"/>
    <s v="School/college"/>
  </r>
  <r>
    <s v="R127"/>
    <x v="13"/>
    <n v="2"/>
    <s v="Average"/>
    <s v="Smartphone"/>
    <n v="3"/>
    <n v="0.5"/>
    <n v="6.5"/>
    <n v="1"/>
    <x v="0"/>
    <n v="0.5"/>
    <n v="3"/>
    <s v="Remain Constant"/>
    <s v="NO"/>
    <s v="Listening to music"/>
    <s v="YES"/>
    <s v="YES"/>
    <s v="Roaming around freely"/>
  </r>
  <r>
    <s v="R131"/>
    <x v="13"/>
    <n v="3"/>
    <s v="Very poor"/>
    <s v="Smartphone"/>
    <n v="3"/>
    <n v="0"/>
    <n v="9"/>
    <n v="2"/>
    <x v="1"/>
    <n v="2"/>
    <n v="2"/>
    <s v="Decreased"/>
    <s v="NO"/>
    <s v="Meditation"/>
    <s v="YES"/>
    <s v="YES"/>
    <s v="Travelling"/>
  </r>
  <r>
    <s v="R134"/>
    <x v="13"/>
    <n v="2"/>
    <s v="Very poor"/>
    <s v="Smartphone"/>
    <n v="4"/>
    <n v="0"/>
    <n v="10"/>
    <n v="4"/>
    <x v="0"/>
    <n v="2"/>
    <n v="3"/>
    <s v="Decreased"/>
    <s v="NO"/>
    <s v="Cooking"/>
    <s v="NO"/>
    <s v="YES"/>
    <s v="School/college"/>
  </r>
  <r>
    <s v="R141"/>
    <x v="13"/>
    <n v="3"/>
    <s v="Very poor"/>
    <s v="Smartphone"/>
    <n v="5"/>
    <n v="0"/>
    <n v="7"/>
    <n v="2"/>
    <x v="3"/>
    <n v="1"/>
    <n v="2"/>
    <s v="Remain Constant"/>
    <s v="YES"/>
    <s v="Watching web series"/>
    <s v="YES"/>
    <s v="YES"/>
    <s v="School/college"/>
  </r>
  <r>
    <s v="R142"/>
    <x v="13"/>
    <n v="3"/>
    <s v="Very poor"/>
    <s v="Smartphone"/>
    <n v="3"/>
    <n v="0"/>
    <n v="9"/>
    <n v="2"/>
    <x v="1"/>
    <n v="2"/>
    <n v="2"/>
    <s v="Decreased"/>
    <s v="NO"/>
    <s v="Meditation"/>
    <s v="YES"/>
    <s v="YES"/>
    <s v="Travelling"/>
  </r>
  <r>
    <s v="R143"/>
    <x v="13"/>
    <n v="1"/>
    <s v="Very poor"/>
    <s v="Smartphone"/>
    <n v="1"/>
    <n v="0"/>
    <n v="6"/>
    <n v="0"/>
    <x v="2"/>
    <n v="0"/>
    <n v="2"/>
    <s v="Increased"/>
    <s v="NO"/>
    <s v="Sleep"/>
    <s v="YES"/>
    <s v="YES"/>
    <s v="School/college"/>
  </r>
  <r>
    <s v="R147"/>
    <x v="13"/>
    <n v="6"/>
    <s v="Average"/>
    <s v="Laptop/Desktop"/>
    <n v="1"/>
    <n v="1"/>
    <n v="6"/>
    <n v="1"/>
    <x v="9"/>
    <n v="0"/>
    <n v="3"/>
    <s v="Increased"/>
    <s v="YES"/>
    <s v="Talking to your relatives"/>
    <s v="YES"/>
    <s v="YES"/>
    <s v="School/college"/>
  </r>
  <r>
    <s v="R148"/>
    <x v="13"/>
    <n v="3"/>
    <s v="Average"/>
    <s v="Laptop/Desktop"/>
    <n v="2"/>
    <n v="1"/>
    <n v="8"/>
    <n v="2"/>
    <x v="9"/>
    <n v="2"/>
    <n v="3"/>
    <s v="Remain Constant"/>
    <s v="NO"/>
    <s v="Listening to music"/>
    <s v="NO"/>
    <s v="NO"/>
    <s v="Roaming around freely"/>
  </r>
  <r>
    <s v="R154"/>
    <x v="13"/>
    <n v="5"/>
    <s v="Very poor"/>
    <s v="Tablet"/>
    <n v="3"/>
    <n v="1"/>
    <n v="8"/>
    <n v="2"/>
    <x v="0"/>
    <n v="3"/>
    <n v="4"/>
    <s v="Increased"/>
    <s v="NO"/>
    <s v="Listening to music"/>
    <s v="NO"/>
    <s v="NO"/>
    <s v="Roaming around freely"/>
  </r>
  <r>
    <s v="R157"/>
    <x v="13"/>
    <n v="3"/>
    <s v="Very poor"/>
    <s v="Laptop/Desktop"/>
    <n v="1"/>
    <n v="0"/>
    <n v="6"/>
    <n v="2"/>
    <x v="5"/>
    <n v="0"/>
    <n v="2"/>
    <s v="Increased"/>
    <s v="NO"/>
    <s v="pubg"/>
    <s v="NO"/>
    <s v="YES"/>
    <s v="Eating outside"/>
  </r>
  <r>
    <s v="R161"/>
    <x v="13"/>
    <n v="4"/>
    <s v="Average"/>
    <s v="Laptop/Desktop"/>
    <n v="2"/>
    <n v="0"/>
    <n v="7"/>
    <n v="2"/>
    <x v="4"/>
    <n v="4"/>
    <n v="3"/>
    <s v="Increased"/>
    <s v="NO"/>
    <s v="Online gaming"/>
    <s v="NO"/>
    <s v="NO"/>
    <s v="Friends , relatives"/>
  </r>
  <r>
    <s v="R162"/>
    <x v="13"/>
    <n v="6"/>
    <s v="Very poor"/>
    <s v="Smartphone"/>
    <n v="3"/>
    <n v="0"/>
    <n v="8"/>
    <n v="4"/>
    <x v="9"/>
    <n v="2"/>
    <n v="3"/>
    <s v="Increased"/>
    <s v="YES"/>
    <s v="Sleep"/>
    <s v="NO"/>
    <s v="YES"/>
    <s v="School/college"/>
  </r>
  <r>
    <s v="R169"/>
    <x v="13"/>
    <n v="0"/>
    <s v="Very poor"/>
    <s v="Smartphone"/>
    <n v="3"/>
    <n v="2"/>
    <n v="12"/>
    <n v="1"/>
    <x v="3"/>
    <n v="0"/>
    <n v="3"/>
    <s v="Increased"/>
    <s v="NO"/>
    <s v="Scrolling through social media"/>
    <s v="NO"/>
    <s v="NO"/>
    <s v="School/college"/>
  </r>
  <r>
    <s v="R171"/>
    <x v="13"/>
    <n v="0"/>
    <s v="Very poor"/>
    <s v="Smartphone"/>
    <n v="3"/>
    <n v="2"/>
    <n v="8"/>
    <n v="2"/>
    <x v="0"/>
    <n v="1"/>
    <n v="3"/>
    <s v="Remain Constant"/>
    <s v="YES"/>
    <s v="Listening to music"/>
    <s v="YES"/>
    <s v="YES"/>
    <s v="School/college"/>
  </r>
  <r>
    <s v="R172"/>
    <x v="13"/>
    <n v="0"/>
    <s v="Very poor"/>
    <s v="Smartphone"/>
    <n v="1"/>
    <n v="0"/>
    <n v="8"/>
    <n v="0.5"/>
    <x v="0"/>
    <n v="1"/>
    <n v="3"/>
    <s v="Decreased"/>
    <s v="YES"/>
    <s v="Reading books"/>
    <s v="NO"/>
    <s v="YES"/>
    <s v="Roaming around freely"/>
  </r>
  <r>
    <s v="R175"/>
    <x v="13"/>
    <n v="5"/>
    <s v="Average"/>
    <s v="Laptop/Desktop"/>
    <n v="4"/>
    <n v="0"/>
    <n v="10"/>
    <n v="2"/>
    <x v="9"/>
    <n v="4"/>
    <n v="3"/>
    <s v="Decreased"/>
    <s v="NO"/>
    <s v="Sleep"/>
    <s v="YES"/>
    <s v="YES"/>
    <s v="Roaming around freely"/>
  </r>
  <r>
    <s v="R181"/>
    <x v="13"/>
    <n v="1"/>
    <s v="Very poor"/>
    <s v="Smartphone"/>
    <n v="2"/>
    <n v="1"/>
    <n v="8"/>
    <n v="3"/>
    <x v="0"/>
    <n v="0"/>
    <n v="3"/>
    <s v="Remain Constant"/>
    <s v="NO"/>
    <s v="Watching web series"/>
    <s v="YES"/>
    <s v="NO"/>
    <s v="Friends , relatives"/>
  </r>
  <r>
    <s v="R185"/>
    <x v="13"/>
    <n v="3"/>
    <s v="Very poor"/>
    <s v="Laptop/Desktop"/>
    <n v="1.5"/>
    <n v="1"/>
    <n v="6"/>
    <n v="2"/>
    <x v="8"/>
    <n v="1.5"/>
    <n v="2"/>
    <s v="Decreased"/>
    <s v="YES"/>
    <s v="Watching web series"/>
    <s v="NO"/>
    <s v="NO"/>
    <s v="Friends , relatives"/>
  </r>
  <r>
    <s v="R198"/>
    <x v="13"/>
    <n v="3"/>
    <s v="Average"/>
    <s v="Laptop/Desktop"/>
    <n v="3"/>
    <n v="1"/>
    <n v="7"/>
    <n v="1"/>
    <x v="3"/>
    <n v="0"/>
    <n v="3"/>
    <s v="Remain Constant"/>
    <s v="NO"/>
    <s v="Listening to music"/>
    <s v="YES"/>
    <s v="YES"/>
    <s v="School/college"/>
  </r>
  <r>
    <s v="R199"/>
    <x v="13"/>
    <n v="3"/>
    <s v="Very poor"/>
    <s v="Laptop/Desktop"/>
    <n v="5"/>
    <n v="0"/>
    <n v="7.5"/>
    <n v="2"/>
    <x v="0"/>
    <n v="0.5"/>
    <n v="4"/>
    <s v="Increased"/>
    <s v="NO"/>
    <s v="Sleep"/>
    <s v="YES"/>
    <s v="NO"/>
    <s v="School/college"/>
  </r>
  <r>
    <s v="R203"/>
    <x v="13"/>
    <n v="3"/>
    <s v="Good"/>
    <s v="Laptop/Desktop"/>
    <n v="4"/>
    <n v="0"/>
    <n v="8"/>
    <n v="2"/>
    <x v="1"/>
    <n v="0"/>
    <n v="3"/>
    <s v="Remain Constant"/>
    <s v="NO"/>
    <s v="Cooking"/>
    <s v="YES"/>
    <s v="YES"/>
    <s v="Travelling"/>
  </r>
  <r>
    <s v="R206"/>
    <x v="13"/>
    <n v="5"/>
    <s v="Good"/>
    <s v="Smartphone"/>
    <n v="2.5"/>
    <n v="1"/>
    <n v="9"/>
    <n v="3"/>
    <x v="3"/>
    <n v="0.5"/>
    <n v="2"/>
    <s v="Remain Constant"/>
    <s v="NO"/>
    <s v="Dancing"/>
    <s v="YES"/>
    <s v="YES"/>
    <s v="School/college"/>
  </r>
  <r>
    <s v="R212"/>
    <x v="13"/>
    <n v="3"/>
    <s v="Average"/>
    <s v="Laptop/Desktop"/>
    <n v="4"/>
    <n v="1"/>
    <n v="7"/>
    <n v="2"/>
    <x v="9"/>
    <n v="2"/>
    <n v="3"/>
    <s v="Remain Constant"/>
    <s v="NO"/>
    <s v="Talking to your relatives"/>
    <s v="YES"/>
    <s v="NO"/>
    <s v="School/college"/>
  </r>
  <r>
    <s v="R216"/>
    <x v="13"/>
    <n v="3"/>
    <s v="Good"/>
    <s v="Laptop/Desktop"/>
    <n v="4"/>
    <n v="0"/>
    <n v="7"/>
    <n v="4"/>
    <x v="0"/>
    <n v="0"/>
    <n v="2"/>
    <s v="Remain Constant"/>
    <s v="YES"/>
    <s v="Social Media"/>
    <s v="YES"/>
    <s v="YES"/>
    <s v="Colleagues"/>
  </r>
  <r>
    <s v="R218"/>
    <x v="13"/>
    <n v="4"/>
    <s v="Very poor"/>
    <s v="Smartphone"/>
    <n v="2"/>
    <n v="0"/>
    <n v="7"/>
    <n v="0.5"/>
    <x v="0"/>
    <n v="0.5"/>
    <n v="3"/>
    <s v="Increased"/>
    <s v="NO"/>
    <s v="Sleep"/>
    <s v="NO"/>
    <s v="NO"/>
    <s v="School/college"/>
  </r>
  <r>
    <s v="R221"/>
    <x v="13"/>
    <n v="0"/>
    <s v="Very poor"/>
    <s v="Laptop/Desktop"/>
    <n v="2"/>
    <n v="0"/>
    <n v="10"/>
    <n v="3"/>
    <x v="3"/>
    <n v="2"/>
    <n v="4"/>
    <s v="Increased"/>
    <s v="NO"/>
    <s v="Sleep"/>
    <s v="NO"/>
    <s v="YES"/>
    <s v="Friends , relatives"/>
  </r>
  <r>
    <s v="R238"/>
    <x v="13"/>
    <n v="5"/>
    <s v="Very poor"/>
    <s v="Laptop/Desktop"/>
    <n v="12"/>
    <n v="0"/>
    <n v="7"/>
    <n v="1"/>
    <x v="8"/>
    <n v="0"/>
    <n v="3"/>
    <s v="Increased"/>
    <s v="NO"/>
    <s v="Reading books"/>
    <s v="NO"/>
    <s v="YES"/>
    <s v="Roaming around freely"/>
  </r>
  <r>
    <s v="R245"/>
    <x v="13"/>
    <n v="1"/>
    <s v="Very poor"/>
    <s v="Tablet"/>
    <n v="2"/>
    <n v="2"/>
    <n v="8"/>
    <n v="1"/>
    <x v="1"/>
    <n v="0"/>
    <n v="2"/>
    <s v="Decreased"/>
    <s v="NO"/>
    <s v="Reading books"/>
    <s v="NO"/>
    <s v="YES"/>
    <s v="School/college"/>
  </r>
  <r>
    <s v="R247"/>
    <x v="13"/>
    <n v="6"/>
    <s v="Average"/>
    <s v="Any Gadget"/>
    <n v="2"/>
    <n v="0"/>
    <n v="6"/>
    <n v="4"/>
    <x v="3"/>
    <n v="0"/>
    <n v="3"/>
    <s v="Increased"/>
    <s v="NO"/>
    <s v="Listening to music"/>
    <s v="NO"/>
    <s v="NO"/>
    <s v="Roaming around freely"/>
  </r>
  <r>
    <s v="R254"/>
    <x v="13"/>
    <n v="4"/>
    <s v="Good"/>
    <s v="Laptop/Desktop"/>
    <n v="5"/>
    <n v="1"/>
    <n v="7"/>
    <n v="0.1"/>
    <x v="0"/>
    <n v="0"/>
    <n v="4"/>
    <s v="Remain Constant"/>
    <s v="NO"/>
    <s v="Reading"/>
    <s v="NO"/>
    <s v="NO"/>
    <s v="School/college"/>
  </r>
  <r>
    <s v="R259"/>
    <x v="13"/>
    <n v="4"/>
    <s v="Very poor"/>
    <s v="Laptop/Desktop"/>
    <n v="8"/>
    <n v="0"/>
    <n v="6"/>
    <n v="1"/>
    <x v="3"/>
    <n v="0"/>
    <n v="3"/>
    <s v="Decreased"/>
    <s v="NO"/>
    <s v="Listening to music"/>
    <s v="YES"/>
    <s v="YES"/>
    <s v="Eating outside"/>
  </r>
  <r>
    <s v="R262"/>
    <x v="13"/>
    <n v="1"/>
    <s v="Very poor"/>
    <s v="Smartphone"/>
    <n v="0"/>
    <n v="0"/>
    <n v="10"/>
    <n v="5"/>
    <x v="1"/>
    <n v="1"/>
    <n v="2"/>
    <s v="Increased"/>
    <s v="YES"/>
    <s v="Sleep"/>
    <s v="NO"/>
    <s v="YES"/>
    <s v="School/college"/>
  </r>
  <r>
    <s v="R265"/>
    <x v="13"/>
    <n v="4"/>
    <s v="Very poor"/>
    <s v="Laptop/Desktop"/>
    <n v="2"/>
    <n v="1"/>
    <n v="8"/>
    <n v="4"/>
    <x v="1"/>
    <n v="0"/>
    <n v="4"/>
    <s v="Increased"/>
    <s v="NO"/>
    <s v="Listening to music"/>
    <s v="NO"/>
    <s v="YES"/>
    <s v="Friends , relatives"/>
  </r>
  <r>
    <s v="R266"/>
    <x v="13"/>
    <n v="4"/>
    <s v="Good"/>
    <s v="Laptop/Desktop"/>
    <n v="5"/>
    <n v="1"/>
    <n v="6"/>
    <n v="2"/>
    <x v="1"/>
    <n v="0.5"/>
    <n v="2"/>
    <s v="Remain Constant"/>
    <s v="NO"/>
    <s v="Listening to music"/>
    <s v="NO"/>
    <s v="YES"/>
    <s v="Colleagues"/>
  </r>
  <r>
    <s v="R271"/>
    <x v="13"/>
    <n v="0"/>
    <s v="Good"/>
    <s v="Smartphone"/>
    <n v="0"/>
    <n v="0"/>
    <n v="7.5"/>
    <n v="3.5"/>
    <x v="1"/>
    <n v="2"/>
    <n v="3"/>
    <s v="Remain Constant"/>
    <s v="NO"/>
    <s v="Indoor Games"/>
    <s v="YES"/>
    <s v="YES"/>
    <s v="Nothing"/>
  </r>
  <r>
    <s v="R273"/>
    <x v="13"/>
    <n v="3"/>
    <s v="Very poor"/>
    <s v="Smartphone"/>
    <n v="5"/>
    <n v="1"/>
    <n v="7"/>
    <n v="1"/>
    <x v="0"/>
    <n v="0"/>
    <n v="3"/>
    <s v="Increased"/>
    <s v="NO"/>
    <s v="Sleep"/>
    <s v="NO"/>
    <s v="YES"/>
    <s v="Roaming around freely"/>
  </r>
  <r>
    <s v="R279"/>
    <x v="13"/>
    <n v="2"/>
    <s v="Good"/>
    <s v="Laptop/Desktop"/>
    <n v="1"/>
    <n v="0"/>
    <n v="10"/>
    <n v="1"/>
    <x v="0"/>
    <n v="0"/>
    <n v="2"/>
    <s v="Remain Constant"/>
    <s v="NO"/>
    <s v="Online gaming"/>
    <s v="NO"/>
    <s v="YES"/>
    <s v="Colleagues"/>
  </r>
  <r>
    <s v="R290"/>
    <x v="13"/>
    <n v="5"/>
    <s v="Excellent"/>
    <s v="Laptop/Desktop"/>
    <n v="1"/>
    <n v="1"/>
    <n v="8"/>
    <n v="3"/>
    <x v="3"/>
    <n v="0"/>
    <n v="3"/>
    <s v="Remain Constant"/>
    <s v="NO"/>
    <s v="Listening to music"/>
    <s v="YES"/>
    <s v="NO"/>
    <s v="Friends , relatives"/>
  </r>
  <r>
    <s v="R291"/>
    <x v="13"/>
    <n v="3"/>
    <s v="Very poor"/>
    <s v="Laptop/Desktop"/>
    <n v="9"/>
    <n v="1"/>
    <n v="6"/>
    <n v="1"/>
    <x v="0"/>
    <n v="0"/>
    <n v="1"/>
    <s v="Increased"/>
    <s v="NO"/>
    <s v="Meditation"/>
    <s v="NO"/>
    <s v="YES"/>
    <s v="Roaming around freely"/>
  </r>
  <r>
    <s v="R292"/>
    <x v="13"/>
    <n v="1"/>
    <s v="Very poor"/>
    <s v="Laptop/Desktop"/>
    <n v="3"/>
    <n v="1"/>
    <n v="9"/>
    <n v="4"/>
    <x v="3"/>
    <n v="0"/>
    <n v="2"/>
    <s v="Increased"/>
    <s v="NO"/>
    <s v="Scrolling through social media"/>
    <s v="YES"/>
    <s v="YES"/>
    <s v="School/college"/>
  </r>
  <r>
    <s v="R297"/>
    <x v="13"/>
    <n v="0"/>
    <s v="Average"/>
    <s v="Laptop/Desktop"/>
    <n v="1"/>
    <n v="0"/>
    <n v="9"/>
    <n v="5"/>
    <x v="0"/>
    <n v="2"/>
    <n v="4"/>
    <s v="Remain Constant"/>
    <s v="YES"/>
    <s v="Listening to music"/>
    <s v="YES"/>
    <s v="YES"/>
    <s v="Travelling"/>
  </r>
  <r>
    <s v="R303"/>
    <x v="13"/>
    <n v="3"/>
    <s v="Average"/>
    <s v="Smartphone"/>
    <n v="2"/>
    <n v="0.5"/>
    <n v="8"/>
    <n v="3"/>
    <x v="0"/>
    <n v="0"/>
    <n v="3"/>
    <s v="Remain Constant"/>
    <s v="NO"/>
    <s v="Listening to music"/>
    <s v="NO"/>
    <s v="YES"/>
    <s v="Friends , relatives"/>
  </r>
  <r>
    <s v="R328"/>
    <x v="13"/>
    <n v="6"/>
    <s v="Very poor"/>
    <s v="Laptop/Desktop"/>
    <n v="6"/>
    <n v="0"/>
    <n v="6"/>
    <n v="3"/>
    <x v="0"/>
    <n v="0"/>
    <n v="4"/>
    <s v="Increased"/>
    <s v="NO"/>
    <s v="Reading books"/>
    <s v="NO"/>
    <s v="YES"/>
    <s v="School/college"/>
  </r>
  <r>
    <s v="R332"/>
    <x v="13"/>
    <n v="6"/>
    <s v="Average"/>
    <s v="Laptop/Desktop"/>
    <n v="4"/>
    <n v="0"/>
    <n v="7"/>
    <n v="1"/>
    <x v="9"/>
    <n v="0"/>
    <n v="3"/>
    <s v="Increased"/>
    <s v="NO"/>
    <s v="Cooking"/>
    <s v="YES"/>
    <s v="YES"/>
    <s v="School/college"/>
  </r>
  <r>
    <s v="R373"/>
    <x v="13"/>
    <n v="1"/>
    <s v="Average"/>
    <s v="Laptop/Desktop"/>
    <n v="2.5"/>
    <n v="0"/>
    <n v="6"/>
    <n v="4"/>
    <x v="3"/>
    <n v="1"/>
    <n v="3"/>
    <s v="Remain Constant"/>
    <s v="NO"/>
    <s v="Online gaming"/>
    <s v="YES"/>
    <s v="YES"/>
    <s v="Roaming around freely"/>
  </r>
  <r>
    <s v="R378"/>
    <x v="13"/>
    <n v="3"/>
    <s v="Very poor"/>
    <s v="Laptop/Desktop"/>
    <n v="2"/>
    <n v="1"/>
    <n v="8"/>
    <n v="4"/>
    <x v="9"/>
    <n v="0"/>
    <n v="3"/>
    <s v="Remain Constant"/>
    <s v="YES"/>
    <s v="Listening to music"/>
    <s v="NO"/>
    <s v="YES"/>
    <s v="Travelling"/>
  </r>
  <r>
    <s v="R382"/>
    <x v="13"/>
    <n v="3"/>
    <s v="Good"/>
    <s v="Smartphone"/>
    <n v="4"/>
    <n v="2"/>
    <n v="7"/>
    <n v="4"/>
    <x v="0"/>
    <n v="0.5"/>
    <n v="4"/>
    <s v="Remain Constant"/>
    <s v="YES"/>
    <s v="Talking"/>
    <s v="NO"/>
    <s v="YES"/>
    <s v="School/college"/>
  </r>
  <r>
    <s v="R395"/>
    <x v="13"/>
    <n v="1"/>
    <s v="Average"/>
    <s v="Laptop/Desktop"/>
    <n v="2"/>
    <n v="2"/>
    <n v="9"/>
    <n v="4"/>
    <x v="3"/>
    <n v="5"/>
    <n v="2"/>
    <s v="Remain Constant"/>
    <s v="NO"/>
    <s v="Listening to music"/>
    <s v="YES"/>
    <s v="NO"/>
    <s v="Travelling"/>
  </r>
  <r>
    <s v="R397"/>
    <x v="13"/>
    <n v="1"/>
    <s v="Average"/>
    <s v="Laptop/Desktop"/>
    <n v="4"/>
    <n v="0"/>
    <n v="8"/>
    <n v="3"/>
    <x v="3"/>
    <n v="0"/>
    <n v="3"/>
    <s v="Remain Constant"/>
    <s v="NO"/>
    <s v="Watching web series"/>
    <s v="NO"/>
    <s v="NO"/>
    <s v="Friends , relatives"/>
  </r>
  <r>
    <s v="R398"/>
    <x v="13"/>
    <n v="3"/>
    <s v="Very poor"/>
    <s v="Laptop/Desktop"/>
    <n v="4"/>
    <n v="1"/>
    <n v="8"/>
    <n v="2"/>
    <x v="0"/>
    <n v="0.5"/>
    <n v="4"/>
    <s v="Remain Constant"/>
    <s v="NO"/>
    <s v="Cooking"/>
    <s v="YES"/>
    <s v="YES"/>
    <s v="Roaming around freely"/>
  </r>
  <r>
    <s v="R400"/>
    <x v="13"/>
    <n v="4"/>
    <s v="Good"/>
    <s v="Laptop/Desktop"/>
    <n v="2"/>
    <n v="0"/>
    <n v="11"/>
    <n v="1"/>
    <x v="0"/>
    <n v="0"/>
    <n v="3"/>
    <s v="Increased"/>
    <s v="NO"/>
    <s v="Listening to music"/>
    <s v="NO"/>
    <s v="YES"/>
    <s v="Travelling"/>
  </r>
  <r>
    <s v="R403"/>
    <x v="13"/>
    <n v="0"/>
    <s v="Good"/>
    <s v="Laptop/Desktop"/>
    <n v="4"/>
    <n v="1"/>
    <n v="7"/>
    <n v="4"/>
    <x v="1"/>
    <n v="2"/>
    <n v="3"/>
    <s v="Remain Constant"/>
    <s v="YES"/>
    <s v="Web Series"/>
    <s v="NO"/>
    <s v="YES"/>
    <s v="Travelling"/>
  </r>
  <r>
    <s v="R406"/>
    <x v="13"/>
    <n v="1"/>
    <s v="Very poor"/>
    <s v="Laptop/Desktop"/>
    <n v="1"/>
    <n v="0"/>
    <n v="12"/>
    <n v="2"/>
    <x v="6"/>
    <n v="1"/>
    <n v="3"/>
    <s v="Increased"/>
    <s v="NO"/>
    <s v="Listening to music"/>
    <s v="NO"/>
    <s v="YES"/>
    <s v="Eating outside"/>
  </r>
  <r>
    <s v="R410"/>
    <x v="13"/>
    <n v="2"/>
    <s v="Very poor"/>
    <s v="Laptop/Desktop"/>
    <n v="4"/>
    <n v="1"/>
    <n v="8"/>
    <n v="2"/>
    <x v="3"/>
    <n v="0"/>
    <n v="3"/>
    <s v="Remain Constant"/>
    <s v="NO"/>
    <s v="Meditation"/>
    <s v="YES"/>
    <s v="YES"/>
    <s v="Friends , relatives"/>
  </r>
  <r>
    <s v="R412"/>
    <x v="13"/>
    <n v="1"/>
    <s v="Good"/>
    <s v="Laptop/Desktop"/>
    <n v="0"/>
    <n v="1"/>
    <n v="7"/>
    <n v="2"/>
    <x v="3"/>
    <n v="0"/>
    <n v="3"/>
    <s v="Decreased"/>
    <s v="NO"/>
    <s v="Web Series"/>
    <s v="YES"/>
    <s v="NO"/>
    <s v="Eating outside"/>
  </r>
  <r>
    <s v="R413"/>
    <x v="13"/>
    <n v="5"/>
    <s v="Very poor"/>
    <s v="Laptop/Desktop"/>
    <n v="3"/>
    <n v="1"/>
    <n v="7"/>
    <n v="4"/>
    <x v="6"/>
    <n v="0"/>
    <n v="3"/>
    <s v="Decreased"/>
    <s v="NO"/>
    <s v="Listening to music"/>
    <s v="YES"/>
    <s v="YES"/>
    <s v="Roaming around freely"/>
  </r>
  <r>
    <s v="R421"/>
    <x v="13"/>
    <n v="2"/>
    <s v="Average"/>
    <s v="Laptop/Desktop"/>
    <n v="1"/>
    <n v="1"/>
    <n v="7"/>
    <n v="1"/>
    <x v="0"/>
    <n v="1"/>
    <n v="2"/>
    <s v="Remain Constant"/>
    <s v="NO"/>
    <s v="Watching web series"/>
    <s v="YES"/>
    <s v="YES"/>
    <s v="School/college"/>
  </r>
  <r>
    <s v="R425"/>
    <x v="13"/>
    <n v="2"/>
    <s v="Average"/>
    <s v="Laptop/Desktop"/>
    <n v="2"/>
    <n v="2"/>
    <n v="8"/>
    <n v="3"/>
    <x v="3"/>
    <n v="0"/>
    <n v="3"/>
    <s v="Remain Constant"/>
    <s v="NO"/>
    <s v="Watching web series"/>
    <s v="YES"/>
    <s v="YES"/>
    <s v="Roaming around freely"/>
  </r>
  <r>
    <s v="R427"/>
    <x v="13"/>
    <n v="3"/>
    <s v="Very poor"/>
    <s v="Laptop/Desktop"/>
    <n v="0"/>
    <n v="1"/>
    <n v="9"/>
    <n v="4"/>
    <x v="1"/>
    <n v="4"/>
    <n v="4"/>
    <s v="Decreased"/>
    <s v="NO"/>
    <s v="Sleeping"/>
    <s v="NO"/>
    <s v="YES"/>
    <s v="Friends , relatives"/>
  </r>
  <r>
    <s v="R430"/>
    <x v="13"/>
    <n v="2"/>
    <s v="Average"/>
    <s v="Laptop/Desktop"/>
    <n v="3"/>
    <n v="2"/>
    <n v="7"/>
    <n v="3"/>
    <x v="3"/>
    <n v="1"/>
    <n v="2"/>
    <s v="Decreased"/>
    <s v="NO"/>
    <s v="Talking to your relatives"/>
    <s v="YES"/>
    <s v="YES"/>
    <s v="Roaming around freely"/>
  </r>
  <r>
    <s v="R442"/>
    <x v="13"/>
    <n v="0.7"/>
    <s v="Very poor"/>
    <s v="Laptop/Desktop"/>
    <n v="3.5"/>
    <n v="0.5"/>
    <n v="8"/>
    <n v="3"/>
    <x v="3"/>
    <n v="0.6"/>
    <n v="4"/>
    <s v="Increased"/>
    <s v="NO"/>
    <s v="Reading books"/>
    <s v="YES"/>
    <s v="YES"/>
    <s v="Roaming around freely"/>
  </r>
  <r>
    <s v="R445"/>
    <x v="13"/>
    <n v="3"/>
    <s v="Very poor"/>
    <s v="Laptop/Desktop"/>
    <n v="4"/>
    <n v="1"/>
    <n v="8"/>
    <n v="2"/>
    <x v="6"/>
    <n v="0"/>
    <n v="3"/>
    <s v="Remain Constant"/>
    <s v="NO"/>
    <s v="Reading books"/>
    <s v="YES"/>
    <s v="YES"/>
    <s v="Eating outside"/>
  </r>
  <r>
    <s v="R448"/>
    <x v="13"/>
    <n v="0"/>
    <s v="Very poor"/>
    <s v="Laptop/Desktop"/>
    <n v="2"/>
    <n v="0"/>
    <n v="7"/>
    <n v="5"/>
    <x v="3"/>
    <n v="0"/>
    <n v="2"/>
    <s v="Decreased"/>
    <s v="YES"/>
    <s v="Listening to music"/>
    <s v="NO"/>
    <s v="YES"/>
    <s v="Friends , relatives"/>
  </r>
  <r>
    <s v="R456"/>
    <x v="13"/>
    <n v="4"/>
    <s v="Very poor"/>
    <s v="Laptop/Desktop"/>
    <n v="6"/>
    <n v="0"/>
    <n v="8"/>
    <n v="0"/>
    <x v="1"/>
    <n v="0"/>
    <n v="2"/>
    <s v="Remain Constant"/>
    <s v="NO"/>
    <s v="Reading books"/>
    <s v="YES"/>
    <s v="YES"/>
    <s v="School/college"/>
  </r>
  <r>
    <s v="R460"/>
    <x v="13"/>
    <n v="7"/>
    <s v="Good"/>
    <s v="Laptop/Desktop"/>
    <n v="2"/>
    <n v="0"/>
    <n v="8"/>
    <n v="4"/>
    <x v="5"/>
    <n v="3"/>
    <n v="4"/>
    <s v="Increased"/>
    <s v="NO"/>
    <s v="Social Media"/>
    <s v="NO"/>
    <s v="NO"/>
    <s v="Travelling"/>
  </r>
  <r>
    <s v="R471"/>
    <x v="13"/>
    <n v="5"/>
    <s v="Good"/>
    <s v="Laptop/Desktop"/>
    <n v="7"/>
    <n v="0"/>
    <n v="6"/>
    <n v="1"/>
    <x v="9"/>
    <n v="0"/>
    <n v="4"/>
    <s v="Increased"/>
    <s v="NO"/>
    <s v="Web Series"/>
    <s v="YES"/>
    <s v="YES"/>
    <s v="Travelling"/>
  </r>
  <r>
    <s v="R472"/>
    <x v="13"/>
    <n v="0"/>
    <s v="Very poor"/>
    <s v="Laptop/Desktop"/>
    <n v="10"/>
    <n v="4"/>
    <n v="6"/>
    <n v="2"/>
    <x v="0"/>
    <n v="0"/>
    <n v="7"/>
    <s v="Decreased"/>
    <s v="NO"/>
    <s v="Listening to music"/>
    <s v="YES"/>
    <s v="YES"/>
    <s v="Friends , relatives"/>
  </r>
  <r>
    <s v="R473"/>
    <x v="13"/>
    <n v="4"/>
    <s v="Very poor"/>
    <s v="Laptop/Desktop"/>
    <n v="5"/>
    <n v="1"/>
    <n v="9"/>
    <n v="2"/>
    <x v="1"/>
    <n v="0"/>
    <n v="4"/>
    <s v="Increased"/>
    <s v="NO"/>
    <s v="Listening to music"/>
    <s v="NO"/>
    <s v="YES"/>
    <s v="Eating outside"/>
  </r>
  <r>
    <s v="R479"/>
    <x v="13"/>
    <n v="5"/>
    <s v="Very poor"/>
    <s v="Laptop/Desktop"/>
    <n v="2"/>
    <n v="0"/>
    <n v="13"/>
    <n v="4"/>
    <x v="3"/>
    <n v="0"/>
    <n v="2"/>
    <s v="Increased"/>
    <s v="NO"/>
    <s v="Scrolling through social media"/>
    <s v="NO"/>
    <s v="NO"/>
    <s v="School/college"/>
  </r>
  <r>
    <s v="R480"/>
    <x v="13"/>
    <n v="4"/>
    <s v="Very poor"/>
    <s v="Smartphone"/>
    <n v="4"/>
    <n v="0"/>
    <n v="8"/>
    <n v="4"/>
    <x v="3"/>
    <n v="3"/>
    <n v="3"/>
    <s v="Remain Constant"/>
    <s v="NO"/>
    <s v="Online gaming"/>
    <s v="YES"/>
    <s v="YES"/>
    <s v="Eating outside"/>
  </r>
  <r>
    <s v="R482"/>
    <x v="13"/>
    <n v="4"/>
    <s v="Very poor"/>
    <s v="Laptop/Desktop"/>
    <n v="2"/>
    <n v="1"/>
    <n v="8"/>
    <n v="2"/>
    <x v="1"/>
    <n v="0"/>
    <n v="3"/>
    <s v="Increased"/>
    <s v="NO"/>
    <s v="Dancing"/>
    <s v="YES"/>
    <s v="YES"/>
    <s v="Friends , relatives"/>
  </r>
  <r>
    <s v="R492"/>
    <x v="13"/>
    <n v="4"/>
    <s v="Very poor"/>
    <s v="Laptop/Desktop"/>
    <n v="4"/>
    <n v="0"/>
    <n v="8"/>
    <n v="2"/>
    <x v="0"/>
    <n v="0"/>
    <n v="1"/>
    <s v="Remain Constant"/>
    <s v="NO"/>
    <s v="Reading books"/>
    <s v="NO"/>
    <s v="NO"/>
    <s v="School/college"/>
  </r>
  <r>
    <s v="R493"/>
    <x v="13"/>
    <n v="2"/>
    <s v="Average"/>
    <s v="Smartphone"/>
    <n v="2"/>
    <n v="0"/>
    <n v="12"/>
    <n v="4"/>
    <x v="3"/>
    <n v="0"/>
    <n v="3"/>
    <s v="Remain Constant"/>
    <s v="NO"/>
    <s v="Talking to your relatives"/>
    <s v="NO"/>
    <s v="YES"/>
    <s v="Friends , relatives"/>
  </r>
  <r>
    <s v="R496"/>
    <x v="13"/>
    <n v="3"/>
    <s v="Very poor"/>
    <s v="Laptop/Desktop"/>
    <n v="6"/>
    <n v="2"/>
    <n v="5"/>
    <n v="3"/>
    <x v="1"/>
    <n v="0"/>
    <n v="3"/>
    <s v="Remain Constant"/>
    <s v="NO"/>
    <s v="I run"/>
    <s v="YES"/>
    <s v="YES"/>
    <s v="Travelling"/>
  </r>
  <r>
    <s v="R498"/>
    <x v="13"/>
    <n v="7"/>
    <s v="Very poor"/>
    <s v="Laptop/Desktop"/>
    <n v="0"/>
    <n v="1"/>
    <n v="6"/>
    <n v="2"/>
    <x v="5"/>
    <n v="1"/>
    <n v="4"/>
    <s v="Remain Constant"/>
    <s v="NO"/>
    <s v="Online gaming"/>
    <s v="NO"/>
    <s v="YES"/>
    <s v="Roaming around freely"/>
  </r>
  <r>
    <s v="R499"/>
    <x v="13"/>
    <n v="0.5"/>
    <s v="Very poor"/>
    <s v="Smartphone"/>
    <n v="3"/>
    <n v="1"/>
    <n v="10"/>
    <n v="3"/>
    <x v="3"/>
    <n v="2"/>
    <n v="2"/>
    <s v="Increased"/>
    <s v="YES"/>
    <s v="Scrolling through social media"/>
    <s v="NO"/>
    <s v="NO"/>
    <s v="Friends , relatives"/>
  </r>
  <r>
    <s v="R507"/>
    <x v="13"/>
    <n v="2"/>
    <s v="Very poor"/>
    <s v="Laptop/Desktop"/>
    <n v="3"/>
    <n v="0"/>
    <n v="11"/>
    <n v="1"/>
    <x v="0"/>
    <n v="1"/>
    <n v="3"/>
    <s v="Remain Constant"/>
    <s v="NO"/>
    <s v="Sleeping"/>
    <s v="NO"/>
    <s v="NO"/>
    <s v="School/college"/>
  </r>
  <r>
    <s v="R509"/>
    <x v="13"/>
    <n v="4"/>
    <s v="Average"/>
    <s v="Laptop/Desktop"/>
    <n v="0"/>
    <n v="0"/>
    <n v="12"/>
    <n v="2"/>
    <x v="3"/>
    <n v="2"/>
    <n v="3"/>
    <s v="Increased"/>
    <s v="NO"/>
    <s v="Scrolling through social media"/>
    <s v="NO"/>
    <s v="NO"/>
    <s v="Roaming around freely"/>
  </r>
  <r>
    <s v="R510"/>
    <x v="13"/>
    <n v="0"/>
    <s v="Poor"/>
    <s v="Laptop/Desktop"/>
    <n v="2"/>
    <n v="0"/>
    <n v="10"/>
    <n v="4"/>
    <x v="3"/>
    <n v="0"/>
    <n v="3"/>
    <s v="Increased"/>
    <s v="NO"/>
    <s v="Online gaming"/>
    <s v="NO"/>
    <s v="NO"/>
    <s v="Friends , relatives"/>
  </r>
  <r>
    <s v="R511"/>
    <x v="13"/>
    <n v="0"/>
    <s v="Average"/>
    <s v="Laptop/Desktop"/>
    <n v="1"/>
    <n v="1"/>
    <n v="8"/>
    <n v="4"/>
    <x v="0"/>
    <n v="0"/>
    <n v="3"/>
    <s v="Increased"/>
    <s v="NO"/>
    <s v="Sleeping"/>
    <s v="NO"/>
    <s v="YES"/>
    <s v="School/college"/>
  </r>
  <r>
    <s v="R515"/>
    <x v="13"/>
    <n v="2"/>
    <s v="Average"/>
    <s v="Laptop/Desktop"/>
    <n v="3"/>
    <n v="0"/>
    <n v="7"/>
    <n v="5"/>
    <x v="3"/>
    <n v="6"/>
    <n v="2"/>
    <s v="Increased"/>
    <s v="NO"/>
    <s v="Online gaming"/>
    <s v="NO"/>
    <s v="NO"/>
    <s v="Eating outside"/>
  </r>
  <r>
    <s v="R521"/>
    <x v="13"/>
    <n v="6"/>
    <s v="Good"/>
    <s v="Laptop/Desktop"/>
    <n v="5"/>
    <n v="2"/>
    <n v="6"/>
    <n v="10"/>
    <x v="6"/>
    <n v="15"/>
    <n v="3"/>
    <s v="Remain Constant"/>
    <s v="NO"/>
    <s v="Talking"/>
    <s v="YES"/>
    <s v="YES"/>
    <s v="School/college"/>
  </r>
  <r>
    <s v="R523"/>
    <x v="13"/>
    <n v="4"/>
    <s v="Average"/>
    <s v="Laptop/Desktop"/>
    <n v="3"/>
    <n v="0"/>
    <n v="8"/>
    <n v="4"/>
    <x v="1"/>
    <n v="2"/>
    <n v="4"/>
    <s v="Increased"/>
    <s v="NO"/>
    <s v="Listening to music"/>
    <s v="NO"/>
    <s v="YES"/>
    <s v="Eating outside"/>
  </r>
  <r>
    <s v="R534"/>
    <x v="13"/>
    <n v="0"/>
    <s v="Very poor"/>
    <s v="Laptop/Desktop"/>
    <n v="1"/>
    <n v="1"/>
    <n v="7"/>
    <n v="0.5"/>
    <x v="3"/>
    <n v="0.5"/>
    <n v="3"/>
    <s v="Increased"/>
    <s v="NO"/>
    <s v="Reading books"/>
    <s v="YES"/>
    <s v="YES"/>
    <s v="School/college"/>
  </r>
  <r>
    <s v="R536"/>
    <x v="13"/>
    <n v="6"/>
    <s v="Poor"/>
    <s v="Laptop/Desktop"/>
    <n v="2"/>
    <n v="2"/>
    <n v="8"/>
    <n v="1"/>
    <x v="3"/>
    <n v="0"/>
    <n v="3"/>
    <s v="Decreased"/>
    <s v="NO"/>
    <s v="Listening to music"/>
    <s v="YES"/>
    <s v="NO"/>
    <s v="Roaming around freely"/>
  </r>
  <r>
    <s v="R539"/>
    <x v="13"/>
    <n v="5"/>
    <s v="Very poor"/>
    <s v="Laptop/Desktop"/>
    <n v="6"/>
    <n v="1"/>
    <n v="7"/>
    <n v="2"/>
    <x v="1"/>
    <n v="0"/>
    <n v="3"/>
    <s v="Remain Constant"/>
    <s v="NO"/>
    <s v="Watching web series"/>
    <s v="NO"/>
    <s v="YES"/>
    <s v="Eating outside"/>
  </r>
  <r>
    <s v="R542"/>
    <x v="13"/>
    <n v="1"/>
    <s v="Very poor"/>
    <s v="Tablet"/>
    <n v="2"/>
    <n v="3"/>
    <n v="8"/>
    <n v="2"/>
    <x v="0"/>
    <n v="2"/>
    <n v="2"/>
    <s v="Decreased"/>
    <s v="NO"/>
    <s v="Reading books"/>
    <s v="YES"/>
    <s v="YES"/>
    <s v="Friends , relatives"/>
  </r>
  <r>
    <s v="R545"/>
    <x v="13"/>
    <n v="5"/>
    <s v="Very poor"/>
    <s v="Laptop/Desktop"/>
    <n v="2"/>
    <n v="0"/>
    <n v="8"/>
    <n v="1"/>
    <x v="9"/>
    <n v="2"/>
    <n v="3"/>
    <s v="Remain Constant"/>
    <s v="NO"/>
    <s v="Online surfing"/>
    <s v="YES"/>
    <s v="YES"/>
    <s v="Friends , relatives"/>
  </r>
  <r>
    <s v="R565"/>
    <x v="13"/>
    <n v="1"/>
    <s v="Good"/>
    <s v="Smartphone"/>
    <n v="3"/>
    <n v="1"/>
    <n v="8"/>
    <n v="3"/>
    <x v="1"/>
    <n v="1"/>
    <n v="4"/>
    <s v="Remain Constant"/>
    <s v="NO"/>
    <s v="Reading"/>
    <s v="NO"/>
    <s v="YES"/>
    <s v="School/college"/>
  </r>
  <r>
    <s v="R569"/>
    <x v="13"/>
    <n v="8"/>
    <s v="Excellent"/>
    <s v="Smartphone"/>
    <n v="8"/>
    <n v="1"/>
    <n v="7"/>
    <n v="2"/>
    <x v="1"/>
    <n v="1"/>
    <n v="4"/>
    <s v="Increased"/>
    <s v="NO"/>
    <s v="Watching web series"/>
    <s v="YES"/>
    <s v="YES"/>
    <s v="Roaming around freely"/>
  </r>
  <r>
    <s v="R587"/>
    <x v="13"/>
    <n v="4"/>
    <s v="Very poor"/>
    <s v="Smartphone"/>
    <n v="3"/>
    <n v="0"/>
    <n v="8"/>
    <n v="1"/>
    <x v="5"/>
    <n v="0"/>
    <n v="1"/>
    <s v="Increased"/>
    <s v="NO"/>
    <s v="Scrolling through social media"/>
    <s v="NO"/>
    <s v="YES"/>
    <s v="Nothing"/>
  </r>
  <r>
    <s v="R600"/>
    <x v="13"/>
    <n v="3"/>
    <s v="Very poor"/>
    <s v="Laptop/Desktop"/>
    <n v="6"/>
    <n v="1"/>
    <n v="8"/>
    <n v="3"/>
    <x v="3"/>
    <n v="1"/>
    <n v="4"/>
    <s v="Increased"/>
    <s v="NO"/>
    <s v="Online surfing"/>
    <s v="YES"/>
    <s v="YES"/>
    <s v="School/college"/>
  </r>
  <r>
    <s v="R623"/>
    <x v="13"/>
    <n v="1"/>
    <s v="Good"/>
    <s v="Laptop/Desktop"/>
    <n v="3"/>
    <n v="1"/>
    <n v="12"/>
    <n v="3"/>
    <x v="1"/>
    <n v="2"/>
    <n v="4"/>
    <s v="Remain Constant"/>
    <s v="NO"/>
    <s v="Reading"/>
    <s v="YES"/>
    <s v="YES"/>
    <s v="School/college"/>
  </r>
  <r>
    <s v="R652"/>
    <x v="13"/>
    <n v="4"/>
    <s v="Good"/>
    <s v="Laptop/Desktop"/>
    <n v="6"/>
    <n v="0"/>
    <n v="8"/>
    <n v="3"/>
    <x v="5"/>
    <n v="0"/>
    <n v="3"/>
    <s v="Increased"/>
    <s v="NO"/>
    <s v="Online gaming"/>
    <s v="YES"/>
    <s v="YES"/>
    <s v="Travelling"/>
  </r>
  <r>
    <s v="R656"/>
    <x v="13"/>
    <n v="4"/>
    <s v="Average"/>
    <s v="Laptop/Desktop"/>
    <n v="2"/>
    <n v="1"/>
    <n v="7"/>
    <n v="1"/>
    <x v="10"/>
    <n v="0"/>
    <n v="3"/>
    <s v="Decreased"/>
    <s v="YES"/>
    <s v="Exercising"/>
    <s v="NO"/>
    <s v="YES"/>
    <s v="Roaming around freely"/>
  </r>
  <r>
    <s v="R658"/>
    <x v="13"/>
    <n v="0"/>
    <s v="Very poor"/>
    <s v="Laptop/Desktop"/>
    <n v="3"/>
    <n v="0"/>
    <n v="8"/>
    <n v="4"/>
    <x v="1"/>
    <n v="2"/>
    <n v="4"/>
    <s v="Increased"/>
    <s v="YES"/>
    <s v="Meditation"/>
    <s v="NO"/>
    <s v="NO"/>
    <s v="Travelling"/>
  </r>
  <r>
    <s v="R661"/>
    <x v="13"/>
    <n v="4"/>
    <s v="Very poor"/>
    <s v="Smartphone"/>
    <n v="3"/>
    <n v="0"/>
    <n v="8"/>
    <n v="3"/>
    <x v="1"/>
    <n v="0"/>
    <n v="3"/>
    <s v="Remain Constant"/>
    <s v="NO"/>
    <s v="Online gaming"/>
    <s v="NO"/>
    <s v="NO"/>
    <s v="Travelling"/>
  </r>
  <r>
    <s v="R662"/>
    <x v="13"/>
    <n v="4"/>
    <s v="Very poor"/>
    <s v="Laptop/Desktop"/>
    <n v="4"/>
    <n v="1"/>
    <n v="7"/>
    <n v="1"/>
    <x v="3"/>
    <n v="2"/>
    <n v="4"/>
    <s v="Remain Constant"/>
    <s v="NO"/>
    <s v="Sleeping"/>
    <s v="NO"/>
    <s v="YES"/>
    <s v="Friends , relatives"/>
  </r>
  <r>
    <s v="R663"/>
    <x v="13"/>
    <n v="5"/>
    <s v="Average"/>
    <s v="Laptop/Desktop"/>
    <n v="0.5"/>
    <n v="0"/>
    <n v="8"/>
    <n v="1"/>
    <x v="0"/>
    <n v="0.5"/>
    <n v="3"/>
    <s v="Remain Constant"/>
    <s v="NO"/>
    <s v="Scrolling through social media"/>
    <s v="NO"/>
    <s v="YES"/>
    <s v="School/college"/>
  </r>
  <r>
    <s v="R664"/>
    <x v="13"/>
    <n v="5"/>
    <s v="Very poor"/>
    <s v="Smartphone"/>
    <n v="2"/>
    <n v="1"/>
    <n v="7"/>
    <n v="1"/>
    <x v="1"/>
    <n v="0"/>
    <n v="5"/>
    <s v="Increased"/>
    <s v="NO"/>
    <s v="Cardio"/>
    <s v="YES"/>
    <s v="YES"/>
    <s v="Roaming around freely"/>
  </r>
  <r>
    <s v="R675"/>
    <x v="13"/>
    <n v="6"/>
    <s v="Average"/>
    <s v="Laptop/Desktop"/>
    <n v="2"/>
    <n v="1"/>
    <n v="8"/>
    <n v="4"/>
    <x v="3"/>
    <n v="0"/>
    <n v="2"/>
    <s v="Remain Constant"/>
    <s v="NO"/>
    <s v="Online gaming"/>
    <s v="NO"/>
    <s v="NO"/>
    <s v="Roaming around freely"/>
  </r>
  <r>
    <s v="R682"/>
    <x v="13"/>
    <n v="0"/>
    <s v="Very poor"/>
    <s v="Laptop/Desktop"/>
    <n v="0"/>
    <n v="0"/>
    <n v="10"/>
    <n v="10"/>
    <x v="3"/>
    <n v="0"/>
    <n v="3"/>
    <s v="Increased"/>
    <s v="NO"/>
    <s v="Online gaming"/>
    <s v="NO"/>
    <s v="YES"/>
    <s v="Friends , relatives"/>
  </r>
  <r>
    <s v="R683"/>
    <x v="13"/>
    <n v="3"/>
    <s v="Good"/>
    <s v="Laptop/Desktop"/>
    <n v="3"/>
    <n v="1"/>
    <n v="7"/>
    <n v="2"/>
    <x v="3"/>
    <n v="1"/>
    <n v="2"/>
    <s v="Remain Constant"/>
    <s v="NO"/>
    <s v="Online gaming"/>
    <s v="YES"/>
    <s v="YES"/>
    <s v="School/college"/>
  </r>
  <r>
    <s v="R690"/>
    <x v="13"/>
    <n v="0"/>
    <s v="Very poor"/>
    <s v="Laptop/Desktop"/>
    <n v="2"/>
    <n v="2"/>
    <n v="9"/>
    <n v="2"/>
    <x v="3"/>
    <n v="0.5"/>
    <n v="3"/>
    <s v="Decreased"/>
    <s v="NO"/>
    <s v="Listening to music"/>
    <s v="YES"/>
    <s v="YES"/>
    <s v="School/college"/>
  </r>
  <r>
    <s v="R691"/>
    <x v="13"/>
    <n v="4"/>
    <s v="Very poor"/>
    <s v="Smartphone"/>
    <n v="2"/>
    <n v="1"/>
    <n v="6"/>
    <n v="2"/>
    <x v="3"/>
    <n v="1"/>
    <n v="3"/>
    <s v="Increased"/>
    <s v="NO"/>
    <s v="I cant de-stress myslef"/>
    <s v="YES"/>
    <s v="YES"/>
    <s v="ALL"/>
  </r>
  <r>
    <s v="R695"/>
    <x v="13"/>
    <n v="4"/>
    <s v="Very poor"/>
    <s v="Laptop/Desktop"/>
    <n v="1"/>
    <n v="2"/>
    <n v="12"/>
    <n v="2"/>
    <x v="0"/>
    <n v="2"/>
    <n v="3"/>
    <s v="Remain Constant"/>
    <s v="NO"/>
    <s v="Listening to music"/>
    <s v="YES"/>
    <s v="YES"/>
    <s v="ALL"/>
  </r>
  <r>
    <s v="R696"/>
    <x v="13"/>
    <n v="6"/>
    <s v="Very poor"/>
    <s v="Laptop/Desktop"/>
    <n v="6"/>
    <n v="1"/>
    <n v="8"/>
    <n v="0"/>
    <x v="9"/>
    <n v="1"/>
    <n v="3"/>
    <s v="Decreased"/>
    <s v="NO"/>
    <s v="Online surfing"/>
    <s v="NO"/>
    <s v="YES"/>
    <s v="Nothing"/>
  </r>
  <r>
    <s v="R700"/>
    <x v="13"/>
    <n v="3"/>
    <s v="Poor"/>
    <s v="Laptop/Desktop"/>
    <n v="5"/>
    <n v="1"/>
    <n v="7"/>
    <n v="1"/>
    <x v="0"/>
    <n v="0"/>
    <n v="3"/>
    <s v="Increased"/>
    <s v="YES"/>
    <s v="Watching web series"/>
    <s v="NO"/>
    <s v="NO"/>
    <s v="Roaming around freely"/>
  </r>
  <r>
    <s v="R705"/>
    <x v="13"/>
    <n v="2"/>
    <s v="Average"/>
    <s v="Laptop/Desktop"/>
    <n v="2"/>
    <n v="1"/>
    <n v="9"/>
    <n v="1"/>
    <x v="1"/>
    <n v="1"/>
    <n v="3"/>
    <s v="Remain Constant"/>
    <s v="NO"/>
    <s v="Listening to music"/>
    <s v="YES"/>
    <s v="NO"/>
    <s v="Roaming around freely"/>
  </r>
  <r>
    <s v="R717"/>
    <x v="13"/>
    <n v="5"/>
    <s v="Very poor"/>
    <s v="Smartphone"/>
    <n v="2"/>
    <n v="2"/>
    <n v="6"/>
    <n v="3"/>
    <x v="1"/>
    <n v="2"/>
    <n v="2"/>
    <s v="Decreased"/>
    <s v="NO"/>
    <s v="Reading books"/>
    <s v="NO"/>
    <s v="NO"/>
    <s v="Roaming around freely"/>
  </r>
  <r>
    <s v="R721"/>
    <x v="13"/>
    <n v="1.5"/>
    <s v="Very poor"/>
    <s v="Smartphone"/>
    <n v="2.5"/>
    <n v="2"/>
    <n v="9"/>
    <n v="1"/>
    <x v="1"/>
    <n v="1.5"/>
    <n v="2"/>
    <s v="Decreased"/>
    <s v="YES"/>
    <s v="Listening to music"/>
    <s v="NO"/>
    <s v="YES"/>
    <s v="Travelling"/>
  </r>
  <r>
    <s v="R728"/>
    <x v="13"/>
    <n v="5"/>
    <s v="Very poor"/>
    <s v="Laptop/Desktop"/>
    <n v="2"/>
    <n v="3"/>
    <n v="10"/>
    <n v="1"/>
    <x v="1"/>
    <n v="0.5"/>
    <n v="2"/>
    <s v="Decreased"/>
    <s v="YES"/>
    <s v="Writing my own Comics &amp; novels"/>
    <s v="YES"/>
    <s v="YES"/>
    <s v="Playing"/>
  </r>
  <r>
    <s v="R729"/>
    <x v="13"/>
    <n v="2"/>
    <s v="Very poor"/>
    <s v="Smartphone"/>
    <n v="6"/>
    <n v="1"/>
    <n v="5"/>
    <n v="4"/>
    <x v="1"/>
    <n v="0.5"/>
    <n v="1"/>
    <s v="Increased"/>
    <s v="YES"/>
    <s v="Listening to music"/>
    <s v="YES"/>
    <s v="YES"/>
    <s v="Travelling"/>
  </r>
  <r>
    <s v="R732"/>
    <x v="13"/>
    <n v="0"/>
    <s v="Very poor"/>
    <s v="Laptop/Desktop"/>
    <n v="6"/>
    <n v="0"/>
    <n v="9"/>
    <n v="1"/>
    <x v="0"/>
    <n v="1"/>
    <n v="3"/>
    <s v="Increased"/>
    <s v="NO"/>
    <s v="Sleeping"/>
    <s v="NO"/>
    <s v="NO"/>
    <s v="Travelling"/>
  </r>
  <r>
    <s v="R737"/>
    <x v="13"/>
    <n v="2"/>
    <s v="Very poor"/>
    <s v="Smartphone"/>
    <n v="2"/>
    <n v="0"/>
    <n v="9"/>
    <n v="10"/>
    <x v="1"/>
    <n v="1"/>
    <n v="2"/>
    <s v="Decreased"/>
    <s v="NO"/>
    <s v="Online gaming"/>
    <s v="YES"/>
    <s v="YES"/>
    <s v="Nothing"/>
  </r>
  <r>
    <s v="R740"/>
    <x v="13"/>
    <n v="4"/>
    <s v="Very poor"/>
    <s v="Smartphone"/>
    <n v="1"/>
    <n v="1"/>
    <n v="10"/>
    <n v="2"/>
    <x v="3"/>
    <n v="1"/>
    <n v="3"/>
    <s v="Increased"/>
    <s v="YES"/>
    <s v="Dancing"/>
    <s v="NO"/>
    <s v="YES"/>
    <s v="Eating outside"/>
  </r>
  <r>
    <s v="R741"/>
    <x v="13"/>
    <n v="2"/>
    <s v="Average"/>
    <s v="Smartphone"/>
    <n v="1"/>
    <n v="2"/>
    <n v="8"/>
    <n v="4"/>
    <x v="5"/>
    <n v="2"/>
    <n v="4"/>
    <s v="Decreased"/>
    <s v="NO"/>
    <s v="Reading books"/>
    <s v="NO"/>
    <s v="YES"/>
    <s v="Travelling"/>
  </r>
  <r>
    <s v="R747"/>
    <x v="13"/>
    <n v="3"/>
    <s v="Good"/>
    <s v="Laptop/Desktop"/>
    <n v="2"/>
    <n v="1"/>
    <n v="7"/>
    <n v="5"/>
    <x v="0"/>
    <n v="2"/>
    <n v="3"/>
    <s v="Remain Constant"/>
    <s v="NO"/>
    <s v="Reading"/>
    <s v="NO"/>
    <s v="YES"/>
    <s v="School/college"/>
  </r>
  <r>
    <s v="R749"/>
    <x v="13"/>
    <n v="2"/>
    <s v="Average"/>
    <s v="Smartphone"/>
    <n v="4"/>
    <n v="1"/>
    <n v="8"/>
    <n v="2"/>
    <x v="1"/>
    <n v="0"/>
    <n v="3"/>
    <s v="Increased"/>
    <s v="NO"/>
    <s v="Listening to music"/>
    <s v="YES"/>
    <s v="YES"/>
    <s v="School/college"/>
  </r>
  <r>
    <s v="R751"/>
    <x v="13"/>
    <n v="5"/>
    <s v="Good"/>
    <s v="Laptop/Desktop"/>
    <n v="4"/>
    <n v="1"/>
    <n v="7"/>
    <n v="3"/>
    <x v="1"/>
    <n v="1"/>
    <n v="3"/>
    <s v="Increased"/>
    <s v="NO"/>
    <s v="Reading"/>
    <s v="YES"/>
    <s v="YES"/>
    <s v="Travelling"/>
  </r>
  <r>
    <s v="R756"/>
    <x v="13"/>
    <n v="4"/>
    <s v="Average"/>
    <s v="Smartphone"/>
    <n v="2"/>
    <n v="0"/>
    <n v="8"/>
    <n v="2"/>
    <x v="0"/>
    <n v="4"/>
    <n v="3"/>
    <s v="Remain Constant"/>
    <s v="NO"/>
    <s v="Sleeping"/>
    <s v="YES"/>
    <s v="YES"/>
    <s v="Friends , relatives"/>
  </r>
  <r>
    <s v="R760"/>
    <x v="13"/>
    <n v="0"/>
    <s v="Very poor"/>
    <s v="Smartphone"/>
    <n v="5"/>
    <n v="0"/>
    <n v="8"/>
    <n v="1"/>
    <x v="1"/>
    <m/>
    <n v="3"/>
    <s v="Decreased"/>
    <s v="YES"/>
    <s v="I have no problem of stress"/>
    <s v="NO"/>
    <s v="YES"/>
    <s v="I have missed nothing"/>
  </r>
  <r>
    <s v="R766"/>
    <x v="13"/>
    <n v="4"/>
    <s v="Average"/>
    <s v="Laptop/Desktop"/>
    <n v="3"/>
    <n v="1"/>
    <n v="9"/>
    <n v="3"/>
    <x v="3"/>
    <n v="1"/>
    <n v="2"/>
    <s v="Increased"/>
    <s v="NO"/>
    <s v="Meditation"/>
    <s v="NO"/>
    <s v="YES"/>
    <s v="Friends , relatives"/>
  </r>
  <r>
    <s v="R775"/>
    <x v="13"/>
    <n v="4"/>
    <s v="Good"/>
    <s v="Laptop/Desktop"/>
    <n v="1"/>
    <n v="0"/>
    <n v="9"/>
    <n v="2"/>
    <x v="3"/>
    <n v="0"/>
    <n v="3"/>
    <s v="Increased"/>
    <s v="NO"/>
    <s v="Social Media"/>
    <s v="NO"/>
    <s v="YES"/>
    <s v="School/college"/>
  </r>
  <r>
    <s v="R782"/>
    <x v="13"/>
    <n v="0.5"/>
    <s v="Very poor"/>
    <s v="Smartphone"/>
    <n v="1"/>
    <n v="1"/>
    <n v="8"/>
    <n v="0.5"/>
    <x v="0"/>
    <n v="2.5"/>
    <n v="3"/>
    <s v="Remain Constant"/>
    <s v="NO"/>
    <s v="Sleeping, Online games"/>
    <s v="NO"/>
    <s v="YES"/>
    <s v="ALL"/>
  </r>
  <r>
    <s v="R786"/>
    <x v="13"/>
    <n v="1"/>
    <s v="Very poor"/>
    <s v="Laptop/Desktop"/>
    <n v="0"/>
    <n v="0"/>
    <n v="8"/>
    <n v="4"/>
    <x v="0"/>
    <n v="0"/>
    <n v="4"/>
    <s v="Increased"/>
    <s v="NO"/>
    <s v="Listening to music"/>
    <s v="NO"/>
    <s v="YES"/>
    <s v="Friends , relatives"/>
  </r>
  <r>
    <s v="R792"/>
    <x v="13"/>
    <n v="7"/>
    <s v="Poor"/>
    <s v="Smartphone"/>
    <n v="2"/>
    <n v="0"/>
    <n v="8"/>
    <n v="3"/>
    <x v="3"/>
    <n v="0"/>
    <n v="2"/>
    <s v="Remain Constant"/>
    <s v="YES"/>
    <s v="Scrolling through social media"/>
    <s v="NO"/>
    <s v="YES"/>
    <s v="Travelling &amp; Friends"/>
  </r>
  <r>
    <s v="R805"/>
    <x v="13"/>
    <n v="3"/>
    <s v="Very poor"/>
    <s v="Laptop/Desktop"/>
    <n v="4"/>
    <n v="0"/>
    <n v="9"/>
    <n v="2"/>
    <x v="1"/>
    <n v="1"/>
    <n v="4"/>
    <s v="Increased"/>
    <s v="NO"/>
    <s v="Scrolling through social media"/>
    <s v="YES"/>
    <s v="NO"/>
    <s v="Friends , relatives"/>
  </r>
  <r>
    <s v="R808"/>
    <x v="13"/>
    <n v="2"/>
    <s v="Very poor"/>
    <s v="Smartphone"/>
    <n v="1"/>
    <n v="0.5"/>
    <n v="8"/>
    <n v="2"/>
    <x v="1"/>
    <n v="5"/>
    <n v="3"/>
    <s v="Remain Constant"/>
    <s v="NO"/>
    <s v="Listening to music"/>
    <s v="NO"/>
    <s v="YES"/>
    <s v="Roaming around freely"/>
  </r>
  <r>
    <s v="R811"/>
    <x v="13"/>
    <n v="5"/>
    <s v="Good"/>
    <s v="Smartphone"/>
    <n v="3"/>
    <n v="0"/>
    <n v="7"/>
    <n v="2"/>
    <x v="1"/>
    <n v="2"/>
    <n v="4"/>
    <s v="Remain Constant"/>
    <s v="NO"/>
    <s v="Online gaming"/>
    <s v="NO"/>
    <s v="YES"/>
    <s v="Travelling"/>
  </r>
  <r>
    <s v="R814"/>
    <x v="13"/>
    <n v="0"/>
    <s v="Very poor"/>
    <s v="Smartphone"/>
    <n v="1"/>
    <n v="0"/>
    <n v="10"/>
    <n v="4"/>
    <x v="1"/>
    <n v="1"/>
    <n v="3"/>
    <s v="Increased"/>
    <s v="NO"/>
    <s v="Online gaming"/>
    <s v="NO"/>
    <s v="YES"/>
    <s v="Travelling"/>
  </r>
  <r>
    <s v="R831"/>
    <x v="13"/>
    <n v="4"/>
    <s v="Very poor"/>
    <s v="Laptop/Desktop"/>
    <n v="4"/>
    <n v="0"/>
    <n v="11"/>
    <n v="3"/>
    <x v="3"/>
    <n v="0"/>
    <n v="3"/>
    <s v="Increased"/>
    <s v="NO"/>
    <s v="Watching web series"/>
    <s v="NO"/>
    <s v="NO"/>
    <s v="Eating outside"/>
  </r>
  <r>
    <s v="R832"/>
    <x v="13"/>
    <n v="4"/>
    <s v="NA"/>
    <s v="NA"/>
    <n v="3"/>
    <n v="1"/>
    <n v="7"/>
    <n v="2"/>
    <x v="0"/>
    <n v="2"/>
    <n v="4"/>
    <s v="Remain Constant"/>
    <s v="NO"/>
    <s v="Watching web series"/>
    <s v="YES"/>
    <s v="YES"/>
    <s v="ALL"/>
  </r>
  <r>
    <s v="R834"/>
    <x v="13"/>
    <n v="4"/>
    <s v="Average"/>
    <s v="Laptop/Desktop"/>
    <n v="5"/>
    <n v="0.5"/>
    <n v="8"/>
    <n v="1"/>
    <x v="0"/>
    <n v="2"/>
    <n v="3"/>
    <s v="Increased"/>
    <s v="NO"/>
    <s v="Meditation"/>
    <s v="YES"/>
    <s v="YES"/>
    <s v="Friends , relatives"/>
  </r>
  <r>
    <s v="R839"/>
    <x v="13"/>
    <n v="2"/>
    <s v="Very poor"/>
    <s v="Smartphone"/>
    <n v="3"/>
    <n v="2"/>
    <n v="8"/>
    <n v="1"/>
    <x v="1"/>
    <n v="1"/>
    <n v="3"/>
    <s v="Increased"/>
    <s v="NO"/>
    <s v="Listening to music"/>
    <s v="NO"/>
    <s v="NO"/>
    <s v="School/college"/>
  </r>
  <r>
    <s v="R843"/>
    <x v="13"/>
    <n v="6"/>
    <s v="Very poor"/>
    <s v="Laptop/Desktop"/>
    <n v="4"/>
    <n v="1"/>
    <n v="6"/>
    <n v="3"/>
    <x v="0"/>
    <n v="0.5"/>
    <n v="3"/>
    <s v="Remain Constant"/>
    <s v="NO"/>
    <s v="Watching web series"/>
    <s v="YES"/>
    <s v="YES"/>
    <s v="Friends , relatives"/>
  </r>
  <r>
    <s v="R848"/>
    <x v="13"/>
    <n v="5"/>
    <s v="Average"/>
    <s v="Laptop/Desktop"/>
    <n v="4"/>
    <n v="1"/>
    <n v="8"/>
    <n v="2"/>
    <x v="1"/>
    <n v="1"/>
    <n v="3"/>
    <s v="Remain Constant"/>
    <s v="NO"/>
    <s v="Listening to music"/>
    <s v="NO"/>
    <s v="YES"/>
    <s v="Roaming around freely"/>
  </r>
  <r>
    <s v="R850"/>
    <x v="13"/>
    <n v="5"/>
    <s v="Very poor"/>
    <s v="Laptop/Desktop"/>
    <n v="1"/>
    <n v="0"/>
    <n v="8"/>
    <n v="1"/>
    <x v="1"/>
    <n v="0.5"/>
    <n v="2"/>
    <s v="Remain Constant"/>
    <s v="NO"/>
    <s v="Listening to music"/>
    <s v="NO"/>
    <s v="YES"/>
    <s v="Friends , relatives"/>
  </r>
  <r>
    <s v="R854"/>
    <x v="13"/>
    <n v="2"/>
    <s v="Average"/>
    <s v="Laptop/Desktop"/>
    <n v="2"/>
    <n v="0"/>
    <n v="7"/>
    <n v="2"/>
    <x v="0"/>
    <n v="1"/>
    <n v="3"/>
    <s v="Increased"/>
    <s v="NO"/>
    <s v="Scrolling through social media"/>
    <s v="NO"/>
    <s v="YES"/>
    <s v="Friends , relatives"/>
  </r>
  <r>
    <s v="R856"/>
    <x v="13"/>
    <n v="8"/>
    <s v="Very poor"/>
    <s v="Laptop/Desktop"/>
    <n v="2"/>
    <n v="0"/>
    <n v="6"/>
    <n v="2"/>
    <x v="9"/>
    <n v="3"/>
    <n v="3"/>
    <s v="Decreased"/>
    <s v="NO"/>
    <s v="Listening to music"/>
    <s v="NO"/>
    <s v="YES"/>
    <s v="Eating outside"/>
  </r>
  <r>
    <s v="R857"/>
    <x v="13"/>
    <n v="4"/>
    <s v="Average"/>
    <s v="Smartphone"/>
    <n v="1"/>
    <n v="0"/>
    <n v="6"/>
    <n v="10"/>
    <x v="11"/>
    <n v="2"/>
    <n v="1"/>
    <s v="Remain Constant"/>
    <s v="NO"/>
    <s v="Online surfing"/>
    <s v="NO"/>
    <s v="NO"/>
    <s v="School/college"/>
  </r>
  <r>
    <s v="R864"/>
    <x v="13"/>
    <n v="5"/>
    <s v="Average"/>
    <s v="Smartphone"/>
    <n v="5"/>
    <n v="1"/>
    <n v="6"/>
    <n v="2"/>
    <x v="3"/>
    <n v="1"/>
    <n v="3"/>
    <s v="Increased"/>
    <s v="NO"/>
    <s v="Listening to music"/>
    <s v="NO"/>
    <s v="YES"/>
    <s v="School/college"/>
  </r>
  <r>
    <s v="R866"/>
    <x v="13"/>
    <n v="4"/>
    <s v="Very poor"/>
    <s v="Smartphone"/>
    <n v="5"/>
    <n v="1"/>
    <n v="10"/>
    <n v="3"/>
    <x v="0"/>
    <n v="0"/>
    <n v="2"/>
    <s v="Remain Constant"/>
    <s v="NO"/>
    <s v="Listening to music"/>
    <s v="NO"/>
    <s v="NO"/>
    <s v="School/college"/>
  </r>
  <r>
    <s v="R868"/>
    <x v="13"/>
    <n v="6"/>
    <s v="Average"/>
    <s v="Laptop/Desktop"/>
    <n v="2"/>
    <n v="2"/>
    <n v="7"/>
    <n v="3"/>
    <x v="0"/>
    <n v="1"/>
    <n v="4"/>
    <s v="Decreased"/>
    <s v="NO"/>
    <s v="Meditation"/>
    <s v="YES"/>
    <s v="NO"/>
    <s v="Friends , relatives"/>
  </r>
  <r>
    <s v="R873"/>
    <x v="13"/>
    <n v="4"/>
    <s v="Average"/>
    <s v="Smartphone"/>
    <n v="5"/>
    <n v="1"/>
    <n v="7"/>
    <n v="0.5"/>
    <x v="3"/>
    <n v="0"/>
    <n v="3"/>
    <s v="Decreased"/>
    <s v="NO"/>
    <s v="Listening to music"/>
    <s v="YES"/>
    <s v="YES"/>
    <s v="School/college"/>
  </r>
  <r>
    <s v="R875"/>
    <x v="13"/>
    <n v="4"/>
    <s v="Average"/>
    <s v="Smartphone"/>
    <n v="3"/>
    <n v="1"/>
    <n v="7"/>
    <n v="1"/>
    <x v="1"/>
    <n v="1"/>
    <n v="2"/>
    <s v="Increased"/>
    <s v="NO"/>
    <s v="Meditation"/>
    <s v="YES"/>
    <s v="YES"/>
    <s v="Travelling"/>
  </r>
  <r>
    <s v="R878"/>
    <x v="13"/>
    <n v="3"/>
    <s v="Poor"/>
    <s v="Smartphone"/>
    <n v="2"/>
    <n v="0"/>
    <n v="7"/>
    <n v="3"/>
    <x v="1"/>
    <n v="1"/>
    <n v="2"/>
    <s v="Decreased"/>
    <s v="YES"/>
    <s v="Watching web series"/>
    <s v="NO"/>
    <s v="YES"/>
    <s v="Friends, relatives &amp; travelling"/>
  </r>
  <r>
    <s v="R879"/>
    <x v="13"/>
    <n v="7"/>
    <s v="Very poor"/>
    <s v="Laptop/Desktop"/>
    <n v="4"/>
    <n v="0"/>
    <n v="7"/>
    <n v="2"/>
    <x v="3"/>
    <n v="1"/>
    <n v="3"/>
    <s v="Remain Constant"/>
    <s v="NO"/>
    <s v="Online gaming"/>
    <s v="YES"/>
    <s v="YES"/>
    <s v="Travelling"/>
  </r>
  <r>
    <s v="R882"/>
    <x v="13"/>
    <n v="8"/>
    <s v="Average"/>
    <s v="Laptop/Desktop"/>
    <n v="5"/>
    <n v="1"/>
    <n v="5"/>
    <n v="3"/>
    <x v="3"/>
    <n v="0.5"/>
    <n v="3"/>
    <s v="Remain Constant"/>
    <s v="NO"/>
    <s v="Listening to music"/>
    <s v="NO"/>
    <s v="YES"/>
    <s v="Roaming around freely"/>
  </r>
  <r>
    <s v="R884"/>
    <x v="13"/>
    <n v="4"/>
    <s v="Very poor"/>
    <s v="Smartphone"/>
    <n v="4"/>
    <n v="0"/>
    <n v="8"/>
    <n v="1"/>
    <x v="3"/>
    <n v="0"/>
    <n v="3"/>
    <s v="Remain Constant"/>
    <s v="NO"/>
    <s v="Meditation"/>
    <s v="NO"/>
    <s v="NO"/>
    <s v="Eating outside"/>
  </r>
  <r>
    <s v="R890"/>
    <x v="13"/>
    <n v="2"/>
    <s v="Average"/>
    <s v="Smartphone"/>
    <n v="3"/>
    <n v="0"/>
    <n v="12"/>
    <n v="7"/>
    <x v="3"/>
    <n v="1.5"/>
    <n v="4"/>
    <s v="Decreased"/>
    <s v="YES"/>
    <s v="Scrolling through social media"/>
    <s v="NO"/>
    <s v="NO"/>
    <s v="School/college"/>
  </r>
  <r>
    <s v="R893"/>
    <x v="13"/>
    <n v="6"/>
    <s v="Average"/>
    <s v="Laptop/Desktop"/>
    <n v="2"/>
    <n v="1"/>
    <n v="8"/>
    <n v="2"/>
    <x v="3"/>
    <n v="1"/>
    <n v="3"/>
    <s v="Remain Constant"/>
    <s v="NO"/>
    <s v="Sleeping"/>
    <s v="YES"/>
    <s v="YES"/>
    <s v="Roaming around freely"/>
  </r>
  <r>
    <s v="R909"/>
    <x v="13"/>
    <n v="5"/>
    <s v="Good"/>
    <s v="Laptop/Desktop"/>
    <n v="1"/>
    <n v="1"/>
    <n v="8"/>
    <n v="1"/>
    <x v="3"/>
    <n v="1"/>
    <n v="4"/>
    <s v="Decreased"/>
    <s v="NO"/>
    <s v="Listening to music"/>
    <s v="YES"/>
    <s v="YES"/>
    <s v="Colleagues"/>
  </r>
  <r>
    <s v="R911"/>
    <x v="13"/>
    <n v="4"/>
    <s v="Average"/>
    <s v="Laptop/Desktop"/>
    <n v="1"/>
    <n v="1"/>
    <n v="10"/>
    <n v="5"/>
    <x v="3"/>
    <n v="0.3"/>
    <n v="3"/>
    <s v="Decreased"/>
    <s v="NO"/>
    <s v="Online surfing"/>
    <s v="YES"/>
    <s v="YES"/>
    <s v="Travelling"/>
  </r>
  <r>
    <s v="R917"/>
    <x v="13"/>
    <n v="3"/>
    <s v="Average"/>
    <s v="Smartphone"/>
    <n v="2"/>
    <n v="0"/>
    <n v="8"/>
    <n v="1"/>
    <x v="5"/>
    <n v="1"/>
    <n v="3"/>
    <s v="Remain Constant"/>
    <s v="NO"/>
    <s v="Meditation"/>
    <s v="NO"/>
    <s v="YES"/>
    <s v="School/college"/>
  </r>
  <r>
    <s v="R943"/>
    <x v="13"/>
    <n v="4"/>
    <s v="Very poor"/>
    <s v="Smartphone"/>
    <n v="3"/>
    <n v="1"/>
    <n v="8"/>
    <n v="5"/>
    <x v="1"/>
    <n v="2"/>
    <n v="4"/>
    <s v="Increased"/>
    <s v="NO"/>
    <s v="Reading books"/>
    <s v="YES"/>
    <s v="YES"/>
    <s v="Roaming around freely"/>
  </r>
  <r>
    <s v="R959"/>
    <x v="13"/>
    <n v="3"/>
    <s v="Good"/>
    <s v="Laptop/Desktop"/>
    <n v="2"/>
    <n v="1"/>
    <n v="10"/>
    <n v="2"/>
    <x v="3"/>
    <n v="0"/>
    <n v="4"/>
    <s v="Increased"/>
    <s v="NO"/>
    <s v="Sleeping"/>
    <s v="YES"/>
    <s v="YES"/>
    <s v="Colleagues"/>
  </r>
  <r>
    <s v="R961"/>
    <x v="13"/>
    <n v="0"/>
    <s v="NA"/>
    <s v="NA"/>
    <n v="2"/>
    <n v="0"/>
    <n v="7"/>
    <n v="0.5"/>
    <x v="6"/>
    <n v="2"/>
    <n v="2"/>
    <s v="Remain Constant"/>
    <s v="NO"/>
    <s v="Online surfing"/>
    <s v="NO"/>
    <s v="YES"/>
    <s v="Eating outside"/>
  </r>
  <r>
    <s v="R965"/>
    <x v="13"/>
    <n v="5"/>
    <s v="Good"/>
    <s v="Laptop/Desktop"/>
    <n v="5"/>
    <n v="0"/>
    <n v="8"/>
    <n v="3"/>
    <x v="1"/>
    <n v="0"/>
    <n v="2"/>
    <s v="Remain Constant"/>
    <s v="NO"/>
    <s v="Reading"/>
    <s v="YES"/>
    <s v="NO"/>
    <s v="Colleagues"/>
  </r>
  <r>
    <s v="R975"/>
    <x v="13"/>
    <n v="4"/>
    <s v="Very poor"/>
    <s v="Laptop/Desktop"/>
    <n v="3"/>
    <n v="0"/>
    <n v="9"/>
    <n v="2"/>
    <x v="3"/>
    <n v="1"/>
    <n v="2"/>
    <s v="Remain Constant"/>
    <s v="NO"/>
    <s v="Scrolling through social media"/>
    <s v="YES"/>
    <s v="NO"/>
    <s v="School/college"/>
  </r>
  <r>
    <s v="R977"/>
    <x v="13"/>
    <n v="4"/>
    <s v="Very poor"/>
    <s v="Smartphone"/>
    <n v="2"/>
    <n v="0"/>
    <n v="10"/>
    <n v="1"/>
    <x v="3"/>
    <n v="0"/>
    <n v="3"/>
    <s v="Decreased"/>
    <s v="NO"/>
    <s v="Sleeping"/>
    <s v="NO"/>
    <s v="NO"/>
    <s v="Roaming around freely"/>
  </r>
  <r>
    <s v="R980"/>
    <x v="13"/>
    <n v="10"/>
    <s v="Very poor"/>
    <s v="Laptop/Desktop"/>
    <n v="2"/>
    <n v="1"/>
    <n v="8"/>
    <n v="5"/>
    <x v="3"/>
    <n v="0"/>
    <n v="3"/>
    <s v="Remain Constant"/>
    <s v="NO"/>
    <s v="Scrolling through social media"/>
    <s v="NO"/>
    <s v="NO"/>
    <s v="Nothing"/>
  </r>
  <r>
    <s v="R981"/>
    <x v="13"/>
    <n v="4"/>
    <s v="Good"/>
    <s v="Smartphone"/>
    <n v="2"/>
    <n v="1"/>
    <n v="8"/>
    <n v="2"/>
    <x v="3"/>
    <n v="0.1"/>
    <n v="4"/>
    <s v="Remain Constant"/>
    <s v="NO"/>
    <s v="Cooking"/>
    <s v="YES"/>
    <s v="YES"/>
    <s v="School/college"/>
  </r>
  <r>
    <s v="R987"/>
    <x v="13"/>
    <n v="4"/>
    <s v="Good"/>
    <s v="Smartphone"/>
    <n v="2"/>
    <n v="1"/>
    <n v="8"/>
    <n v="2"/>
    <x v="3"/>
    <n v="0.1"/>
    <n v="4"/>
    <s v="Remain Constant"/>
    <s v="NO"/>
    <s v="Cooking"/>
    <s v="YES"/>
    <s v="YES"/>
    <s v="School/college"/>
  </r>
  <r>
    <s v="R1009"/>
    <x v="13"/>
    <n v="3"/>
    <s v="Very poor"/>
    <s v="Laptop/Desktop"/>
    <n v="2"/>
    <n v="0"/>
    <n v="7"/>
    <n v="3"/>
    <x v="3"/>
    <n v="0"/>
    <n v="4"/>
    <s v="Decreased"/>
    <s v="YES"/>
    <s v="Reading books"/>
    <s v="NO"/>
    <s v="NO"/>
    <s v="School/college"/>
  </r>
  <r>
    <s v="R1011"/>
    <x v="13"/>
    <n v="3"/>
    <s v="Very poor"/>
    <s v="Laptop/Desktop"/>
    <n v="2"/>
    <n v="1"/>
    <n v="8"/>
    <n v="1"/>
    <x v="0"/>
    <n v="1"/>
    <n v="4"/>
    <s v="Increased"/>
    <s v="NO"/>
    <s v="Online gaming"/>
    <s v="NO"/>
    <s v="YES"/>
    <s v="School/college"/>
  </r>
  <r>
    <s v="R1017"/>
    <x v="13"/>
    <n v="2"/>
    <s v="Good"/>
    <s v="Smartphone"/>
    <n v="3"/>
    <n v="1"/>
    <n v="6"/>
    <n v="2"/>
    <x v="0"/>
    <n v="3"/>
    <n v="2"/>
    <s v="Remain Constant"/>
    <s v="NO"/>
    <s v="Sleeping"/>
    <s v="NO"/>
    <s v="YES"/>
    <s v="Travelling"/>
  </r>
  <r>
    <s v="R1029"/>
    <x v="13"/>
    <n v="6"/>
    <s v="Good"/>
    <s v="Laptop/Desktop"/>
    <n v="4"/>
    <n v="1"/>
    <n v="6"/>
    <n v="1"/>
    <x v="3"/>
    <n v="0"/>
    <n v="3"/>
    <s v="Increased"/>
    <s v="NO"/>
    <s v="Listening to music"/>
    <s v="YES"/>
    <s v="YES"/>
    <s v="School/college"/>
  </r>
  <r>
    <s v="R1034"/>
    <x v="13"/>
    <n v="2"/>
    <s v="Very poor"/>
    <s v="Smartphone"/>
    <n v="8"/>
    <n v="1"/>
    <n v="6"/>
    <n v="1"/>
    <x v="1"/>
    <n v="0"/>
    <n v="3"/>
    <s v="Remain Constant"/>
    <s v="NO"/>
    <s v="Watching web series"/>
    <s v="YES"/>
    <s v="YES"/>
    <s v="Friends , relatives"/>
  </r>
  <r>
    <s v="R1038"/>
    <x v="13"/>
    <n v="0"/>
    <s v="Average"/>
    <s v="Smartphone"/>
    <n v="0"/>
    <n v="2"/>
    <n v="9"/>
    <n v="2"/>
    <x v="1"/>
    <n v="0.5"/>
    <n v="3"/>
    <s v="Remain Constant"/>
    <s v="NO"/>
    <s v="Sports"/>
    <s v="NO"/>
    <s v="YES"/>
    <s v="School/college"/>
  </r>
  <r>
    <s v="R1040"/>
    <x v="13"/>
    <n v="5"/>
    <s v="Average"/>
    <s v="Laptop/Desktop"/>
    <n v="4"/>
    <n v="1"/>
    <n v="8"/>
    <n v="1.5"/>
    <x v="3"/>
    <n v="1"/>
    <n v="3"/>
    <s v="Increased"/>
    <s v="NO"/>
    <s v="Listening to music"/>
    <s v="NO"/>
    <s v="YES"/>
    <s v="Eating outside"/>
  </r>
  <r>
    <s v="R1043"/>
    <x v="13"/>
    <n v="5"/>
    <s v="Very poor"/>
    <s v="Laptop/Desktop"/>
    <n v="3"/>
    <n v="0.5"/>
    <n v="10"/>
    <n v="3"/>
    <x v="0"/>
    <n v="2"/>
    <n v="3"/>
    <s v="Increased"/>
    <s v="NO"/>
    <s v="Sleeping"/>
    <s v="YES"/>
    <s v="NO"/>
    <s v="Friends , relatives"/>
  </r>
  <r>
    <s v="R1045"/>
    <x v="13"/>
    <n v="2"/>
    <s v="Very poor"/>
    <s v="Laptop/Desktop"/>
    <n v="1"/>
    <n v="0"/>
    <n v="6"/>
    <n v="1"/>
    <x v="6"/>
    <n v="2"/>
    <n v="3"/>
    <s v="Decreased"/>
    <s v="NO"/>
    <s v="Listening to music"/>
    <s v="NO"/>
    <s v="NO"/>
    <s v="Roaming around freely"/>
  </r>
  <r>
    <s v="R1046"/>
    <x v="13"/>
    <n v="2"/>
    <s v="Good"/>
    <s v="Smartphone"/>
    <n v="2"/>
    <n v="1"/>
    <n v="8"/>
    <n v="2"/>
    <x v="3"/>
    <n v="3"/>
    <n v="3"/>
    <s v="Decreased"/>
    <s v="NO"/>
    <s v="Sleeping"/>
    <s v="YES"/>
    <s v="YES"/>
    <s v="Colleagues"/>
  </r>
  <r>
    <s v="R1053"/>
    <x v="13"/>
    <n v="3"/>
    <s v="Very poor"/>
    <s v="Smartphone"/>
    <n v="2"/>
    <n v="0"/>
    <n v="6"/>
    <n v="3"/>
    <x v="3"/>
    <n v="0"/>
    <n v="2"/>
    <s v="Increased"/>
    <s v="NO"/>
    <s v="Reading books"/>
    <s v="YES"/>
    <s v="NO"/>
    <s v="Roaming around freely"/>
  </r>
  <r>
    <s v="R1054"/>
    <x v="13"/>
    <n v="3"/>
    <s v="Average"/>
    <s v="Smartphone"/>
    <n v="3"/>
    <n v="1"/>
    <n v="11"/>
    <n v="3"/>
    <x v="5"/>
    <n v="0"/>
    <n v="3"/>
    <s v="Remain Constant"/>
    <s v="NO"/>
    <s v="With a friend"/>
    <s v="NO"/>
    <s v="YES"/>
    <s v="School/college"/>
  </r>
  <r>
    <s v="R1059"/>
    <x v="13"/>
    <n v="3"/>
    <s v="Average"/>
    <s v="Laptop/Desktop"/>
    <n v="2"/>
    <n v="0"/>
    <n v="9"/>
    <n v="5"/>
    <x v="1"/>
    <n v="0"/>
    <n v="4"/>
    <s v="Increased"/>
    <s v="NO"/>
    <s v="Scrolling through social media"/>
    <s v="NO"/>
    <s v="NO"/>
    <s v="Eating outside"/>
  </r>
  <r>
    <s v="R1105"/>
    <x v="13"/>
    <n v="0"/>
    <s v="Very poor"/>
    <s v="Smartphone"/>
    <n v="6"/>
    <n v="1"/>
    <n v="9"/>
    <n v="3"/>
    <x v="1"/>
    <n v="0"/>
    <n v="3"/>
    <s v="Increased"/>
    <s v="NO"/>
    <s v="Listening to music"/>
    <s v="YES"/>
    <s v="YES"/>
    <s v="Travelling"/>
  </r>
  <r>
    <s v="R1"/>
    <x v="14"/>
    <n v="2"/>
    <s v="Good"/>
    <s v="Laptop/Desktop"/>
    <n v="4"/>
    <n v="0"/>
    <n v="7"/>
    <n v="3"/>
    <x v="9"/>
    <n v="1"/>
    <n v="4"/>
    <s v="Increased"/>
    <s v="NO"/>
    <s v="Cooking"/>
    <s v="YES"/>
    <s v="YES"/>
    <s v="School/college"/>
  </r>
  <r>
    <s v="R2"/>
    <x v="14"/>
    <n v="0"/>
    <s v="Excellent"/>
    <s v="Smartphone"/>
    <n v="0"/>
    <n v="2"/>
    <n v="10"/>
    <n v="3"/>
    <x v="1"/>
    <n v="0"/>
    <n v="3"/>
    <s v="Decreased"/>
    <s v="NO"/>
    <s v="Scrolling through social media"/>
    <s v="YES"/>
    <s v="NO"/>
    <s v="Roaming around freely"/>
  </r>
  <r>
    <s v="R5"/>
    <x v="14"/>
    <n v="3"/>
    <s v="Good"/>
    <s v="Laptop/Desktop"/>
    <n v="3"/>
    <n v="1"/>
    <n v="8"/>
    <n v="3"/>
    <x v="3"/>
    <n v="1"/>
    <n v="4"/>
    <s v="Remain Constant"/>
    <s v="NO"/>
    <s v="Social Media"/>
    <s v="NO"/>
    <s v="NO"/>
    <s v="Travelling"/>
  </r>
  <r>
    <s v="R6"/>
    <x v="14"/>
    <n v="0"/>
    <s v="Very poor"/>
    <s v="Smartphone"/>
    <n v="6"/>
    <n v="0"/>
    <n v="5"/>
    <n v="1"/>
    <x v="1"/>
    <n v="0"/>
    <n v="1"/>
    <s v="Decreased"/>
    <s v="YES"/>
    <s v="Coding and studying for exams"/>
    <s v="NO"/>
    <s v="YES"/>
    <s v="School/college"/>
  </r>
  <r>
    <s v="R9"/>
    <x v="14"/>
    <n v="3"/>
    <s v="Very poor"/>
    <s v="Laptop/Desktop"/>
    <n v="4"/>
    <n v="1"/>
    <n v="8"/>
    <n v="2"/>
    <x v="0"/>
    <n v="1"/>
    <n v="3"/>
    <s v="Increased"/>
    <s v="NO"/>
    <s v="Online surfing"/>
    <s v="NO"/>
    <s v="NO"/>
    <s v="Friends , relatives"/>
  </r>
  <r>
    <s v="R11"/>
    <x v="14"/>
    <n v="3"/>
    <s v="Good"/>
    <s v="Laptop/Desktop"/>
    <n v="3"/>
    <n v="1"/>
    <n v="8"/>
    <n v="3"/>
    <x v="3"/>
    <n v="1"/>
    <n v="4"/>
    <s v="Remain Constant"/>
    <s v="NO"/>
    <s v="Social Media"/>
    <s v="NO"/>
    <s v="NO"/>
    <s v="Colleagues"/>
  </r>
  <r>
    <s v="R12"/>
    <x v="14"/>
    <n v="1"/>
    <s v="Very poor"/>
    <s v="Laptop/Desktop"/>
    <n v="0"/>
    <n v="1"/>
    <n v="7"/>
    <n v="3"/>
    <x v="3"/>
    <n v="1"/>
    <n v="2"/>
    <s v="Increased"/>
    <s v="YES"/>
    <s v="Watching web series"/>
    <s v="YES"/>
    <s v="YES"/>
    <s v="Eating outside"/>
  </r>
  <r>
    <s v="R13"/>
    <x v="14"/>
    <n v="3"/>
    <s v="Average"/>
    <s v="Laptop/Desktop"/>
    <n v="0"/>
    <n v="0"/>
    <n v="8"/>
    <n v="3"/>
    <x v="3"/>
    <n v="0"/>
    <n v="3"/>
    <s v="Increased"/>
    <s v="YES"/>
    <s v="Listening to music"/>
    <s v="NO"/>
    <s v="NO"/>
    <s v="School/college"/>
  </r>
  <r>
    <s v="R19"/>
    <x v="14"/>
    <n v="0"/>
    <s v="Very poor"/>
    <s v="Laptop/Desktop"/>
    <n v="4"/>
    <n v="0"/>
    <n v="7"/>
    <n v="7"/>
    <x v="1"/>
    <s v="N"/>
    <n v="2"/>
    <s v="Remain Constant"/>
    <s v="NO"/>
    <s v="Reading books"/>
    <s v="NO"/>
    <s v="NO"/>
    <s v="Friends , relatives"/>
  </r>
  <r>
    <s v="R22"/>
    <x v="14"/>
    <n v="5"/>
    <s v="Average"/>
    <s v="Laptop/Desktop"/>
    <n v="2"/>
    <n v="1"/>
    <n v="10"/>
    <n v="5"/>
    <x v="3"/>
    <n v="2"/>
    <n v="3"/>
    <s v="Remain Constant"/>
    <s v="NO"/>
    <s v="Talking with friends"/>
    <s v="YES"/>
    <s v="NO"/>
    <s v="School/college"/>
  </r>
  <r>
    <s v="R23"/>
    <x v="14"/>
    <n v="4"/>
    <s v="Very poor"/>
    <s v="Smartphone"/>
    <n v="1"/>
    <n v="0"/>
    <n v="8"/>
    <n v="6"/>
    <x v="3"/>
    <n v="1"/>
    <n v="4"/>
    <s v="Decreased"/>
    <s v="NO"/>
    <s v="Watching web series"/>
    <s v="NO"/>
    <s v="YES"/>
    <s v="School/college"/>
  </r>
  <r>
    <s v="R24"/>
    <x v="14"/>
    <n v="4"/>
    <s v="Average"/>
    <s v="Laptop/Desktop"/>
    <n v="2"/>
    <n v="1"/>
    <n v="7"/>
    <n v="1"/>
    <x v="9"/>
    <n v="0"/>
    <n v="3"/>
    <s v="Decreased"/>
    <s v="NO"/>
    <s v="Dancing"/>
    <s v="YES"/>
    <s v="YES"/>
    <s v="Travelling"/>
  </r>
  <r>
    <s v="R27"/>
    <x v="14"/>
    <n v="4"/>
    <s v="Very poor"/>
    <s v="Laptop/Desktop"/>
    <n v="5"/>
    <n v="0"/>
    <n v="8"/>
    <n v="3"/>
    <x v="3"/>
    <n v="0"/>
    <n v="2"/>
    <s v="Increased"/>
    <s v="YES"/>
    <s v="Listening to music"/>
    <s v="NO"/>
    <s v="YES"/>
    <s v="School/college"/>
  </r>
  <r>
    <s v="R33"/>
    <x v="14"/>
    <n v="0"/>
    <s v="Very poor"/>
    <s v="NA"/>
    <n v="5"/>
    <n v="2"/>
    <n v="4"/>
    <n v="2"/>
    <x v="12"/>
    <n v="0"/>
    <n v="3"/>
    <s v="Remain Constant"/>
    <s v="NO"/>
    <s v="Watching orgasm releasing videos"/>
    <s v="YES"/>
    <s v="NO"/>
    <s v="Nothing this is my usual life"/>
  </r>
  <r>
    <s v="R36"/>
    <x v="14"/>
    <n v="6"/>
    <s v="Average"/>
    <s v="Smartphone"/>
    <n v="2"/>
    <n v="1"/>
    <n v="8"/>
    <n v="3"/>
    <x v="3"/>
    <n v="1"/>
    <n v="3"/>
    <s v="Remain Constant"/>
    <s v="NO"/>
    <s v="Cooking"/>
    <s v="NO"/>
    <s v="YES"/>
    <s v="Friends , relatives"/>
  </r>
  <r>
    <s v="R42"/>
    <x v="14"/>
    <n v="0"/>
    <s v="Very poor"/>
    <s v="Laptop/Desktop"/>
    <n v="0"/>
    <n v="0"/>
    <n v="10"/>
    <n v="8"/>
    <x v="1"/>
    <n v="1"/>
    <n v="4"/>
    <s v="Remain Constant"/>
    <s v="NO"/>
    <s v="Watching web series"/>
    <s v="YES"/>
    <s v="NO"/>
    <s v="Travelling"/>
  </r>
  <r>
    <s v="R44"/>
    <x v="14"/>
    <n v="5"/>
    <s v="Very poor"/>
    <s v="Laptop/Desktop"/>
    <n v="3"/>
    <n v="1"/>
    <n v="8"/>
    <n v="1"/>
    <x v="3"/>
    <n v="0"/>
    <n v="2"/>
    <s v="Increased"/>
    <s v="NO"/>
    <s v="Listening to music"/>
    <s v="NO"/>
    <s v="NO"/>
    <s v="Eating outside"/>
  </r>
  <r>
    <s v="R49"/>
    <x v="14"/>
    <n v="3"/>
    <s v="Very poor"/>
    <s v="Laptop/Desktop"/>
    <n v="4"/>
    <n v="2"/>
    <n v="8"/>
    <n v="2"/>
    <x v="6"/>
    <n v="0"/>
    <n v="4"/>
    <s v="Increased"/>
    <s v="NO"/>
    <s v="Listening to music"/>
    <s v="YES"/>
    <s v="YES"/>
    <s v="Travelling"/>
  </r>
  <r>
    <s v="R53"/>
    <x v="14"/>
    <n v="3"/>
    <s v="Average"/>
    <s v="Laptop/Desktop"/>
    <n v="17"/>
    <n v="0"/>
    <n v="5"/>
    <n v="1"/>
    <x v="1"/>
    <n v="0"/>
    <n v="3"/>
    <s v="Increased"/>
    <s v="NO"/>
    <s v="Online gaming"/>
    <s v="NO"/>
    <s v="NO"/>
    <s v="Friends , relatives"/>
  </r>
  <r>
    <s v="R55"/>
    <x v="14"/>
    <n v="4"/>
    <s v="Average"/>
    <s v="Smartphone"/>
    <n v="4"/>
    <n v="1"/>
    <n v="8"/>
    <n v="2"/>
    <x v="1"/>
    <n v="2"/>
    <n v="4"/>
    <s v="Remain Constant"/>
    <s v="NO"/>
    <s v="Sleep"/>
    <s v="YES"/>
    <s v="YES"/>
    <s v="Gym"/>
  </r>
  <r>
    <s v="R60"/>
    <x v="14"/>
    <n v="0"/>
    <s v="Very poor"/>
    <s v="Smartphone"/>
    <n v="5"/>
    <n v="0"/>
    <n v="8"/>
    <n v="1"/>
    <x v="3"/>
    <n v="1"/>
    <n v="3"/>
    <s v="Remain Constant"/>
    <s v="NO"/>
    <s v="Online gaming"/>
    <s v="YES"/>
    <s v="NO"/>
    <s v="Eating outside"/>
  </r>
  <r>
    <s v="R81"/>
    <x v="14"/>
    <n v="5"/>
    <s v="Average"/>
    <s v="Laptop/Desktop"/>
    <n v="5"/>
    <n v="0"/>
    <n v="8"/>
    <n v="7"/>
    <x v="3"/>
    <n v="1"/>
    <n v="2"/>
    <s v="Increased"/>
    <s v="YES"/>
    <s v="Scrolling through social media"/>
    <s v="NO"/>
    <s v="YES"/>
    <s v="Friends , relatives"/>
  </r>
  <r>
    <s v="R82"/>
    <x v="14"/>
    <n v="3"/>
    <s v="Good"/>
    <s v="Smartphone"/>
    <n v="2"/>
    <n v="1"/>
    <n v="10"/>
    <n v="1"/>
    <x v="1"/>
    <n v="0"/>
    <n v="3"/>
    <s v="Remain Constant"/>
    <s v="NO"/>
    <s v="Online gaming"/>
    <s v="NO"/>
    <s v="NO"/>
    <s v="Colleagues"/>
  </r>
  <r>
    <s v="R85"/>
    <x v="14"/>
    <n v="1"/>
    <s v="Poor"/>
    <s v="Smartphone"/>
    <n v="8"/>
    <n v="0"/>
    <n v="10"/>
    <n v="1"/>
    <x v="0"/>
    <n v="0"/>
    <n v="3"/>
    <s v="Decreased"/>
    <s v="NO"/>
    <s v="Sleep"/>
    <s v="YES"/>
    <s v="YES"/>
    <s v="School/college"/>
  </r>
  <r>
    <s v="R88"/>
    <x v="14"/>
    <n v="4"/>
    <s v="Very poor"/>
    <s v="Smartphone"/>
    <n v="3"/>
    <n v="1"/>
    <n v="8"/>
    <n v="1"/>
    <x v="9"/>
    <n v="0"/>
    <n v="3"/>
    <s v="Decreased"/>
    <s v="NO"/>
    <s v="Meditation"/>
    <s v="NO"/>
    <s v="NO"/>
    <s v="All of them"/>
  </r>
  <r>
    <s v="R99"/>
    <x v="14"/>
    <n v="1"/>
    <s v="Good"/>
    <s v="Smartphone"/>
    <n v="3"/>
    <n v="2"/>
    <n v="10"/>
    <n v="1"/>
    <x v="1"/>
    <n v="2"/>
    <n v="4"/>
    <s v="Increased"/>
    <s v="YES"/>
    <s v="Meditation"/>
    <s v="NO"/>
    <s v="YES"/>
    <s v="Colleagues"/>
  </r>
  <r>
    <s v="R100"/>
    <x v="14"/>
    <n v="1"/>
    <s v="Very poor"/>
    <s v="Smartphone"/>
    <n v="2"/>
    <n v="1"/>
    <n v="8"/>
    <n v="1"/>
    <x v="0"/>
    <n v="0"/>
    <n v="3"/>
    <s v="Increased"/>
    <s v="NO"/>
    <s v="Listening to music"/>
    <s v="NO"/>
    <s v="NO"/>
    <s v="School/college"/>
  </r>
  <r>
    <s v="R102"/>
    <x v="14"/>
    <n v="3"/>
    <s v="Average"/>
    <s v="Laptop/Desktop"/>
    <n v="5"/>
    <n v="0"/>
    <n v="8"/>
    <n v="7"/>
    <x v="9"/>
    <n v="1"/>
    <n v="2"/>
    <s v="Remain Constant"/>
    <s v="NO"/>
    <s v="Watching web series"/>
    <s v="NO"/>
    <s v="YES"/>
    <s v="School/college"/>
  </r>
  <r>
    <s v="R103"/>
    <x v="14"/>
    <n v="4"/>
    <s v="Very poor"/>
    <s v="Smartphone"/>
    <n v="4"/>
    <n v="1"/>
    <n v="7"/>
    <n v="1"/>
    <x v="0"/>
    <n v="0"/>
    <n v="4"/>
    <s v="Decreased"/>
    <s v="YES"/>
    <s v="Listening to music"/>
    <s v="YES"/>
    <s v="NO"/>
    <s v="Travelling"/>
  </r>
  <r>
    <s v="R105"/>
    <x v="14"/>
    <n v="2"/>
    <s v="Very poor"/>
    <s v="Smartphone"/>
    <n v="7"/>
    <n v="2"/>
    <n v="8"/>
    <n v="0.5"/>
    <x v="3"/>
    <n v="0"/>
    <n v="5"/>
    <s v="Increased"/>
    <s v="NO"/>
    <s v="Reading books"/>
    <s v="YES"/>
    <s v="YES"/>
    <s v="Gym"/>
  </r>
  <r>
    <s v="R112"/>
    <x v="14"/>
    <n v="3"/>
    <s v="Average"/>
    <s v="Smartphone"/>
    <n v="3"/>
    <n v="0"/>
    <n v="11"/>
    <n v="2"/>
    <x v="0"/>
    <s v="N"/>
    <n v="2"/>
    <s v="Increased"/>
    <s v="YES"/>
    <s v="Sleep"/>
    <s v="NO"/>
    <s v="YES"/>
    <s v="School/college"/>
  </r>
  <r>
    <s v="R119"/>
    <x v="14"/>
    <n v="4"/>
    <s v="Good"/>
    <s v="Laptop/Desktop"/>
    <n v="2"/>
    <n v="2"/>
    <n v="7"/>
    <n v="2"/>
    <x v="3"/>
    <n v="1"/>
    <n v="3"/>
    <s v="Increased"/>
    <s v="NO"/>
    <s v="Dancing"/>
    <s v="YES"/>
    <s v="YES"/>
    <s v="Travelling"/>
  </r>
  <r>
    <s v="R123"/>
    <x v="14"/>
    <n v="4"/>
    <s v="Average"/>
    <s v="Smartphone"/>
    <n v="4"/>
    <n v="1"/>
    <n v="8"/>
    <n v="1"/>
    <x v="1"/>
    <n v="0"/>
    <n v="3"/>
    <s v="Remain Constant"/>
    <s v="NO"/>
    <s v="Meditation"/>
    <s v="YES"/>
    <s v="YES"/>
    <s v="Friends , relatives"/>
  </r>
  <r>
    <s v="R152"/>
    <x v="14"/>
    <n v="4"/>
    <s v="Very poor"/>
    <s v="Smartphone"/>
    <n v="4"/>
    <n v="1"/>
    <n v="8"/>
    <n v="2"/>
    <x v="3"/>
    <n v="0"/>
    <n v="3"/>
    <s v="Increased"/>
    <s v="NO"/>
    <s v="Sleep"/>
    <s v="NO"/>
    <s v="YES"/>
    <s v="Roaming around freely"/>
  </r>
  <r>
    <s v="R155"/>
    <x v="14"/>
    <n v="1"/>
    <s v="Very poor"/>
    <s v="Smartphone"/>
    <n v="3"/>
    <n v="0"/>
    <n v="6"/>
    <n v="1"/>
    <x v="3"/>
    <n v="1"/>
    <n v="1"/>
    <s v="Decreased"/>
    <s v="YES"/>
    <s v="Reading books"/>
    <s v="NO"/>
    <s v="YES"/>
    <s v="Eating outside"/>
  </r>
  <r>
    <s v="R158"/>
    <x v="14"/>
    <n v="5"/>
    <s v="Average"/>
    <s v="Smartphone"/>
    <n v="1"/>
    <n v="0"/>
    <n v="5"/>
    <n v="1"/>
    <x v="0"/>
    <n v="0"/>
    <n v="2"/>
    <s v="Decreased"/>
    <s v="NO"/>
    <s v="Online gaming"/>
    <s v="NO"/>
    <s v="NO"/>
    <s v="Travelling"/>
  </r>
  <r>
    <s v="R159"/>
    <x v="14"/>
    <n v="4"/>
    <s v="Excellent"/>
    <s v="Laptop/Desktop"/>
    <n v="6"/>
    <n v="2"/>
    <n v="6"/>
    <n v="1"/>
    <x v="1"/>
    <n v="1"/>
    <n v="3"/>
    <s v="Remain Constant"/>
    <s v="NO"/>
    <s v="Cooking"/>
    <s v="YES"/>
    <s v="YES"/>
    <s v="Eating outside"/>
  </r>
  <r>
    <s v="R160"/>
    <x v="14"/>
    <n v="3"/>
    <s v="Very poor"/>
    <s v="Smartphone"/>
    <n v="2"/>
    <n v="0"/>
    <n v="7"/>
    <n v="2"/>
    <x v="6"/>
    <n v="0"/>
    <n v="3"/>
    <s v="Increased"/>
    <s v="YES"/>
    <s v="Reading books"/>
    <s v="NO"/>
    <s v="YES"/>
    <s v="School/college"/>
  </r>
  <r>
    <s v="R164"/>
    <x v="14"/>
    <n v="4"/>
    <s v="Very poor"/>
    <s v="Smartphone"/>
    <n v="3"/>
    <n v="1"/>
    <n v="8"/>
    <n v="1"/>
    <x v="1"/>
    <n v="1"/>
    <n v="3"/>
    <s v="Remain Constant"/>
    <s v="YES"/>
    <s v="Online surfing"/>
    <s v="NO"/>
    <s v="YES"/>
    <s v="Friends , relatives"/>
  </r>
  <r>
    <s v="R168"/>
    <x v="14"/>
    <n v="0"/>
    <s v="Very poor"/>
    <s v="Smartphone"/>
    <n v="1"/>
    <n v="0"/>
    <n v="7"/>
    <n v="10"/>
    <x v="0"/>
    <n v="0"/>
    <n v="7"/>
    <s v="Increased"/>
    <s v="NO"/>
    <s v="Listening to music"/>
    <s v="NO"/>
    <s v="YES"/>
    <s v="School/college"/>
  </r>
  <r>
    <s v="R176"/>
    <x v="14"/>
    <n v="0"/>
    <s v="Good"/>
    <s v="Smartphone"/>
    <n v="4"/>
    <n v="1"/>
    <n v="8"/>
    <n v="2"/>
    <x v="3"/>
    <n v="0"/>
    <n v="2"/>
    <s v="Decreased"/>
    <s v="YES"/>
    <s v="Online gaming"/>
    <s v="YES"/>
    <s v="YES"/>
    <s v="Colleagues"/>
  </r>
  <r>
    <s v="R180"/>
    <x v="14"/>
    <n v="1"/>
    <s v="Average"/>
    <s v="Laptop/Desktop"/>
    <n v="1"/>
    <n v="2"/>
    <n v="7"/>
    <n v="2"/>
    <x v="1"/>
    <n v="1"/>
    <n v="4"/>
    <s v="Increased"/>
    <s v="NO"/>
    <s v="Listening to music"/>
    <s v="NO"/>
    <s v="YES"/>
    <s v="Friends , relatives"/>
  </r>
  <r>
    <s v="R182"/>
    <x v="14"/>
    <n v="3"/>
    <s v="Average"/>
    <s v="Smartphone"/>
    <n v="0.5"/>
    <n v="3"/>
    <n v="6"/>
    <n v="2"/>
    <x v="3"/>
    <n v="0"/>
    <n v="3"/>
    <s v="Remain Constant"/>
    <s v="NO"/>
    <s v="Online gaming"/>
    <s v="YES"/>
    <s v="YES"/>
    <s v="School/college"/>
  </r>
  <r>
    <s v="R190"/>
    <x v="14"/>
    <n v="1"/>
    <s v="Average"/>
    <s v="Smartphone"/>
    <n v="0"/>
    <n v="1"/>
    <n v="6"/>
    <n v="2"/>
    <x v="0"/>
    <n v="0"/>
    <n v="2"/>
    <s v="Decreased"/>
    <s v="NO"/>
    <s v="Online gaming"/>
    <s v="NO"/>
    <s v="YES"/>
    <s v="School/college"/>
  </r>
  <r>
    <s v="R192"/>
    <x v="14"/>
    <n v="3"/>
    <s v="Good"/>
    <s v="Laptop/Desktop"/>
    <n v="3"/>
    <n v="0.5"/>
    <n v="8"/>
    <n v="4"/>
    <x v="1"/>
    <n v="0"/>
    <n v="3"/>
    <s v="Remain Constant"/>
    <s v="NO"/>
    <s v="Web Series"/>
    <s v="NO"/>
    <s v="YES"/>
    <s v="Colleagues"/>
  </r>
  <r>
    <s v="R193"/>
    <x v="14"/>
    <n v="3"/>
    <s v="Very poor"/>
    <s v="Smartphone"/>
    <n v="8"/>
    <n v="3"/>
    <n v="7"/>
    <n v="3"/>
    <x v="1"/>
    <n v="0"/>
    <n v="3"/>
    <s v="Decreased"/>
    <s v="YES"/>
    <s v="Talking to your relatives"/>
    <s v="NO"/>
    <s v="NO"/>
    <s v="School/college"/>
  </r>
  <r>
    <s v="R197"/>
    <x v="14"/>
    <n v="4"/>
    <s v="Good"/>
    <s v="Laptop/Desktop"/>
    <n v="4"/>
    <n v="1"/>
    <n v="7"/>
    <n v="2"/>
    <x v="3"/>
    <n v="2"/>
    <n v="3"/>
    <s v="Remain Constant"/>
    <s v="NO"/>
    <s v="Talking"/>
    <s v="YES"/>
    <s v="YES"/>
    <s v="Colleagues"/>
  </r>
  <r>
    <s v="R205"/>
    <x v="14"/>
    <n v="0"/>
    <s v="Very poor"/>
    <s v="Laptop/Desktop"/>
    <n v="0"/>
    <n v="2"/>
    <n v="12"/>
    <n v="6"/>
    <x v="5"/>
    <n v="0"/>
    <n v="4"/>
    <s v="Increased"/>
    <s v="NO"/>
    <s v="Watching web series"/>
    <s v="NO"/>
    <s v="NO"/>
    <s v="Travelling"/>
  </r>
  <r>
    <s v="R232"/>
    <x v="14"/>
    <n v="0"/>
    <s v="NA"/>
    <s v="NA"/>
    <n v="10"/>
    <n v="1"/>
    <n v="5"/>
    <n v="0.5"/>
    <x v="9"/>
    <n v="0"/>
    <n v="4"/>
    <s v="Remain Constant"/>
    <s v="NO"/>
    <s v="Cooking"/>
    <s v="NO"/>
    <s v="NO"/>
    <s v="Internet"/>
  </r>
  <r>
    <s v="R250"/>
    <x v="14"/>
    <n v="3"/>
    <s v="Very poor"/>
    <s v="Laptop/Desktop"/>
    <n v="2"/>
    <n v="0"/>
    <n v="7"/>
    <n v="2"/>
    <x v="5"/>
    <n v="2"/>
    <n v="3"/>
    <s v="Remain Constant"/>
    <s v="NO"/>
    <s v="Online gaming"/>
    <s v="YES"/>
    <s v="NO"/>
    <s v="Going to the movies"/>
  </r>
  <r>
    <s v="R252"/>
    <x v="14"/>
    <n v="5"/>
    <s v="Average"/>
    <s v="Smartphone"/>
    <n v="2"/>
    <n v="2"/>
    <n v="6"/>
    <n v="5"/>
    <x v="3"/>
    <n v="0"/>
    <n v="3"/>
    <s v="Increased"/>
    <s v="NO"/>
    <s v="Scrolling through social media"/>
    <s v="NO"/>
    <s v="YES"/>
    <s v="Roaming around freely"/>
  </r>
  <r>
    <s v="R264"/>
    <x v="14"/>
    <n v="3"/>
    <s v="Good"/>
    <s v="Laptop/Desktop"/>
    <n v="3"/>
    <n v="1"/>
    <n v="6"/>
    <n v="0.5"/>
    <x v="0"/>
    <n v="0.5"/>
    <n v="2"/>
    <s v="Increased"/>
    <s v="YES"/>
    <s v="Listening to music"/>
    <s v="YES"/>
    <s v="NO"/>
    <s v="Travelling"/>
  </r>
  <r>
    <s v="R268"/>
    <x v="14"/>
    <n v="2"/>
    <s v="Poor"/>
    <s v="Laptop/Desktop"/>
    <n v="2"/>
    <n v="1"/>
    <n v="5"/>
    <n v="3"/>
    <x v="0"/>
    <n v="1"/>
    <n v="3"/>
    <s v="Remain Constant"/>
    <s v="NO"/>
    <s v="Reading books"/>
    <s v="YES"/>
    <s v="YES"/>
    <s v="Roaming around freely"/>
  </r>
  <r>
    <s v="R270"/>
    <x v="14"/>
    <n v="0"/>
    <s v="Average"/>
    <s v="Laptop/Desktop"/>
    <n v="12"/>
    <n v="0"/>
    <n v="7"/>
    <n v="3"/>
    <x v="1"/>
    <n v="0"/>
    <n v="3"/>
    <s v="Remain Constant"/>
    <s v="NO"/>
    <s v="Reading books"/>
    <s v="YES"/>
    <s v="YES"/>
    <s v="Nothing"/>
  </r>
  <r>
    <s v="R272"/>
    <x v="14"/>
    <n v="4"/>
    <s v="Average"/>
    <s v="Laptop/Desktop"/>
    <n v="2"/>
    <n v="1"/>
    <n v="8"/>
    <n v="3"/>
    <x v="3"/>
    <s v="N"/>
    <n v="2"/>
    <s v="Remain Constant"/>
    <s v="NO"/>
    <s v="Online gaming"/>
    <s v="NO"/>
    <s v="NO"/>
    <s v="Eating outside"/>
  </r>
  <r>
    <s v="R282"/>
    <x v="14"/>
    <n v="0"/>
    <s v="Very poor"/>
    <s v="Laptop/Desktop"/>
    <n v="2"/>
    <n v="0"/>
    <n v="8"/>
    <n v="3"/>
    <x v="0"/>
    <n v="5"/>
    <n v="3"/>
    <s v="Decreased"/>
    <s v="NO"/>
    <s v="Watching web series"/>
    <s v="NO"/>
    <s v="NO"/>
    <s v="Roaming around freely"/>
  </r>
  <r>
    <s v="R298"/>
    <x v="14"/>
    <n v="0"/>
    <s v="Very poor"/>
    <s v="Laptop/Desktop"/>
    <n v="6"/>
    <n v="0"/>
    <n v="6"/>
    <n v="4"/>
    <x v="1"/>
    <n v="2"/>
    <n v="3"/>
    <s v="Increased"/>
    <s v="NO"/>
    <s v="Meditation"/>
    <s v="NO"/>
    <s v="YES"/>
    <s v="Roaming around freely"/>
  </r>
  <r>
    <s v="R304"/>
    <x v="14"/>
    <n v="0"/>
    <s v="Very poor"/>
    <s v="NA"/>
    <n v="1"/>
    <n v="0"/>
    <n v="10"/>
    <n v="3"/>
    <x v="3"/>
    <n v="2"/>
    <n v="3"/>
    <s v="Remain Constant"/>
    <s v="NO"/>
    <s v="Watching web series"/>
    <s v="NO"/>
    <s v="NO"/>
    <s v="Roaming around freely"/>
  </r>
  <r>
    <s v="R310"/>
    <x v="14"/>
    <n v="3"/>
    <s v="Average"/>
    <s v="Laptop/Desktop"/>
    <n v="3"/>
    <n v="2"/>
    <n v="6.5"/>
    <n v="2"/>
    <x v="1"/>
    <n v="2"/>
    <n v="2"/>
    <s v="Increased"/>
    <s v="NO"/>
    <s v="Scrolling through social media"/>
    <s v="NO"/>
    <s v="YES"/>
    <s v="Friends , relatives"/>
  </r>
  <r>
    <s v="R316"/>
    <x v="14"/>
    <n v="5"/>
    <s v="Very poor"/>
    <s v="Laptop/Desktop"/>
    <n v="3"/>
    <n v="2"/>
    <n v="10"/>
    <n v="6"/>
    <x v="1"/>
    <n v="1"/>
    <n v="3"/>
    <s v="Increased"/>
    <s v="YES"/>
    <s v="Online gaming"/>
    <s v="YES"/>
    <s v="NO"/>
    <s v="Eating outside"/>
  </r>
  <r>
    <s v="R322"/>
    <x v="14"/>
    <n v="5"/>
    <s v="Very poor"/>
    <s v="Smartphone"/>
    <n v="2"/>
    <n v="1"/>
    <n v="12"/>
    <n v="2"/>
    <x v="3"/>
    <n v="1"/>
    <n v="4"/>
    <s v="Increased"/>
    <s v="NO"/>
    <s v="Listening to music"/>
    <s v="YES"/>
    <s v="NO"/>
    <s v="School/college"/>
  </r>
  <r>
    <s v="R325"/>
    <x v="14"/>
    <n v="2"/>
    <s v="Average"/>
    <s v="Laptop/Desktop"/>
    <n v="2"/>
    <n v="1"/>
    <n v="10"/>
    <n v="2"/>
    <x v="1"/>
    <n v="0.25"/>
    <n v="3"/>
    <s v="Remain Constant"/>
    <s v="NO"/>
    <s v="Sleep"/>
    <s v="YES"/>
    <s v="NO"/>
    <s v="School/college"/>
  </r>
  <r>
    <s v="R330"/>
    <x v="14"/>
    <n v="0"/>
    <s v="Average"/>
    <s v="Laptop/Desktop"/>
    <n v="2"/>
    <n v="0"/>
    <n v="10"/>
    <n v="5"/>
    <x v="6"/>
    <n v="1"/>
    <n v="3"/>
    <s v="Increased"/>
    <s v="NO"/>
    <s v="Listening to music"/>
    <s v="YES"/>
    <s v="NO"/>
    <s v="School/college"/>
  </r>
  <r>
    <s v="R331"/>
    <x v="14"/>
    <n v="5"/>
    <s v="Average"/>
    <s v="Laptop/Desktop"/>
    <n v="2"/>
    <n v="0"/>
    <n v="8"/>
    <n v="0.5"/>
    <x v="0"/>
    <n v="1"/>
    <n v="2"/>
    <s v="Increased"/>
    <s v="NO"/>
    <s v="Sleep"/>
    <s v="NO"/>
    <s v="YES"/>
    <s v="Friends , relatives"/>
  </r>
  <r>
    <s v="R333"/>
    <x v="14"/>
    <n v="0"/>
    <s v="Very poor"/>
    <s v="Laptop/Desktop"/>
    <n v="2"/>
    <n v="1"/>
    <n v="7"/>
    <n v="1"/>
    <x v="3"/>
    <n v="0"/>
    <n v="4"/>
    <s v="Remain Constant"/>
    <s v="YES"/>
    <s v="Listening to music"/>
    <s v="YES"/>
    <s v="NO"/>
    <s v="Travelling"/>
  </r>
  <r>
    <s v="R334"/>
    <x v="14"/>
    <n v="2"/>
    <s v="Average"/>
    <s v="Smartphone"/>
    <n v="2"/>
    <n v="1"/>
    <n v="7"/>
    <n v="1"/>
    <x v="0"/>
    <n v="4"/>
    <n v="3"/>
    <s v="Remain Constant"/>
    <s v="NO"/>
    <s v="Online surfing"/>
    <s v="YES"/>
    <s v="NO"/>
    <s v="All above"/>
  </r>
  <r>
    <s v="R336"/>
    <x v="14"/>
    <n v="2"/>
    <s v="Average"/>
    <s v="Laptop/Desktop"/>
    <n v="2"/>
    <n v="0"/>
    <n v="8"/>
    <n v="2"/>
    <x v="3"/>
    <n v="1"/>
    <n v="3"/>
    <s v="Remain Constant"/>
    <s v="YES"/>
    <s v="Reading books"/>
    <s v="NO"/>
    <s v="YES"/>
    <s v="Eating outside"/>
  </r>
  <r>
    <s v="R348"/>
    <x v="14"/>
    <n v="2"/>
    <s v="Very poor"/>
    <s v="NA"/>
    <n v="4"/>
    <n v="0"/>
    <n v="9"/>
    <n v="2"/>
    <x v="0"/>
    <n v="0"/>
    <n v="4"/>
    <s v="Remain Constant"/>
    <s v="NO"/>
    <s v="Sleep"/>
    <s v="NO"/>
    <s v="YES"/>
    <s v="Travelling"/>
  </r>
  <r>
    <s v="R354"/>
    <x v="14"/>
    <n v="3"/>
    <s v="Average"/>
    <s v="Laptop/Desktop"/>
    <n v="3"/>
    <n v="1"/>
    <n v="8"/>
    <n v="2"/>
    <x v="3"/>
    <n v="0"/>
    <n v="3"/>
    <s v="Increased"/>
    <s v="NO"/>
    <s v="Watching web series"/>
    <s v="NO"/>
    <s v="YES"/>
    <s v="Eating outside"/>
  </r>
  <r>
    <s v="R365"/>
    <x v="14"/>
    <n v="6"/>
    <s v="Very poor"/>
    <s v="Smartphone"/>
    <n v="0"/>
    <n v="1"/>
    <n v="7"/>
    <n v="4"/>
    <x v="3"/>
    <n v="1"/>
    <n v="4"/>
    <s v="Increased"/>
    <s v="NO"/>
    <s v="Listening to music"/>
    <s v="YES"/>
    <s v="YES"/>
    <s v="Only friends"/>
  </r>
  <r>
    <s v="R369"/>
    <x v="14"/>
    <n v="3"/>
    <s v="Average"/>
    <s v="Laptop/Desktop"/>
    <n v="0"/>
    <n v="1"/>
    <n v="8"/>
    <n v="3"/>
    <x v="3"/>
    <n v="0"/>
    <n v="3"/>
    <s v="Increased"/>
    <s v="YES"/>
    <s v="Listening to music"/>
    <s v="NO"/>
    <s v="NO"/>
    <s v="School/college"/>
  </r>
  <r>
    <s v="R380"/>
    <x v="14"/>
    <n v="3"/>
    <s v="Average"/>
    <s v="Laptop/Desktop"/>
    <n v="3"/>
    <n v="0"/>
    <n v="8"/>
    <n v="2"/>
    <x v="3"/>
    <n v="0"/>
    <n v="4"/>
    <s v="Decreased"/>
    <s v="NO"/>
    <s v="Sleep"/>
    <s v="NO"/>
    <s v="YES"/>
    <s v="Travelling"/>
  </r>
  <r>
    <s v="R390"/>
    <x v="14"/>
    <n v="4"/>
    <s v="Very poor"/>
    <s v="NA"/>
    <n v="3"/>
    <n v="1"/>
    <n v="6"/>
    <n v="2"/>
    <x v="1"/>
    <n v="5"/>
    <n v="2"/>
    <s v="Remain Constant"/>
    <s v="NO"/>
    <s v="Meditation"/>
    <s v="NO"/>
    <s v="YES"/>
    <s v="Normal life"/>
  </r>
  <r>
    <s v="R429"/>
    <x v="14"/>
    <n v="0"/>
    <s v="Very poor"/>
    <s v="Laptop/Desktop"/>
    <n v="1"/>
    <n v="0"/>
    <n v="6"/>
    <n v="6"/>
    <x v="3"/>
    <n v="1"/>
    <n v="3"/>
    <s v="Remain Constant"/>
    <s v="YES"/>
    <s v="Scrolling through social media"/>
    <s v="NO"/>
    <s v="NO"/>
    <s v="School/college"/>
  </r>
  <r>
    <s v="R433"/>
    <x v="14"/>
    <n v="2"/>
    <s v="Very poor"/>
    <s v="Laptop/Desktop"/>
    <n v="0"/>
    <n v="1"/>
    <n v="12"/>
    <n v="5"/>
    <x v="3"/>
    <n v="5"/>
    <n v="4"/>
    <s v="Remain Constant"/>
    <s v="NO"/>
    <s v="Listening to music"/>
    <s v="NO"/>
    <s v="NO"/>
    <s v="School/college"/>
  </r>
  <r>
    <s v="R434"/>
    <x v="14"/>
    <n v="2"/>
    <s v="Average"/>
    <s v="Laptop/Desktop"/>
    <n v="2"/>
    <n v="1"/>
    <n v="8"/>
    <n v="2"/>
    <x v="0"/>
    <n v="2"/>
    <n v="3"/>
    <s v="Remain Constant"/>
    <s v="YES"/>
    <s v="Watching web series"/>
    <s v="YES"/>
    <s v="YES"/>
    <s v="Friends , relatives"/>
  </r>
  <r>
    <s v="R446"/>
    <x v="14"/>
    <n v="0"/>
    <s v="Very poor"/>
    <s v="Laptop/Desktop"/>
    <n v="2"/>
    <n v="1"/>
    <n v="7"/>
    <n v="2"/>
    <x v="0"/>
    <n v="7"/>
    <n v="3"/>
    <s v="Increased"/>
    <s v="NO"/>
    <s v="Watching web series"/>
    <s v="NO"/>
    <s v="NO"/>
    <s v="Friends , relatives"/>
  </r>
  <r>
    <s v="R457"/>
    <x v="14"/>
    <n v="0"/>
    <s v="Poor"/>
    <s v="Laptop/Desktop"/>
    <n v="9"/>
    <n v="0"/>
    <n v="7"/>
    <n v="2"/>
    <x v="3"/>
    <n v="0"/>
    <n v="3"/>
    <s v="Remain Constant"/>
    <s v="NO"/>
    <s v="Listening to music"/>
    <s v="YES"/>
    <s v="NO"/>
    <s v="Friends , relatives"/>
  </r>
  <r>
    <s v="R459"/>
    <x v="14"/>
    <n v="2"/>
    <s v="Average"/>
    <s v="Laptop/Desktop"/>
    <n v="4"/>
    <n v="1"/>
    <n v="8"/>
    <n v="8"/>
    <x v="3"/>
    <n v="1"/>
    <n v="2"/>
    <s v="Increased"/>
    <s v="NO"/>
    <s v="Scrolling through social media"/>
    <s v="YES"/>
    <s v="YES"/>
    <s v="School/college"/>
  </r>
  <r>
    <s v="R465"/>
    <x v="14"/>
    <n v="2"/>
    <s v="Average"/>
    <s v="NA"/>
    <n v="4"/>
    <n v="1"/>
    <n v="10"/>
    <n v="8"/>
    <x v="3"/>
    <n v="1"/>
    <n v="3"/>
    <s v="Increased"/>
    <s v="NO"/>
    <s v="Scrolling through social media"/>
    <s v="NO"/>
    <s v="YES"/>
    <s v="Friends , relatives"/>
  </r>
  <r>
    <s v="R468"/>
    <x v="14"/>
    <n v="1"/>
    <s v="Very poor"/>
    <s v="NA"/>
    <n v="0"/>
    <n v="0"/>
    <n v="8"/>
    <n v="2"/>
    <x v="3"/>
    <n v="1"/>
    <n v="3"/>
    <s v="Remain Constant"/>
    <s v="NO"/>
    <s v="Talking to your relatives"/>
    <s v="YES"/>
    <s v="YES"/>
    <s v="Travelling"/>
  </r>
  <r>
    <s v="R469"/>
    <x v="14"/>
    <n v="2"/>
    <s v="Good"/>
    <s v="NA"/>
    <n v="6"/>
    <n v="0"/>
    <n v="6.5"/>
    <n v="0.5"/>
    <x v="0"/>
    <n v="0"/>
    <n v="3"/>
    <s v="Increased"/>
    <s v="NO"/>
    <s v="Web Series"/>
    <s v="YES"/>
    <s v="YES"/>
    <s v="Travelling"/>
  </r>
  <r>
    <s v="R470"/>
    <x v="14"/>
    <n v="2"/>
    <s v="Very poor"/>
    <s v="NA"/>
    <n v="1"/>
    <n v="0"/>
    <n v="13"/>
    <n v="6"/>
    <x v="6"/>
    <n v="7"/>
    <n v="2"/>
    <s v="Decreased"/>
    <s v="YES"/>
    <s v="Listening to music"/>
    <s v="NO"/>
    <s v="NO"/>
    <s v="School/college"/>
  </r>
  <r>
    <s v="R477"/>
    <x v="14"/>
    <n v="2"/>
    <s v="Average"/>
    <s v="Laptop/Desktop"/>
    <n v="0"/>
    <n v="1"/>
    <n v="7"/>
    <n v="3"/>
    <x v="3"/>
    <n v="0"/>
    <n v="2"/>
    <s v="Remain Constant"/>
    <s v="NO"/>
    <s v="Online gaming"/>
    <s v="YES"/>
    <s v="YES"/>
    <s v="School/college"/>
  </r>
  <r>
    <s v="R484"/>
    <x v="14"/>
    <n v="4"/>
    <s v="Very poor"/>
    <s v="Tablet"/>
    <n v="0"/>
    <n v="3"/>
    <n v="11"/>
    <n v="10"/>
    <x v="4"/>
    <n v="0"/>
    <n v="1"/>
    <s v="Decreased"/>
    <s v="NO"/>
    <s v="Meditation"/>
    <s v="NO"/>
    <s v="NO"/>
    <s v="Travelling"/>
  </r>
  <r>
    <s v="R486"/>
    <x v="14"/>
    <n v="6"/>
    <s v="Excellent"/>
    <s v="Laptop/Desktop"/>
    <n v="6"/>
    <n v="1"/>
    <n v="6"/>
    <n v="1"/>
    <x v="3"/>
    <n v="0"/>
    <n v="4"/>
    <s v="Decreased"/>
    <s v="NO"/>
    <s v="Driving"/>
    <s v="NO"/>
    <s v="YES"/>
    <s v="Roaming around freely"/>
  </r>
  <r>
    <s v="R490"/>
    <x v="14"/>
    <n v="3"/>
    <s v="Average"/>
    <s v="Laptop/Desktop"/>
    <n v="7"/>
    <n v="3"/>
    <n v="6"/>
    <n v="1"/>
    <x v="0"/>
    <n v="0"/>
    <n v="3"/>
    <s v="Remain Constant"/>
    <s v="NO"/>
    <s v="Meditation"/>
    <s v="YES"/>
    <s v="NO"/>
    <s v="School/college"/>
  </r>
  <r>
    <s v="R495"/>
    <x v="14"/>
    <n v="5"/>
    <s v="Average"/>
    <s v="Laptop/Desktop"/>
    <n v="6"/>
    <n v="0"/>
    <n v="7"/>
    <n v="2"/>
    <x v="9"/>
    <n v="0.5"/>
    <n v="3"/>
    <s v="Increased"/>
    <s v="NO"/>
    <s v="Online surfing"/>
    <s v="YES"/>
    <s v="YES"/>
    <s v="School/college"/>
  </r>
  <r>
    <s v="R502"/>
    <x v="14"/>
    <n v="4"/>
    <s v="Average"/>
    <s v="Laptop/Desktop"/>
    <n v="1"/>
    <n v="0"/>
    <n v="10"/>
    <n v="2"/>
    <x v="0"/>
    <n v="0"/>
    <n v="3"/>
    <s v="Increased"/>
    <s v="NO"/>
    <s v="Online gaming"/>
    <s v="NO"/>
    <s v="YES"/>
    <s v="School/college"/>
  </r>
  <r>
    <s v="R506"/>
    <x v="14"/>
    <n v="4"/>
    <s v="Very poor"/>
    <s v="Laptop/Desktop"/>
    <n v="2"/>
    <n v="0"/>
    <n v="6"/>
    <n v="1"/>
    <x v="1"/>
    <n v="0"/>
    <n v="3"/>
    <s v="Increased"/>
    <s v="NO"/>
    <s v="Online surfing"/>
    <s v="NO"/>
    <s v="YES"/>
    <s v="Travelling"/>
  </r>
  <r>
    <s v="R512"/>
    <x v="14"/>
    <n v="0"/>
    <s v="Average"/>
    <s v="Smartphone"/>
    <n v="4"/>
    <n v="1"/>
    <n v="7"/>
    <n v="2"/>
    <x v="5"/>
    <n v="4"/>
    <n v="4"/>
    <s v="Increased"/>
    <s v="NO"/>
    <s v="Online gaming"/>
    <s v="YES"/>
    <s v="YES"/>
    <s v="Friends , relatives"/>
  </r>
  <r>
    <s v="R527"/>
    <x v="14"/>
    <n v="1"/>
    <s v="Average"/>
    <s v="Laptop/Desktop"/>
    <n v="8"/>
    <n v="2"/>
    <n v="8"/>
    <n v="2"/>
    <x v="0"/>
    <n v="1"/>
    <n v="3"/>
    <s v="Remain Constant"/>
    <s v="YES"/>
    <s v="Online gaming"/>
    <s v="NO"/>
    <s v="NO"/>
    <s v="Roaming around freely"/>
  </r>
  <r>
    <s v="R537"/>
    <x v="14"/>
    <n v="4"/>
    <s v="Very poor"/>
    <s v="Laptop/Desktop"/>
    <n v="2"/>
    <n v="2"/>
    <n v="8"/>
    <n v="4"/>
    <x v="1"/>
    <n v="4"/>
    <n v="3"/>
    <s v="Decreased"/>
    <s v="NO"/>
    <s v="Watching web series"/>
    <s v="YES"/>
    <s v="YES"/>
    <s v="Friends , relatives"/>
  </r>
  <r>
    <s v="R544"/>
    <x v="14"/>
    <n v="1"/>
    <s v="Poor"/>
    <s v="Smartphone"/>
    <n v="4"/>
    <n v="1"/>
    <n v="8"/>
    <n v="4"/>
    <x v="1"/>
    <n v="0"/>
    <n v="3"/>
    <s v="Remain Constant"/>
    <s v="NO"/>
    <s v="Online surfing"/>
    <s v="YES"/>
    <s v="YES"/>
    <s v="School/college"/>
  </r>
  <r>
    <s v="R551"/>
    <x v="14"/>
    <n v="0"/>
    <s v="Poor"/>
    <s v="Smartphone"/>
    <n v="8"/>
    <n v="0"/>
    <n v="7"/>
    <n v="2"/>
    <x v="0"/>
    <n v="0.5"/>
    <n v="3"/>
    <s v="Remain Constant"/>
    <s v="YES"/>
    <s v="Online surfing"/>
    <s v="YES"/>
    <s v="NO"/>
    <s v="School/college"/>
  </r>
  <r>
    <s v="R555"/>
    <x v="14"/>
    <n v="6"/>
    <s v="Average"/>
    <s v="Laptop/Desktop"/>
    <n v="2"/>
    <n v="1"/>
    <n v="7"/>
    <n v="1.5"/>
    <x v="1"/>
    <n v="1.5"/>
    <n v="3"/>
    <s v="Remain Constant"/>
    <s v="NO"/>
    <s v="Watching web series"/>
    <s v="NO"/>
    <s v="YES"/>
    <s v="My normal routine"/>
  </r>
  <r>
    <s v="R560"/>
    <x v="14"/>
    <n v="0"/>
    <s v="Very poor"/>
    <s v="Laptop/Desktop"/>
    <n v="2"/>
    <n v="0"/>
    <n v="10"/>
    <n v="6"/>
    <x v="1"/>
    <n v="0"/>
    <n v="2"/>
    <s v="Remain Constant"/>
    <s v="NO"/>
    <s v="Online gaming"/>
    <s v="NO"/>
    <s v="YES"/>
    <s v="Friends , relatives"/>
  </r>
  <r>
    <s v="R562"/>
    <x v="14"/>
    <n v="3"/>
    <s v="Average"/>
    <s v="Laptop/Desktop"/>
    <n v="0"/>
    <n v="2"/>
    <n v="8"/>
    <n v="2"/>
    <x v="3"/>
    <n v="2"/>
    <n v="3"/>
    <s v="Increased"/>
    <s v="NO"/>
    <s v="Online gaming"/>
    <s v="NO"/>
    <s v="NO"/>
    <s v="Friends , relatives"/>
  </r>
  <r>
    <s v="R563"/>
    <x v="14"/>
    <n v="3"/>
    <s v="Very poor"/>
    <s v="Smartphone"/>
    <n v="1"/>
    <n v="1"/>
    <n v="8"/>
    <n v="2"/>
    <x v="3"/>
    <n v="0"/>
    <n v="3"/>
    <s v="Increased"/>
    <s v="NO"/>
    <s v="Watching web series"/>
    <s v="YES"/>
    <s v="YES"/>
    <s v="Travelling"/>
  </r>
  <r>
    <s v="R568"/>
    <x v="14"/>
    <n v="4"/>
    <s v="Average"/>
    <s v="Laptop/Desktop"/>
    <n v="4"/>
    <n v="1"/>
    <n v="8"/>
    <n v="3"/>
    <x v="3"/>
    <n v="1"/>
    <n v="3"/>
    <s v="Increased"/>
    <s v="NO"/>
    <s v="Listening to music"/>
    <s v="NO"/>
    <s v="NO"/>
    <s v="School/college"/>
  </r>
  <r>
    <s v="R570"/>
    <x v="14"/>
    <n v="8"/>
    <s v="Good"/>
    <s v="Laptop/Desktop"/>
    <n v="2"/>
    <n v="1"/>
    <n v="7"/>
    <n v="1"/>
    <x v="0"/>
    <n v="0"/>
    <n v="3"/>
    <s v="Remain Constant"/>
    <s v="NO"/>
    <s v="Talking"/>
    <s v="YES"/>
    <s v="YES"/>
    <s v="Eating outside"/>
  </r>
  <r>
    <s v="R585"/>
    <x v="14"/>
    <n v="3"/>
    <s v="Excellent"/>
    <s v="Laptop/Desktop"/>
    <n v="1"/>
    <n v="0"/>
    <n v="11"/>
    <n v="3"/>
    <x v="6"/>
    <n v="2"/>
    <n v="1"/>
    <s v="Remain Constant"/>
    <s v="NO"/>
    <s v="Reading books"/>
    <s v="YES"/>
    <s v="NO"/>
    <s v="Eating outside"/>
  </r>
  <r>
    <s v="R590"/>
    <x v="14"/>
    <n v="2"/>
    <s v="Very poor"/>
    <s v="Smartphone"/>
    <n v="0.5"/>
    <n v="1"/>
    <n v="8"/>
    <n v="1"/>
    <x v="1"/>
    <n v="0"/>
    <n v="4"/>
    <s v="Increased"/>
    <s v="NO"/>
    <s v="Listening to music"/>
    <s v="YES"/>
    <s v="YES"/>
    <s v="Travelling"/>
  </r>
  <r>
    <s v="R606"/>
    <x v="14"/>
    <n v="1"/>
    <s v="Very poor"/>
    <s v="Laptop/Desktop"/>
    <n v="8"/>
    <n v="0"/>
    <n v="8"/>
    <n v="2"/>
    <x v="1"/>
    <n v="2"/>
    <n v="2"/>
    <s v="Decreased"/>
    <s v="YES"/>
    <s v="Scrolling through social media"/>
    <s v="YES"/>
    <s v="NO"/>
    <s v="Friends , relatives"/>
  </r>
  <r>
    <s v="R608"/>
    <x v="14"/>
    <n v="6"/>
    <s v="Very poor"/>
    <s v="Laptop/Desktop"/>
    <n v="3"/>
    <n v="0"/>
    <n v="8"/>
    <n v="4"/>
    <x v="9"/>
    <n v="1"/>
    <n v="3"/>
    <s v="Increased"/>
    <s v="YES"/>
    <s v="Listening to music"/>
    <s v="NO"/>
    <s v="NO"/>
    <s v="Eating outside"/>
  </r>
  <r>
    <s v="R609"/>
    <x v="14"/>
    <n v="4"/>
    <s v="Average"/>
    <s v="Laptop/Desktop"/>
    <n v="3"/>
    <n v="0"/>
    <n v="8"/>
    <n v="2"/>
    <x v="0"/>
    <n v="1"/>
    <n v="3"/>
    <s v="Decreased"/>
    <s v="NO"/>
    <s v="Scrolling through social media"/>
    <s v="NO"/>
    <s v="NO"/>
    <s v="Friends , relatives"/>
  </r>
  <r>
    <s v="R615"/>
    <x v="14"/>
    <n v="2"/>
    <s v="Average"/>
    <s v="Laptop/Desktop"/>
    <n v="0"/>
    <n v="0"/>
    <n v="7"/>
    <n v="5"/>
    <x v="1"/>
    <n v="0"/>
    <n v="3"/>
    <s v="Decreased"/>
    <s v="NO"/>
    <s v="Online gaming"/>
    <s v="NO"/>
    <s v="YES"/>
    <s v="Travelling"/>
  </r>
  <r>
    <s v="R622"/>
    <x v="14"/>
    <n v="0"/>
    <s v="Very poor"/>
    <s v="Smartphone"/>
    <n v="3"/>
    <n v="0"/>
    <n v="8"/>
    <n v="4"/>
    <x v="3"/>
    <n v="1"/>
    <n v="3"/>
    <s v="Remain Constant"/>
    <s v="YES"/>
    <s v="Scrolling through social media"/>
    <s v="NO"/>
    <s v="YES"/>
    <s v="Friends , relatives"/>
  </r>
  <r>
    <s v="R624"/>
    <x v="14"/>
    <n v="2"/>
    <s v="Good"/>
    <s v="Smartphone"/>
    <n v="5"/>
    <n v="0"/>
    <n v="12"/>
    <n v="3"/>
    <x v="1"/>
    <m/>
    <n v="4"/>
    <s v="Remain Constant"/>
    <s v="NO"/>
    <s v="Listening to music"/>
    <s v="NO"/>
    <s v="NO"/>
    <s v="Travelling"/>
  </r>
  <r>
    <s v="R629"/>
    <x v="14"/>
    <n v="4"/>
    <s v="Average"/>
    <s v="Laptop/Desktop"/>
    <n v="4"/>
    <n v="1"/>
    <n v="6"/>
    <n v="1"/>
    <x v="9"/>
    <n v="1"/>
    <n v="3"/>
    <s v="Remain Constant"/>
    <s v="YES"/>
    <s v="Meditation"/>
    <s v="YES"/>
    <s v="NO"/>
    <s v="School/college"/>
  </r>
  <r>
    <s v="R633"/>
    <x v="14"/>
    <n v="2"/>
    <s v="Average"/>
    <s v="Smartphone"/>
    <n v="1"/>
    <n v="1"/>
    <n v="9"/>
    <n v="2"/>
    <x v="1"/>
    <n v="2"/>
    <n v="3"/>
    <s v="Remain Constant"/>
    <s v="NO"/>
    <s v="Watching web series"/>
    <s v="NO"/>
    <s v="YES"/>
    <s v="School/college"/>
  </r>
  <r>
    <s v="R635"/>
    <x v="14"/>
    <n v="4"/>
    <s v="Very poor"/>
    <s v="Laptop/Desktop"/>
    <n v="3"/>
    <n v="0"/>
    <n v="6"/>
    <n v="2"/>
    <x v="3"/>
    <n v="0"/>
    <n v="2"/>
    <s v="Remain Constant"/>
    <s v="NO"/>
    <s v="Online gaming"/>
    <s v="NO"/>
    <s v="NO"/>
    <s v="Eating outside"/>
  </r>
  <r>
    <s v="R651"/>
    <x v="14"/>
    <n v="0"/>
    <s v="Very poor"/>
    <s v="Smartphone"/>
    <n v="2"/>
    <n v="0"/>
    <n v="10"/>
    <n v="2"/>
    <x v="3"/>
    <n v="0"/>
    <n v="3"/>
    <s v="Remain Constant"/>
    <s v="NO"/>
    <s v="Watching web series"/>
    <s v="NO"/>
    <s v="NO"/>
    <s v="Roaming around freely"/>
  </r>
  <r>
    <s v="R660"/>
    <x v="14"/>
    <n v="6"/>
    <s v="Very poor"/>
    <s v="Smartphone"/>
    <n v="4"/>
    <n v="1"/>
    <n v="7"/>
    <n v="2"/>
    <x v="0"/>
    <n v="0"/>
    <n v="4"/>
    <s v="Increased"/>
    <s v="NO"/>
    <s v="Scrolling through social media"/>
    <s v="NO"/>
    <s v="NO"/>
    <s v="Friends , relatives"/>
  </r>
  <r>
    <s v="R667"/>
    <x v="14"/>
    <n v="1"/>
    <s v="Average"/>
    <s v="Smartphone"/>
    <n v="1"/>
    <n v="2"/>
    <n v="8"/>
    <n v="2"/>
    <x v="3"/>
    <n v="0.5"/>
    <n v="3"/>
    <s v="Decreased"/>
    <s v="NO"/>
    <s v="Online gaming"/>
    <s v="NO"/>
    <s v="YES"/>
    <s v="Roaming around freely"/>
  </r>
  <r>
    <s v="R669"/>
    <x v="14"/>
    <n v="2"/>
    <s v="Very poor"/>
    <s v="Laptop/Desktop"/>
    <n v="2"/>
    <n v="0"/>
    <n v="6"/>
    <n v="3"/>
    <x v="0"/>
    <n v="0"/>
    <n v="3"/>
    <s v="Remain Constant"/>
    <s v="NO"/>
    <s v="Online surfing"/>
    <s v="NO"/>
    <s v="NO"/>
    <s v="Friends , relatives"/>
  </r>
  <r>
    <s v="R671"/>
    <x v="14"/>
    <n v="4"/>
    <s v="Good"/>
    <s v="Smartphone"/>
    <n v="3"/>
    <n v="1"/>
    <n v="8"/>
    <n v="3"/>
    <x v="3"/>
    <n v="3"/>
    <n v="3"/>
    <s v="Increased"/>
    <s v="NO"/>
    <s v="Online gaming"/>
    <s v="YES"/>
    <s v="YES"/>
    <s v="Colleagues"/>
  </r>
  <r>
    <s v="R672"/>
    <x v="14"/>
    <n v="5"/>
    <s v="Very poor"/>
    <s v="Smartphone"/>
    <n v="1"/>
    <n v="0.5"/>
    <n v="9"/>
    <n v="1.5"/>
    <x v="3"/>
    <n v="0"/>
    <n v="3"/>
    <s v="Remain Constant"/>
    <s v="NO"/>
    <s v="Scrolling through social media"/>
    <s v="NO"/>
    <s v="NO"/>
    <s v="Roaming around freely"/>
  </r>
  <r>
    <s v="R676"/>
    <x v="14"/>
    <n v="3"/>
    <s v="Excellent"/>
    <s v="Laptop/Desktop"/>
    <n v="6.5"/>
    <n v="0"/>
    <n v="7"/>
    <n v="0.5"/>
    <x v="0"/>
    <n v="0"/>
    <n v="3"/>
    <s v="Remain Constant"/>
    <s v="NO"/>
    <s v="Listening to music"/>
    <s v="YES"/>
    <s v="NO"/>
    <s v="Roaming around freely"/>
  </r>
  <r>
    <s v="R678"/>
    <x v="14"/>
    <n v="3"/>
    <s v="Average"/>
    <s v="Laptop/Desktop"/>
    <n v="2"/>
    <n v="1"/>
    <n v="7"/>
    <n v="2"/>
    <x v="1"/>
    <n v="1"/>
    <n v="3"/>
    <s v="Decreased"/>
    <s v="NO"/>
    <s v="Online surfing"/>
    <s v="YES"/>
    <s v="YES"/>
    <s v="Travelling"/>
  </r>
  <r>
    <s v="R679"/>
    <x v="14"/>
    <n v="0"/>
    <s v="Very poor"/>
    <s v="Laptop/Desktop"/>
    <n v="4"/>
    <n v="1"/>
    <n v="8"/>
    <n v="1"/>
    <x v="9"/>
    <n v="0"/>
    <n v="4"/>
    <s v="Remain Constant"/>
    <s v="NO"/>
    <s v="Scrolling through social media"/>
    <s v="YES"/>
    <s v="NO"/>
    <s v="Roaming around freely"/>
  </r>
  <r>
    <s v="R680"/>
    <x v="14"/>
    <n v="5"/>
    <s v="Good"/>
    <s v="Laptop/Desktop"/>
    <n v="4"/>
    <n v="2"/>
    <n v="8"/>
    <n v="1"/>
    <x v="3"/>
    <n v="0"/>
    <n v="4"/>
    <s v="Decreased"/>
    <s v="YES"/>
    <s v="Cooking"/>
    <s v="NO"/>
    <s v="NO"/>
    <s v="Travelling"/>
  </r>
  <r>
    <s v="R686"/>
    <x v="14"/>
    <n v="3"/>
    <s v="Average"/>
    <s v="Laptop/Desktop"/>
    <n v="4"/>
    <n v="1"/>
    <n v="7"/>
    <n v="1"/>
    <x v="1"/>
    <n v="2"/>
    <n v="4"/>
    <s v="Decreased"/>
    <s v="NO"/>
    <s v="Meditation"/>
    <s v="NO"/>
    <s v="YES"/>
    <s v="Friends , relatives"/>
  </r>
  <r>
    <s v="R689"/>
    <x v="14"/>
    <n v="7"/>
    <s v="Very poor"/>
    <s v="Laptop/Desktop"/>
    <n v="0"/>
    <n v="0"/>
    <n v="8"/>
    <n v="3"/>
    <x v="3"/>
    <n v="0"/>
    <n v="3"/>
    <s v="Remain Constant"/>
    <s v="NO"/>
    <s v="Online surfing"/>
    <s v="YES"/>
    <s v="NO"/>
    <s v="Eating outside"/>
  </r>
  <r>
    <s v="R692"/>
    <x v="14"/>
    <n v="4"/>
    <s v="Good"/>
    <s v="Smartphone"/>
    <n v="2"/>
    <n v="1"/>
    <n v="7"/>
    <n v="3"/>
    <x v="3"/>
    <n v="0"/>
    <n v="3"/>
    <s v="Remain Constant"/>
    <s v="NO"/>
    <s v="Listening to music"/>
    <s v="YES"/>
    <s v="YES"/>
    <s v="School/college"/>
  </r>
  <r>
    <s v="R697"/>
    <x v="14"/>
    <n v="3"/>
    <s v="Average"/>
    <s v="Laptop/Desktop"/>
    <n v="3"/>
    <n v="0"/>
    <n v="9"/>
    <n v="2"/>
    <x v="9"/>
    <n v="0"/>
    <n v="8"/>
    <s v="Increased"/>
    <s v="NO"/>
    <s v="Watching web series"/>
    <s v="YES"/>
    <s v="YES"/>
    <s v="Roaming around freely"/>
  </r>
  <r>
    <s v="R714"/>
    <x v="14"/>
    <n v="4"/>
    <s v="Average"/>
    <s v="Laptop/Desktop"/>
    <n v="4"/>
    <n v="0"/>
    <n v="7"/>
    <n v="2"/>
    <x v="0"/>
    <n v="1"/>
    <n v="3"/>
    <s v="Increased"/>
    <s v="NO"/>
    <s v="Watching web series"/>
    <s v="YES"/>
    <s v="YES"/>
    <s v="Friends , relatives"/>
  </r>
  <r>
    <s v="R719"/>
    <x v="14"/>
    <n v="3"/>
    <s v="Very poor"/>
    <s v="Laptop/Desktop"/>
    <n v="3"/>
    <n v="1"/>
    <n v="8"/>
    <n v="3"/>
    <x v="3"/>
    <n v="2"/>
    <n v="2"/>
    <s v="Increased"/>
    <s v="NO"/>
    <s v="Listening to music"/>
    <s v="NO"/>
    <s v="NO"/>
    <s v="Friends , relatives"/>
  </r>
  <r>
    <s v="R722"/>
    <x v="14"/>
    <n v="3"/>
    <s v="Very poor"/>
    <s v="Laptop/Desktop"/>
    <n v="3"/>
    <n v="0"/>
    <n v="9"/>
    <n v="4"/>
    <x v="4"/>
    <n v="0.75"/>
    <n v="4"/>
    <s v="Increased"/>
    <s v="NO"/>
    <s v="Sleeping"/>
    <s v="NO"/>
    <s v="NO"/>
    <s v="School/college"/>
  </r>
  <r>
    <s v="R738"/>
    <x v="14"/>
    <n v="1"/>
    <s v="Very poor"/>
    <s v="Smartphone"/>
    <n v="4"/>
    <n v="1"/>
    <n v="9"/>
    <n v="1"/>
    <x v="0"/>
    <n v="1"/>
    <n v="3"/>
    <s v="Remain Constant"/>
    <s v="NO"/>
    <s v="Watching web series"/>
    <s v="YES"/>
    <s v="NO"/>
    <s v="Eating outside"/>
  </r>
  <r>
    <s v="R739"/>
    <x v="14"/>
    <n v="4"/>
    <s v="Average"/>
    <s v="Laptop/Desktop"/>
    <n v="3"/>
    <n v="0"/>
    <n v="8"/>
    <n v="2"/>
    <x v="1"/>
    <n v="1"/>
    <n v="3"/>
    <s v="Decreased"/>
    <s v="NO"/>
    <s v="Online gaming"/>
    <s v="YES"/>
    <s v="YES"/>
    <s v="Roaming around freely"/>
  </r>
  <r>
    <s v="R745"/>
    <x v="14"/>
    <n v="2"/>
    <s v="Average"/>
    <s v="Smartphone"/>
    <n v="2"/>
    <n v="1"/>
    <n v="8"/>
    <n v="1"/>
    <x v="1"/>
    <n v="0"/>
    <n v="3"/>
    <s v="Remain Constant"/>
    <s v="NO"/>
    <s v="Sleeping"/>
    <s v="NO"/>
    <s v="NO"/>
    <s v="Friends , relatives"/>
  </r>
  <r>
    <s v="R753"/>
    <x v="14"/>
    <n v="2"/>
    <s v="Very poor"/>
    <s v="Smartphone"/>
    <n v="2"/>
    <n v="1"/>
    <n v="8"/>
    <n v="4"/>
    <x v="0"/>
    <n v="1"/>
    <n v="4"/>
    <s v="Increased"/>
    <s v="NO"/>
    <s v="Scrolling through social media"/>
    <s v="NO"/>
    <s v="YES"/>
    <s v="Travelling"/>
  </r>
  <r>
    <s v="R759"/>
    <x v="14"/>
    <n v="5"/>
    <s v="Very poor"/>
    <s v="Smartphone"/>
    <n v="4"/>
    <n v="1"/>
    <n v="7"/>
    <n v="1"/>
    <x v="1"/>
    <n v="0"/>
    <n v="3"/>
    <s v="Remain Constant"/>
    <s v="NO"/>
    <s v="Meditation"/>
    <s v="YES"/>
    <s v="YES"/>
    <s v="Friends , relatives"/>
  </r>
  <r>
    <s v="R761"/>
    <x v="14"/>
    <n v="1"/>
    <s v="Very poor"/>
    <s v="Laptop/Desktop"/>
    <n v="5"/>
    <n v="1"/>
    <n v="11"/>
    <n v="2"/>
    <x v="3"/>
    <n v="0"/>
    <n v="3"/>
    <s v="Increased"/>
    <s v="NO"/>
    <s v="workout"/>
    <s v="NO"/>
    <s v="YES"/>
    <s v="Eating outside"/>
  </r>
  <r>
    <s v="R764"/>
    <x v="14"/>
    <n v="1"/>
    <s v="Good"/>
    <s v="Laptop/Desktop"/>
    <n v="1"/>
    <n v="2"/>
    <n v="7"/>
    <n v="2"/>
    <x v="1"/>
    <n v="0"/>
    <n v="3"/>
    <s v="Remain Constant"/>
    <s v="NO"/>
    <s v="Listening to music"/>
    <s v="YES"/>
    <s v="YES"/>
    <s v="Colleagues"/>
  </r>
  <r>
    <s v="R768"/>
    <x v="14"/>
    <n v="0.5"/>
    <s v="Very poor"/>
    <s v="Smartphone"/>
    <n v="2"/>
    <n v="1"/>
    <n v="9"/>
    <n v="1"/>
    <x v="1"/>
    <n v="0"/>
    <n v="3"/>
    <s v="Increased"/>
    <s v="NO"/>
    <s v="Reading books"/>
    <s v="NO"/>
    <s v="YES"/>
    <s v="Travelling"/>
  </r>
  <r>
    <s v="R769"/>
    <x v="14"/>
    <n v="1"/>
    <s v="Very poor"/>
    <s v="Laptop/Desktop"/>
    <n v="0"/>
    <n v="0"/>
    <n v="9"/>
    <n v="3"/>
    <x v="0"/>
    <n v="0"/>
    <n v="3"/>
    <s v="Remain Constant"/>
    <s v="NO"/>
    <s v="Watching web series"/>
    <s v="NO"/>
    <s v="NO"/>
    <s v="School/college"/>
  </r>
  <r>
    <s v="R771"/>
    <x v="14"/>
    <n v="2"/>
    <s v="Very poor"/>
    <s v="Smartphone"/>
    <n v="2"/>
    <n v="0"/>
    <n v="8"/>
    <n v="1"/>
    <x v="6"/>
    <n v="0"/>
    <n v="3"/>
    <s v="Increased"/>
    <s v="YES"/>
    <s v="Reading books"/>
    <s v="NO"/>
    <s v="YES"/>
    <s v="School/college"/>
  </r>
  <r>
    <s v="R773"/>
    <x v="14"/>
    <n v="0"/>
    <s v="Very poor"/>
    <s v="Smartphone"/>
    <n v="0"/>
    <n v="0"/>
    <n v="9"/>
    <n v="4"/>
    <x v="1"/>
    <n v="0"/>
    <n v="4"/>
    <s v="Increased"/>
    <s v="NO"/>
    <s v="Watching web series"/>
    <s v="NO"/>
    <s v="NO"/>
    <s v="Eating outside"/>
  </r>
  <r>
    <s v="R780"/>
    <x v="14"/>
    <n v="7"/>
    <s v="Average"/>
    <s v="Laptop/Desktop"/>
    <n v="8"/>
    <n v="0"/>
    <n v="6"/>
    <n v="1"/>
    <x v="9"/>
    <n v="1"/>
    <n v="4"/>
    <s v="Increased"/>
    <s v="NO"/>
    <s v="Listening to music"/>
    <s v="NO"/>
    <s v="YES"/>
    <s v="Friends , relatives"/>
  </r>
  <r>
    <s v="R785"/>
    <x v="14"/>
    <n v="5"/>
    <s v="Average"/>
    <s v="Laptop/Desktop"/>
    <n v="1"/>
    <n v="1"/>
    <n v="8"/>
    <n v="2"/>
    <x v="3"/>
    <n v="2"/>
    <n v="4"/>
    <s v="Remain Constant"/>
    <s v="NO"/>
    <s v="Watching web series"/>
    <s v="YES"/>
    <s v="YES"/>
    <s v="Friends , relatives"/>
  </r>
  <r>
    <s v="R804"/>
    <x v="14"/>
    <n v="3"/>
    <s v="Very poor"/>
    <s v="Laptop/Desktop"/>
    <n v="2"/>
    <n v="0"/>
    <n v="7"/>
    <n v="1"/>
    <x v="3"/>
    <n v="0"/>
    <n v="2"/>
    <s v="Increased"/>
    <s v="NO"/>
    <s v="Scrolling through social media"/>
    <s v="NO"/>
    <s v="NO"/>
    <s v="School/college"/>
  </r>
  <r>
    <s v="R818"/>
    <x v="14"/>
    <n v="3"/>
    <s v="Very poor"/>
    <s v="Smartphone"/>
    <n v="2"/>
    <n v="2"/>
    <n v="7"/>
    <n v="3"/>
    <x v="0"/>
    <n v="3"/>
    <n v="2"/>
    <s v="Remain Constant"/>
    <s v="NO"/>
    <s v="Listening to music"/>
    <s v="YES"/>
    <s v="YES"/>
    <s v="Friends , relatives"/>
  </r>
  <r>
    <s v="R819"/>
    <x v="14"/>
    <n v="5"/>
    <s v="Average"/>
    <s v="Smartphone"/>
    <n v="5"/>
    <n v="0"/>
    <n v="5"/>
    <n v="2"/>
    <x v="3"/>
    <n v="1"/>
    <n v="2"/>
    <s v="Remain Constant"/>
    <s v="NO"/>
    <s v="Listening to music"/>
    <s v="YES"/>
    <s v="NO"/>
    <s v="To stay alone."/>
  </r>
  <r>
    <s v="R823"/>
    <x v="14"/>
    <n v="2"/>
    <s v="Very poor"/>
    <s v="Smartphone"/>
    <n v="0"/>
    <n v="2"/>
    <n v="8"/>
    <n v="4"/>
    <x v="3"/>
    <n v="2"/>
    <n v="2"/>
    <s v="Remain Constant"/>
    <s v="NO"/>
    <s v="Cooking"/>
    <s v="NO"/>
    <s v="NO"/>
    <s v="Travelling"/>
  </r>
  <r>
    <s v="R826"/>
    <x v="14"/>
    <n v="0"/>
    <s v="Very poor"/>
    <s v="Smartphone"/>
    <n v="2"/>
    <n v="3"/>
    <n v="9"/>
    <n v="1"/>
    <x v="0"/>
    <n v="1"/>
    <n v="1"/>
    <s v="Decreased"/>
    <s v="YES"/>
    <s v="Online surfing"/>
    <s v="NO"/>
    <s v="NO"/>
    <s v="Roaming around freely"/>
  </r>
  <r>
    <s v="R828"/>
    <x v="14"/>
    <n v="2"/>
    <s v="Good"/>
    <s v="Laptop/Desktop"/>
    <n v="2"/>
    <n v="2"/>
    <n v="7"/>
    <n v="0.5"/>
    <x v="0"/>
    <n v="0"/>
    <n v="4"/>
    <s v="Remain Constant"/>
    <s v="NO"/>
    <s v="Reading"/>
    <s v="YES"/>
    <s v="YES"/>
    <s v="Colleagues"/>
  </r>
  <r>
    <s v="R829"/>
    <x v="14"/>
    <n v="3"/>
    <s v="Very poor"/>
    <s v="Laptop/Desktop"/>
    <n v="12"/>
    <n v="0"/>
    <n v="6"/>
    <n v="1"/>
    <x v="9"/>
    <n v="0"/>
    <n v="2"/>
    <s v="Decreased"/>
    <s v="YES"/>
    <s v="Scrolling through social media"/>
    <s v="NO"/>
    <s v="NO"/>
    <s v="School/college"/>
  </r>
  <r>
    <s v="R830"/>
    <x v="14"/>
    <n v="2"/>
    <s v="Very poor"/>
    <s v="Smartphone"/>
    <n v="3"/>
    <n v="0"/>
    <n v="8"/>
    <n v="2"/>
    <x v="3"/>
    <n v="0"/>
    <n v="2"/>
    <s v="Increased"/>
    <s v="YES"/>
    <s v="Listening to music"/>
    <s v="NO"/>
    <s v="NO"/>
    <s v="School/college"/>
  </r>
  <r>
    <s v="R833"/>
    <x v="14"/>
    <n v="3"/>
    <s v="Very poor"/>
    <s v="Laptop/Desktop"/>
    <n v="5"/>
    <n v="0"/>
    <n v="7"/>
    <n v="1"/>
    <x v="1"/>
    <n v="0"/>
    <n v="4"/>
    <s v="Remain Constant"/>
    <s v="NO"/>
    <s v="Online gaming"/>
    <s v="YES"/>
    <s v="NO"/>
    <s v="Eating outside"/>
  </r>
  <r>
    <s v="R835"/>
    <x v="14"/>
    <n v="4"/>
    <s v="Average"/>
    <s v="Laptop/Desktop"/>
    <n v="4"/>
    <n v="0"/>
    <n v="6"/>
    <n v="4"/>
    <x v="0"/>
    <n v="0"/>
    <n v="3"/>
    <s v="Remain Constant"/>
    <s v="NO"/>
    <s v="Meditation"/>
    <s v="YES"/>
    <s v="YES"/>
    <s v="Friends , relatives"/>
  </r>
  <r>
    <s v="R836"/>
    <x v="14"/>
    <n v="3"/>
    <s v="Very poor"/>
    <s v="Smartphone"/>
    <n v="8"/>
    <n v="1"/>
    <n v="8"/>
    <n v="1"/>
    <x v="0"/>
    <n v="0"/>
    <n v="3"/>
    <s v="Remain Constant"/>
    <s v="NO"/>
    <s v="Meditation"/>
    <s v="YES"/>
    <s v="NO"/>
    <s v="Friends , relatives"/>
  </r>
  <r>
    <s v="R837"/>
    <x v="14"/>
    <n v="5"/>
    <s v="Average"/>
    <s v="Smartphone"/>
    <n v="6"/>
    <n v="0"/>
    <n v="5"/>
    <n v="2"/>
    <x v="1"/>
    <n v="0"/>
    <n v="3"/>
    <s v="Increased"/>
    <s v="YES"/>
    <s v="Online gaming"/>
    <s v="YES"/>
    <s v="YES"/>
    <s v="Eating outside"/>
  </r>
  <r>
    <s v="R851"/>
    <x v="14"/>
    <n v="4"/>
    <s v="Very poor"/>
    <s v="Laptop/Desktop"/>
    <n v="2"/>
    <n v="0"/>
    <n v="10"/>
    <n v="2"/>
    <x v="0"/>
    <n v="0"/>
    <n v="3"/>
    <s v="Increased"/>
    <s v="NO"/>
    <s v="Listening to music"/>
    <s v="NO"/>
    <s v="NO"/>
    <s v="School/college"/>
  </r>
  <r>
    <s v="R855"/>
    <x v="14"/>
    <n v="2"/>
    <s v="Very poor"/>
    <s v="Laptop/Desktop"/>
    <n v="12"/>
    <n v="1"/>
    <n v="9"/>
    <n v="5"/>
    <x v="1"/>
    <n v="1"/>
    <n v="3"/>
    <s v="Increased"/>
    <s v="NO"/>
    <s v="Online gaming"/>
    <s v="YES"/>
    <s v="YES"/>
    <s v="Friends , relatives"/>
  </r>
  <r>
    <s v="R859"/>
    <x v="14"/>
    <n v="3"/>
    <s v="Very poor"/>
    <s v="Laptop/Desktop"/>
    <n v="2"/>
    <n v="1"/>
    <n v="8"/>
    <n v="0.75"/>
    <x v="0"/>
    <n v="1"/>
    <n v="3"/>
    <s v="Remain Constant"/>
    <s v="NO"/>
    <s v="Listening to music"/>
    <s v="NO"/>
    <s v="NO"/>
    <s v="Badminton in court"/>
  </r>
  <r>
    <s v="R860"/>
    <x v="14"/>
    <n v="3"/>
    <s v="Very poor"/>
    <s v="Laptop/Desktop"/>
    <n v="1"/>
    <n v="0"/>
    <n v="8"/>
    <n v="1"/>
    <x v="3"/>
    <n v="0"/>
    <n v="3"/>
    <s v="Increased"/>
    <s v="NO"/>
    <s v="Listening to music"/>
    <s v="NO"/>
    <s v="YES"/>
    <s v="Roaming around freely"/>
  </r>
  <r>
    <s v="R861"/>
    <x v="14"/>
    <n v="4"/>
    <s v="Very poor"/>
    <s v="Smartphone"/>
    <n v="6"/>
    <n v="0"/>
    <n v="9"/>
    <n v="2"/>
    <x v="1"/>
    <n v="0"/>
    <n v="2"/>
    <s v="Remain Constant"/>
    <s v="NO"/>
    <s v="Listening to music"/>
    <s v="NO"/>
    <s v="YES"/>
    <s v="School/college"/>
  </r>
  <r>
    <s v="R862"/>
    <x v="14"/>
    <n v="4"/>
    <s v="Very poor"/>
    <s v="Smartphone"/>
    <n v="1"/>
    <n v="1"/>
    <n v="7"/>
    <n v="2"/>
    <x v="3"/>
    <n v="0"/>
    <n v="4"/>
    <s v="Increased"/>
    <s v="NO"/>
    <s v="Scrolling through social media"/>
    <s v="YES"/>
    <s v="YES"/>
    <s v="Eating outside"/>
  </r>
  <r>
    <s v="R863"/>
    <x v="14"/>
    <n v="4"/>
    <s v="Average"/>
    <s v="Smartphone"/>
    <n v="2"/>
    <n v="2"/>
    <n v="12"/>
    <n v="2"/>
    <x v="3"/>
    <n v="0"/>
    <n v="2"/>
    <s v="Decreased"/>
    <s v="NO"/>
    <s v="Online surfing"/>
    <s v="NO"/>
    <s v="YES"/>
    <s v="Friends , relatives"/>
  </r>
  <r>
    <s v="R867"/>
    <x v="14"/>
    <n v="3"/>
    <s v="Average"/>
    <s v="Smartphone"/>
    <n v="2"/>
    <n v="2"/>
    <n v="7"/>
    <n v="1"/>
    <x v="0"/>
    <n v="3"/>
    <n v="2"/>
    <s v="Remain Constant"/>
    <s v="NO"/>
    <s v="Workout and listening music"/>
    <s v="YES"/>
    <s v="YES"/>
    <s v="Travelling"/>
  </r>
  <r>
    <s v="R876"/>
    <x v="14"/>
    <n v="3"/>
    <s v="Very poor"/>
    <s v="Smartphone"/>
    <n v="4"/>
    <n v="1"/>
    <n v="5"/>
    <n v="2"/>
    <x v="1"/>
    <n v="0"/>
    <n v="3"/>
    <s v="Remain Constant"/>
    <s v="NO"/>
    <s v="Sleeping"/>
    <s v="YES"/>
    <s v="YES"/>
    <s v="School/college"/>
  </r>
  <r>
    <s v="R881"/>
    <x v="14"/>
    <n v="5"/>
    <s v="Average"/>
    <s v="Laptop/Desktop"/>
    <n v="2"/>
    <n v="0"/>
    <n v="9"/>
    <n v="1"/>
    <x v="3"/>
    <n v="2"/>
    <n v="3"/>
    <s v="Remain Constant"/>
    <s v="NO"/>
    <s v="Listening to music"/>
    <s v="NO"/>
    <s v="NO"/>
    <s v="ALL"/>
  </r>
  <r>
    <s v="R891"/>
    <x v="14"/>
    <n v="2"/>
    <s v="Very poor"/>
    <s v="Smartphone"/>
    <n v="4"/>
    <n v="0"/>
    <n v="8"/>
    <n v="1"/>
    <x v="0"/>
    <n v="2"/>
    <n v="3"/>
    <s v="Increased"/>
    <s v="YES"/>
    <s v="Listening to music"/>
    <s v="NO"/>
    <s v="NO"/>
    <s v="Roaming around freely"/>
  </r>
  <r>
    <s v="R896"/>
    <x v="14"/>
    <n v="3"/>
    <s v="Very poor"/>
    <s v="Laptop/Desktop"/>
    <n v="2"/>
    <n v="0"/>
    <n v="8"/>
    <n v="6"/>
    <x v="3"/>
    <n v="5"/>
    <n v="4"/>
    <s v="Increased"/>
    <s v="NO"/>
    <s v="Listening to music"/>
    <s v="NO"/>
    <s v="YES"/>
    <s v="Roaming around freely"/>
  </r>
  <r>
    <s v="R900"/>
    <x v="14"/>
    <n v="7"/>
    <s v="Good"/>
    <s v="Any Gadget"/>
    <n v="7"/>
    <n v="0"/>
    <n v="10"/>
    <n v="3"/>
    <x v="0"/>
    <n v="0"/>
    <n v="3"/>
    <s v="Remain Constant"/>
    <s v="NO"/>
    <s v="Sleeping"/>
    <s v="YES"/>
    <s v="YES"/>
    <s v="School/college"/>
  </r>
  <r>
    <s v="R905"/>
    <x v="14"/>
    <n v="5"/>
    <s v="Average"/>
    <s v="Smartphone"/>
    <n v="3"/>
    <n v="1"/>
    <n v="11"/>
    <n v="3"/>
    <x v="1"/>
    <n v="2"/>
    <n v="3"/>
    <s v="Remain Constant"/>
    <s v="NO"/>
    <s v="Cooking"/>
    <s v="NO"/>
    <s v="NO"/>
    <s v="School/college"/>
  </r>
  <r>
    <s v="R906"/>
    <x v="14"/>
    <n v="2"/>
    <s v="Very poor"/>
    <s v="Smartphone"/>
    <n v="3"/>
    <n v="0"/>
    <n v="8"/>
    <n v="4"/>
    <x v="0"/>
    <n v="1"/>
    <n v="3"/>
    <s v="Remain Constant"/>
    <s v="NO"/>
    <s v="Watching web series"/>
    <s v="NO"/>
    <s v="NO"/>
    <s v="All"/>
  </r>
  <r>
    <s v="R912"/>
    <x v="14"/>
    <n v="1"/>
    <s v="Good"/>
    <s v="Smartphone"/>
    <n v="5"/>
    <n v="0"/>
    <n v="7"/>
    <n v="2"/>
    <x v="9"/>
    <n v="2"/>
    <n v="2"/>
    <s v="Remain Constant"/>
    <s v="NO"/>
    <s v="Dancing"/>
    <s v="NO"/>
    <s v="NO"/>
    <s v="School/college"/>
  </r>
  <r>
    <s v="R913"/>
    <x v="14"/>
    <n v="6"/>
    <s v="Average"/>
    <s v="Laptop/Desktop"/>
    <n v="2"/>
    <n v="1"/>
    <n v="8"/>
    <n v="5"/>
    <x v="3"/>
    <n v="2"/>
    <n v="2"/>
    <s v="Increased"/>
    <s v="NO"/>
    <s v="Reading books"/>
    <s v="NO"/>
    <s v="YES"/>
    <s v="Roaming around freely"/>
  </r>
  <r>
    <s v="R920"/>
    <x v="14"/>
    <n v="5"/>
    <s v="Average"/>
    <s v="Laptop/Desktop"/>
    <n v="2"/>
    <n v="0"/>
    <n v="10"/>
    <n v="2"/>
    <x v="0"/>
    <n v="0.5"/>
    <n v="3"/>
    <s v="Increased"/>
    <s v="NO"/>
    <s v="Listening to music"/>
    <s v="YES"/>
    <s v="NO"/>
    <s v="School/college"/>
  </r>
  <r>
    <s v="R928"/>
    <x v="14"/>
    <n v="1"/>
    <s v="Good"/>
    <s v="Laptop/Desktop"/>
    <n v="3"/>
    <n v="1"/>
    <n v="10"/>
    <n v="3"/>
    <x v="3"/>
    <n v="1"/>
    <n v="3"/>
    <s v="Increased"/>
    <s v="NO"/>
    <s v="Social Media"/>
    <s v="YES"/>
    <s v="YES"/>
    <s v="School/college"/>
  </r>
  <r>
    <s v="R932"/>
    <x v="14"/>
    <n v="3"/>
    <s v="Average"/>
    <s v="Smartphone"/>
    <n v="2"/>
    <n v="1"/>
    <n v="8"/>
    <n v="6"/>
    <x v="0"/>
    <n v="3"/>
    <n v="2"/>
    <s v="Remain Constant"/>
    <s v="NO"/>
    <s v="Painting"/>
    <s v="NO"/>
    <s v="YES"/>
    <s v="School/college"/>
  </r>
  <r>
    <s v="R937"/>
    <x v="14"/>
    <n v="2"/>
    <s v="Very poor"/>
    <s v="Smartphone"/>
    <n v="2"/>
    <n v="0"/>
    <n v="7"/>
    <n v="1"/>
    <x v="1"/>
    <n v="1"/>
    <n v="3"/>
    <s v="Remain Constant"/>
    <s v="YES"/>
    <s v="Listening to music"/>
    <s v="NO"/>
    <s v="YES"/>
    <s v="School/college"/>
  </r>
  <r>
    <s v="R939"/>
    <x v="14"/>
    <n v="2"/>
    <s v="Average"/>
    <s v="Laptop/Desktop"/>
    <n v="3"/>
    <n v="1"/>
    <n v="8"/>
    <n v="6"/>
    <x v="3"/>
    <n v="2"/>
    <n v="3"/>
    <s v="Remain Constant"/>
    <s v="NO"/>
    <s v="Dancing"/>
    <s v="YES"/>
    <s v="YES"/>
    <s v="Travelling"/>
  </r>
  <r>
    <s v="R947"/>
    <x v="14"/>
    <n v="4"/>
    <s v="Good"/>
    <s v="Laptop/Desktop"/>
    <n v="10"/>
    <n v="1"/>
    <n v="7"/>
    <n v="3"/>
    <x v="0"/>
    <n v="0"/>
    <n v="3"/>
    <s v="Remain Constant"/>
    <s v="YES"/>
    <s v="Listening to music"/>
    <s v="NO"/>
    <s v="YES"/>
    <s v="Travelling"/>
  </r>
  <r>
    <s v="R952"/>
    <x v="14"/>
    <n v="6"/>
    <s v="Average"/>
    <s v="Smartphone"/>
    <n v="2"/>
    <n v="1"/>
    <n v="7"/>
    <n v="3"/>
    <x v="0"/>
    <n v="1"/>
    <n v="3"/>
    <s v="Decreased"/>
    <s v="NO"/>
    <s v="Reading books"/>
    <s v="YES"/>
    <s v="YES"/>
    <s v="Friends , relatives"/>
  </r>
  <r>
    <s v="R956"/>
    <x v="14"/>
    <n v="0"/>
    <s v="NA"/>
    <s v="NA"/>
    <n v="1"/>
    <n v="1"/>
    <n v="11"/>
    <n v="8"/>
    <x v="3"/>
    <n v="3"/>
    <n v="3"/>
    <s v="Increased"/>
    <s v="NO"/>
    <s v="Listening to music"/>
    <s v="NO"/>
    <s v="YES"/>
    <s v="Travelling"/>
  </r>
  <r>
    <s v="R963"/>
    <x v="14"/>
    <n v="4"/>
    <s v="Average"/>
    <s v="Smartphone"/>
    <n v="8"/>
    <n v="0"/>
    <n v="6"/>
    <n v="1"/>
    <x v="1"/>
    <n v="0"/>
    <n v="2"/>
    <s v="Decreased"/>
    <s v="YES"/>
    <s v="Online surfing"/>
    <s v="NO"/>
    <s v="NO"/>
    <s v="Travelling"/>
  </r>
  <r>
    <s v="R966"/>
    <x v="14"/>
    <n v="0"/>
    <s v="NA"/>
    <s v="NA"/>
    <n v="6"/>
    <n v="1"/>
    <n v="9"/>
    <n v="2"/>
    <x v="0"/>
    <n v="0.5"/>
    <n v="4"/>
    <s v="Increased"/>
    <s v="NO"/>
    <s v="Scrolling through social media"/>
    <s v="YES"/>
    <s v="YES"/>
    <s v="Friends , relatives"/>
  </r>
  <r>
    <s v="R970"/>
    <x v="14"/>
    <n v="8"/>
    <s v="Very poor"/>
    <s v="Laptop/Desktop"/>
    <n v="1"/>
    <n v="1"/>
    <n v="9"/>
    <n v="2"/>
    <x v="3"/>
    <n v="0"/>
    <n v="3"/>
    <s v="Remain Constant"/>
    <s v="YES"/>
    <s v="Scrolling through social media"/>
    <s v="NO"/>
    <s v="NO"/>
    <s v="Eating outside"/>
  </r>
  <r>
    <s v="R974"/>
    <x v="14"/>
    <n v="5"/>
    <s v="Average"/>
    <s v="Smartphone"/>
    <n v="3"/>
    <n v="1"/>
    <n v="8"/>
    <n v="4"/>
    <x v="1"/>
    <n v="0"/>
    <n v="4"/>
    <s v="Remain Constant"/>
    <s v="YES"/>
    <s v="Cooking"/>
    <s v="NO"/>
    <s v="NO"/>
    <s v="School/college"/>
  </r>
  <r>
    <s v="R997"/>
    <x v="14"/>
    <n v="2"/>
    <s v="Average"/>
    <s v="Laptop/Desktop"/>
    <n v="1"/>
    <n v="0"/>
    <n v="12"/>
    <n v="3"/>
    <x v="3"/>
    <n v="0"/>
    <n v="2"/>
    <s v="Increased"/>
    <s v="NO"/>
    <s v="Listening to music"/>
    <s v="NO"/>
    <s v="YES"/>
    <s v="School/college"/>
  </r>
  <r>
    <s v="R1021"/>
    <x v="14"/>
    <n v="0"/>
    <s v="Poor"/>
    <s v="Smartphone"/>
    <n v="1"/>
    <n v="2"/>
    <n v="7"/>
    <n v="2"/>
    <x v="3"/>
    <n v="0.5"/>
    <n v="4"/>
    <s v="Decreased"/>
    <s v="NO"/>
    <s v="Meditation"/>
    <s v="YES"/>
    <s v="YES"/>
    <s v="Travelling"/>
  </r>
  <r>
    <s v="R1044"/>
    <x v="14"/>
    <n v="6"/>
    <s v="Good"/>
    <s v="Laptop/Desktop"/>
    <n v="4"/>
    <n v="1"/>
    <n v="8"/>
    <n v="2"/>
    <x v="0"/>
    <n v="0.5"/>
    <n v="3"/>
    <s v="Remain Constant"/>
    <s v="NO"/>
    <s v="Web Series"/>
    <s v="YES"/>
    <s v="YES"/>
    <s v="Travelling"/>
  </r>
  <r>
    <s v="R1047"/>
    <x v="14"/>
    <n v="4"/>
    <s v="Excellent"/>
    <s v="Laptop/Desktop"/>
    <n v="2"/>
    <n v="0"/>
    <n v="8"/>
    <n v="0.5"/>
    <x v="0"/>
    <n v="4"/>
    <n v="3"/>
    <s v="Increased"/>
    <s v="YES"/>
    <s v="Meditation"/>
    <s v="YES"/>
    <s v="YES"/>
    <s v="Friends , relatives"/>
  </r>
  <r>
    <s v="R1050"/>
    <x v="14"/>
    <n v="0"/>
    <s v="Poor"/>
    <s v="Smartphone"/>
    <n v="1"/>
    <n v="0"/>
    <n v="7"/>
    <n v="0"/>
    <x v="0"/>
    <n v="0"/>
    <n v="2"/>
    <s v="Increased"/>
    <s v="NO"/>
    <s v="Reading books"/>
    <s v="YES"/>
    <s v="YES"/>
    <s v="Friends , relatives"/>
  </r>
  <r>
    <s v="R14"/>
    <x v="15"/>
    <n v="1"/>
    <s v="Good"/>
    <s v="Laptop/Desktop"/>
    <n v="2"/>
    <n v="0"/>
    <n v="7"/>
    <n v="0"/>
    <x v="2"/>
    <n v="0.5"/>
    <n v="2"/>
    <s v="Increased"/>
    <s v="NO"/>
    <s v="Reading"/>
    <s v="YES"/>
    <s v="YES"/>
    <s v="Travelling"/>
  </r>
  <r>
    <s v="R16"/>
    <x v="15"/>
    <n v="3"/>
    <s v="Average"/>
    <s v="Smartphone"/>
    <n v="3"/>
    <n v="1"/>
    <n v="6"/>
    <n v="2"/>
    <x v="3"/>
    <n v="1"/>
    <n v="3"/>
    <s v="Increased"/>
    <s v="NO"/>
    <s v="Online gaming"/>
    <s v="YES"/>
    <s v="YES"/>
    <s v="Eating outside"/>
  </r>
  <r>
    <s v="R20"/>
    <x v="15"/>
    <n v="5"/>
    <s v="Very poor"/>
    <s v="Smartphone"/>
    <n v="2"/>
    <n v="1"/>
    <n v="8"/>
    <n v="4"/>
    <x v="3"/>
    <n v="0"/>
    <n v="3"/>
    <s v="Increased"/>
    <s v="NO"/>
    <s v="Dancing"/>
    <s v="YES"/>
    <s v="YES"/>
    <s v="Friends , relatives"/>
  </r>
  <r>
    <s v="R30"/>
    <x v="15"/>
    <n v="4"/>
    <s v="Very poor"/>
    <s v="Smartphone"/>
    <n v="6"/>
    <n v="1"/>
    <n v="5"/>
    <n v="3"/>
    <x v="1"/>
    <n v="0"/>
    <n v="4"/>
    <s v="Remain Constant"/>
    <s v="NO"/>
    <s v="sketching,reading books,meditation,songs"/>
    <s v="NO"/>
    <s v="NO"/>
    <s v="Friends , relatives"/>
  </r>
  <r>
    <s v="R34"/>
    <x v="15"/>
    <n v="5"/>
    <s v="Very poor"/>
    <s v="Laptop/Desktop"/>
    <n v="1"/>
    <n v="0"/>
    <n v="6"/>
    <n v="2"/>
    <x v="9"/>
    <n v="0.5"/>
    <n v="3"/>
    <s v="Decreased"/>
    <s v="YES"/>
    <s v="Watching web series"/>
    <s v="YES"/>
    <s v="YES"/>
    <s v="Friends , relatives"/>
  </r>
  <r>
    <s v="R39"/>
    <x v="15"/>
    <n v="1"/>
    <s v="Very poor"/>
    <s v="Smartphone"/>
    <n v="2"/>
    <n v="0.5"/>
    <n v="8"/>
    <n v="2"/>
    <x v="9"/>
    <n v="2"/>
    <n v="3"/>
    <s v="Increased"/>
    <s v="NO"/>
    <s v="Listening to music"/>
    <s v="NO"/>
    <s v="YES"/>
    <s v="School/college"/>
  </r>
  <r>
    <s v="R46"/>
    <x v="15"/>
    <n v="3"/>
    <s v="Very poor"/>
    <s v="Laptop/Desktop"/>
    <n v="2"/>
    <n v="0"/>
    <n v="8"/>
    <n v="1"/>
    <x v="3"/>
    <n v="0"/>
    <n v="4"/>
    <s v="Increased"/>
    <s v="NO"/>
    <s v="Cooking"/>
    <s v="NO"/>
    <s v="YES"/>
    <s v="Eating outside"/>
  </r>
  <r>
    <s v="R61"/>
    <x v="15"/>
    <n v="6"/>
    <s v="Very poor"/>
    <s v="Laptop/Desktop"/>
    <n v="6"/>
    <n v="0"/>
    <n v="6"/>
    <n v="1"/>
    <x v="3"/>
    <n v="0"/>
    <n v="2"/>
    <s v="Increased"/>
    <s v="NO"/>
    <s v="Watching web series"/>
    <s v="YES"/>
    <s v="NO"/>
    <s v="Friends , relatives"/>
  </r>
  <r>
    <s v="R72"/>
    <x v="15"/>
    <n v="6"/>
    <s v="Very poor"/>
    <s v="Smartphone"/>
    <n v="4"/>
    <n v="0"/>
    <n v="7"/>
    <n v="2"/>
    <x v="0"/>
    <n v="0"/>
    <n v="1"/>
    <s v="Increased"/>
    <s v="NO"/>
    <s v="Online gaming"/>
    <s v="NO"/>
    <s v="NO"/>
    <s v="Eating outside"/>
  </r>
  <r>
    <s v="R98"/>
    <x v="15"/>
    <n v="2"/>
    <s v="Average"/>
    <s v="Smartphone"/>
    <n v="0"/>
    <n v="0"/>
    <n v="12"/>
    <n v="4"/>
    <x v="3"/>
    <n v="2"/>
    <n v="3"/>
    <s v="Increased"/>
    <s v="NO"/>
    <s v="Online gaming"/>
    <s v="NO"/>
    <s v="YES"/>
    <s v="Eating outside"/>
  </r>
  <r>
    <s v="R136"/>
    <x v="15"/>
    <n v="0.1"/>
    <s v="Poor"/>
    <s v="Smartphone"/>
    <n v="2.5"/>
    <n v="1"/>
    <n v="12"/>
    <n v="0.3"/>
    <x v="1"/>
    <n v="0"/>
    <n v="5"/>
    <s v="Increased"/>
    <s v="NO"/>
    <s v="Online gaming"/>
    <s v="NO"/>
    <s v="YES"/>
    <s v="Only friends"/>
  </r>
  <r>
    <s v="R139"/>
    <x v="15"/>
    <n v="1"/>
    <s v="Very poor"/>
    <s v="Laptop/Desktop"/>
    <n v="10"/>
    <n v="1"/>
    <n v="7"/>
    <n v="1"/>
    <x v="0"/>
    <n v="0"/>
    <n v="3"/>
    <s v="Remain Constant"/>
    <s v="NO"/>
    <s v="Writing"/>
    <s v="YES"/>
    <s v="YES"/>
    <s v="Roaming around freely"/>
  </r>
  <r>
    <s v="R165"/>
    <x v="15"/>
    <n v="1"/>
    <s v="Very poor"/>
    <s v="Smartphone"/>
    <n v="4"/>
    <n v="1"/>
    <n v="7"/>
    <n v="2"/>
    <x v="9"/>
    <n v="0"/>
    <n v="2"/>
    <s v="Increased"/>
    <s v="YES"/>
    <s v="Watching web series"/>
    <s v="NO"/>
    <s v="NO"/>
    <s v="Roaming around freely"/>
  </r>
  <r>
    <s v="R167"/>
    <x v="15"/>
    <n v="4"/>
    <s v="Good"/>
    <s v="Smartphone"/>
    <n v="4"/>
    <n v="0.5"/>
    <n v="8"/>
    <n v="2"/>
    <x v="0"/>
    <n v="0"/>
    <n v="3"/>
    <s v="Increased"/>
    <s v="NO"/>
    <s v="Sleeping"/>
    <s v="YES"/>
    <s v="NO"/>
    <s v="School/college"/>
  </r>
  <r>
    <s v="R174"/>
    <x v="15"/>
    <n v="1"/>
    <s v="Average"/>
    <s v="Smartphone"/>
    <n v="3"/>
    <n v="1"/>
    <n v="7"/>
    <n v="1"/>
    <x v="0"/>
    <n v="0"/>
    <n v="3"/>
    <s v="Remain Constant"/>
    <s v="NO"/>
    <s v="Sleep"/>
    <s v="NO"/>
    <s v="YES"/>
    <s v="School/college"/>
  </r>
  <r>
    <s v="R178"/>
    <x v="15"/>
    <n v="0"/>
    <s v="Average"/>
    <s v="Laptop/Desktop"/>
    <n v="3"/>
    <n v="1"/>
    <n v="9"/>
    <n v="0"/>
    <x v="7"/>
    <n v="2"/>
    <n v="5"/>
    <s v="Decreased"/>
    <s v="NO"/>
    <s v="Watching web series"/>
    <s v="NO"/>
    <s v="YES"/>
    <s v="Roaming around freely"/>
  </r>
  <r>
    <s v="R179"/>
    <x v="15"/>
    <n v="6"/>
    <s v="Good"/>
    <s v="Laptop/Desktop"/>
    <n v="2"/>
    <n v="1"/>
    <n v="8"/>
    <n v="4"/>
    <x v="3"/>
    <n v="0"/>
    <n v="4"/>
    <s v="Remain Constant"/>
    <s v="NO"/>
    <s v="Online gaming"/>
    <s v="NO"/>
    <s v="YES"/>
    <s v="Colleagues"/>
  </r>
  <r>
    <s v="R184"/>
    <x v="15"/>
    <n v="1"/>
    <s v="Very poor"/>
    <s v="Smartphone"/>
    <n v="7"/>
    <n v="0"/>
    <n v="7"/>
    <n v="1"/>
    <x v="5"/>
    <n v="0"/>
    <n v="3"/>
    <s v="Remain Constant"/>
    <s v="NO"/>
    <s v="Talking to your relatives"/>
    <s v="YES"/>
    <s v="YES"/>
    <s v="Friends , relatives"/>
  </r>
  <r>
    <s v="R187"/>
    <x v="15"/>
    <n v="1"/>
    <s v="Average"/>
    <s v="Smartphone"/>
    <n v="4"/>
    <n v="0.5"/>
    <n v="11"/>
    <n v="1"/>
    <x v="3"/>
    <n v="0"/>
    <n v="3"/>
    <s v="Remain Constant"/>
    <s v="YES"/>
    <s v="Listening to music"/>
    <s v="NO"/>
    <s v="NO"/>
    <s v="School/college"/>
  </r>
  <r>
    <s v="R188"/>
    <x v="15"/>
    <n v="2"/>
    <s v="Average"/>
    <s v="Laptop/Desktop"/>
    <n v="5"/>
    <n v="0"/>
    <n v="8"/>
    <n v="3"/>
    <x v="3"/>
    <n v="1"/>
    <n v="3"/>
    <s v="Increased"/>
    <s v="NO"/>
    <s v="Listening to music"/>
    <s v="YES"/>
    <s v="YES"/>
    <s v="School/college"/>
  </r>
  <r>
    <s v="R195"/>
    <x v="15"/>
    <n v="3"/>
    <s v="Very poor"/>
    <s v="Laptop/Desktop"/>
    <n v="0"/>
    <n v="5"/>
    <n v="8"/>
    <n v="10"/>
    <x v="6"/>
    <s v="No tv"/>
    <n v="3"/>
    <s v="Remain Constant"/>
    <s v="NO"/>
    <s v="Talking to your relatives"/>
    <s v="NO"/>
    <s v="YES"/>
    <s v="Friends , relatives"/>
  </r>
  <r>
    <s v="R222"/>
    <x v="15"/>
    <n v="4"/>
    <s v="Average"/>
    <s v="Laptop/Desktop"/>
    <n v="3"/>
    <n v="1"/>
    <n v="8"/>
    <n v="3"/>
    <x v="0"/>
    <n v="0"/>
    <n v="4"/>
    <s v="Increased"/>
    <s v="NO"/>
    <s v="Online gaming"/>
    <s v="YES"/>
    <s v="NO"/>
    <s v="Travelling"/>
  </r>
  <r>
    <s v="R225"/>
    <x v="15"/>
    <n v="0"/>
    <s v="Very poor"/>
    <s v="Laptop/Desktop"/>
    <n v="3"/>
    <n v="0"/>
    <n v="10"/>
    <n v="8"/>
    <x v="3"/>
    <n v="0"/>
    <n v="2"/>
    <s v="Increased"/>
    <s v="YES"/>
    <s v="Watching web series"/>
    <s v="YES"/>
    <s v="YES"/>
    <s v="Friends , relatives"/>
  </r>
  <r>
    <s v="R226"/>
    <x v="15"/>
    <n v="1.5"/>
    <s v="Average"/>
    <s v="Laptop/Desktop"/>
    <n v="0"/>
    <n v="0"/>
    <n v="9"/>
    <n v="6"/>
    <x v="3"/>
    <n v="2"/>
    <n v="3"/>
    <s v="Increased"/>
    <s v="NO"/>
    <s v="Scrolling through social media"/>
    <s v="YES"/>
    <s v="YES"/>
    <s v="School/college"/>
  </r>
  <r>
    <s v="R233"/>
    <x v="15"/>
    <n v="4"/>
    <s v="Average"/>
    <s v="Laptop/Desktop"/>
    <n v="3"/>
    <n v="2"/>
    <n v="8"/>
    <n v="2"/>
    <x v="0"/>
    <n v="0.5"/>
    <n v="4"/>
    <s v="Increased"/>
    <s v="NO"/>
    <s v="Sleep"/>
    <s v="YES"/>
    <s v="YES"/>
    <s v="Roaming around freely"/>
  </r>
  <r>
    <s v="R236"/>
    <x v="15"/>
    <n v="5"/>
    <s v="Good"/>
    <s v="Laptop/Desktop"/>
    <n v="10"/>
    <n v="1"/>
    <n v="6"/>
    <n v="1"/>
    <x v="13"/>
    <n v="0"/>
    <n v="3"/>
    <s v="Remain Constant"/>
    <s v="YES"/>
    <s v="Online gaming"/>
    <s v="YES"/>
    <s v="YES"/>
    <s v="School/college"/>
  </r>
  <r>
    <s v="R293"/>
    <x v="15"/>
    <n v="3"/>
    <s v="Average"/>
    <s v="Smartphone"/>
    <n v="3"/>
    <n v="0"/>
    <n v="8"/>
    <n v="2"/>
    <x v="3"/>
    <n v="1"/>
    <n v="3"/>
    <s v="Increased"/>
    <s v="NO"/>
    <s v="Talking to your relatives"/>
    <s v="NO"/>
    <s v="NO"/>
    <s v="School/college"/>
  </r>
  <r>
    <s v="R307"/>
    <x v="15"/>
    <n v="2"/>
    <s v="Average"/>
    <s v="Laptop/Desktop"/>
    <n v="8"/>
    <n v="1"/>
    <n v="8"/>
    <n v="2"/>
    <x v="9"/>
    <n v="1"/>
    <n v="2"/>
    <s v="Remain Constant"/>
    <s v="NO"/>
    <s v="Listening to music"/>
    <s v="YES"/>
    <s v="NO"/>
    <s v="School/college"/>
  </r>
  <r>
    <s v="R308"/>
    <x v="15"/>
    <n v="4"/>
    <s v="Average"/>
    <s v="Laptop/Desktop"/>
    <n v="1"/>
    <n v="1"/>
    <n v="8"/>
    <n v="4"/>
    <x v="1"/>
    <n v="1"/>
    <n v="3"/>
    <s v="Increased"/>
    <s v="NO"/>
    <s v="Online surfing"/>
    <s v="YES"/>
    <s v="NO"/>
    <s v="Roaming around freely"/>
  </r>
  <r>
    <s v="R311"/>
    <x v="15"/>
    <n v="1"/>
    <s v="Average"/>
    <s v="Smartphone"/>
    <n v="3"/>
    <n v="1"/>
    <n v="8"/>
    <n v="1"/>
    <x v="3"/>
    <n v="0"/>
    <n v="2"/>
    <s v="Decreased"/>
    <s v="YES"/>
    <s v="Cooking"/>
    <s v="NO"/>
    <s v="NO"/>
    <s v="Roaming around freely"/>
  </r>
  <r>
    <s v="R338"/>
    <x v="15"/>
    <n v="1"/>
    <s v="Average"/>
    <s v="Laptop/Desktop"/>
    <n v="2"/>
    <n v="0"/>
    <n v="11"/>
    <n v="3"/>
    <x v="0"/>
    <n v="3"/>
    <n v="2"/>
    <s v="Increased"/>
    <s v="YES"/>
    <s v="Dancing"/>
    <s v="NO"/>
    <s v="NO"/>
    <s v="Friends , relatives"/>
  </r>
  <r>
    <s v="R346"/>
    <x v="15"/>
    <n v="0"/>
    <s v="NA"/>
    <s v="NA"/>
    <n v="5"/>
    <n v="1"/>
    <n v="7"/>
    <n v="2"/>
    <x v="1"/>
    <n v="1"/>
    <n v="4"/>
    <s v="Increased"/>
    <s v="NO"/>
    <s v="Watching web series"/>
    <s v="NO"/>
    <s v="YES"/>
    <s v="School/college"/>
  </r>
  <r>
    <s v="R388"/>
    <x v="15"/>
    <n v="0"/>
    <s v="Average"/>
    <s v="NA"/>
    <n v="0"/>
    <n v="0"/>
    <n v="9"/>
    <n v="2"/>
    <x v="9"/>
    <n v="2"/>
    <n v="3"/>
    <s v="Remain Constant"/>
    <s v="NO"/>
    <s v="Talking to friends"/>
    <s v="NO"/>
    <s v="NO"/>
    <s v="Roaming around freely"/>
  </r>
  <r>
    <s v="R426"/>
    <x v="15"/>
    <n v="1"/>
    <s v="Very poor"/>
    <s v="Smartphone"/>
    <n v="3"/>
    <n v="0"/>
    <n v="7"/>
    <n v="3"/>
    <x v="1"/>
    <n v="2"/>
    <n v="3"/>
    <s v="Remain Constant"/>
    <s v="NO"/>
    <s v="Watching web series"/>
    <s v="NO"/>
    <s v="YES"/>
    <s v="Roaming around freely"/>
  </r>
  <r>
    <s v="R449"/>
    <x v="15"/>
    <n v="3"/>
    <s v="Average"/>
    <s v="Laptop/Desktop"/>
    <n v="2"/>
    <n v="0"/>
    <n v="7"/>
    <n v="3"/>
    <x v="1"/>
    <n v="0"/>
    <n v="3"/>
    <s v="Increased"/>
    <s v="NO"/>
    <s v="Reading books"/>
    <s v="YES"/>
    <s v="YES"/>
    <s v="Eating outside"/>
  </r>
  <r>
    <s v="R467"/>
    <x v="15"/>
    <n v="1"/>
    <s v="Average"/>
    <s v="NA"/>
    <n v="3"/>
    <n v="3"/>
    <n v="8"/>
    <n v="3"/>
    <x v="3"/>
    <n v="3"/>
    <n v="4"/>
    <s v="Increased"/>
    <s v="NO"/>
    <s v="Sleeping"/>
    <s v="YES"/>
    <s v="YES"/>
    <s v="Roaming around freely"/>
  </r>
  <r>
    <s v="R489"/>
    <x v="15"/>
    <n v="2"/>
    <s v="Average"/>
    <s v="Laptop/Desktop"/>
    <n v="2"/>
    <n v="0"/>
    <n v="8"/>
    <n v="1"/>
    <x v="3"/>
    <n v="1"/>
    <n v="3"/>
    <s v="Remain Constant"/>
    <s v="YES"/>
    <s v="Reading books"/>
    <s v="NO"/>
    <s v="NO"/>
    <s v="School/college"/>
  </r>
  <r>
    <s v="R497"/>
    <x v="15"/>
    <n v="5"/>
    <s v="Very poor"/>
    <s v="Smartphone"/>
    <n v="0"/>
    <n v="1"/>
    <n v="8"/>
    <n v="4"/>
    <x v="5"/>
    <n v="0"/>
    <n v="3"/>
    <s v="Remain Constant"/>
    <s v="NO"/>
    <s v="Online surfing"/>
    <s v="NO"/>
    <s v="YES"/>
    <s v="Eating outside"/>
  </r>
  <r>
    <s v="R501"/>
    <x v="15"/>
    <n v="0.5"/>
    <s v="Very poor"/>
    <s v="Laptop/Desktop"/>
    <n v="1"/>
    <n v="1"/>
    <n v="8"/>
    <n v="3"/>
    <x v="3"/>
    <n v="0"/>
    <n v="4"/>
    <s v="Increased"/>
    <s v="NO"/>
    <s v="Online gaming"/>
    <s v="NO"/>
    <s v="NO"/>
    <s v="Roaming around freely"/>
  </r>
  <r>
    <s v="R508"/>
    <x v="15"/>
    <n v="1"/>
    <s v="Very poor"/>
    <s v="Smartphone"/>
    <n v="2"/>
    <n v="1"/>
    <n v="6"/>
    <n v="2"/>
    <x v="3"/>
    <n v="0"/>
    <n v="3"/>
    <s v="Increased"/>
    <s v="NO"/>
    <s v="Online surfing"/>
    <s v="YES"/>
    <s v="YES"/>
    <s v="School/college"/>
  </r>
  <r>
    <s v="R535"/>
    <x v="15"/>
    <n v="3"/>
    <s v="Average"/>
    <s v="Laptop/Desktop"/>
    <n v="6"/>
    <n v="2"/>
    <n v="8"/>
    <n v="4"/>
    <x v="3"/>
    <n v="1"/>
    <n v="4"/>
    <s v="Remain Constant"/>
    <s v="NO"/>
    <s v="Cooking"/>
    <s v="YES"/>
    <s v="YES"/>
    <s v="Friends , relatives"/>
  </r>
  <r>
    <s v="R543"/>
    <x v="15"/>
    <n v="3"/>
    <s v="Average"/>
    <s v="Laptop/Desktop"/>
    <n v="6"/>
    <n v="1"/>
    <n v="6"/>
    <n v="3"/>
    <x v="0"/>
    <n v="2"/>
    <n v="3"/>
    <s v="Remain Constant"/>
    <s v="NO"/>
    <s v="Sleeping"/>
    <s v="NO"/>
    <s v="YES"/>
    <s v="The idea of being around fun loving people but this time has certainly made us all to reconnect (and fill the gap if any) with our families and relatives so it is fun but certainly we do miss hanging out with friends"/>
  </r>
  <r>
    <s v="R557"/>
    <x v="15"/>
    <n v="3"/>
    <s v="Very poor"/>
    <s v="Smartphone"/>
    <n v="2"/>
    <n v="1"/>
    <n v="9"/>
    <n v="1"/>
    <x v="0"/>
    <n v="1"/>
    <n v="4"/>
    <s v="Remain Constant"/>
    <s v="YES"/>
    <s v="Scrolling through social media"/>
    <s v="NO"/>
    <s v="YES"/>
    <s v="Friends , relatives"/>
  </r>
  <r>
    <s v="R581"/>
    <x v="15"/>
    <n v="4"/>
    <s v="Very poor"/>
    <s v="Laptop/Desktop"/>
    <n v="1"/>
    <n v="0"/>
    <n v="9"/>
    <n v="1"/>
    <x v="1"/>
    <n v="1"/>
    <n v="4"/>
    <s v="Remain Constant"/>
    <s v="NO"/>
    <s v="Listening to music"/>
    <s v="YES"/>
    <s v="YES"/>
    <s v="Eating outside"/>
  </r>
  <r>
    <s v="R588"/>
    <x v="15"/>
    <n v="0"/>
    <s v="Very poor"/>
    <s v="Smartphone"/>
    <n v="2"/>
    <n v="1"/>
    <n v="6"/>
    <n v="0.5"/>
    <x v="1"/>
    <n v="0"/>
    <n v="1"/>
    <s v="Decreased"/>
    <s v="NO"/>
    <s v="Talking to your relatives"/>
    <s v="YES"/>
    <s v="YES"/>
    <s v="Roaming around freely"/>
  </r>
  <r>
    <s v="R610"/>
    <x v="15"/>
    <n v="1"/>
    <s v="Very poor"/>
    <s v="Laptop/Desktop"/>
    <n v="10"/>
    <n v="2"/>
    <n v="7"/>
    <n v="1"/>
    <x v="0"/>
    <n v="0"/>
    <n v="3"/>
    <s v="Remain Constant"/>
    <s v="NO"/>
    <s v="Writing"/>
    <s v="YES"/>
    <s v="YES"/>
    <s v="Roaming around freely"/>
  </r>
  <r>
    <s v="R616"/>
    <x v="15"/>
    <n v="2"/>
    <s v="Very poor"/>
    <s v="Laptop/Desktop"/>
    <n v="2"/>
    <n v="0"/>
    <n v="6"/>
    <n v="5"/>
    <x v="3"/>
    <n v="0"/>
    <n v="2"/>
    <s v="Increased"/>
    <s v="NO"/>
    <s v="Online surfing"/>
    <s v="YES"/>
    <s v="YES"/>
    <s v="School/college"/>
  </r>
  <r>
    <s v="R621"/>
    <x v="15"/>
    <n v="1"/>
    <s v="Very poor"/>
    <s v="Smartphone"/>
    <n v="0"/>
    <n v="0"/>
    <n v="6"/>
    <n v="2"/>
    <x v="3"/>
    <n v="2"/>
    <n v="3"/>
    <s v="Increased"/>
    <s v="YES"/>
    <s v="Watching web series"/>
    <s v="NO"/>
    <s v="NO"/>
    <s v="School/college"/>
  </r>
  <r>
    <s v="R628"/>
    <x v="15"/>
    <n v="0"/>
    <s v="Very poor"/>
    <s v="Smartphone"/>
    <n v="1"/>
    <n v="0"/>
    <n v="8"/>
    <n v="5"/>
    <x v="0"/>
    <n v="1.5"/>
    <n v="3"/>
    <s v="Remain Constant"/>
    <s v="NO"/>
    <s v="Reading books"/>
    <s v="NO"/>
    <s v="NO"/>
    <s v="Roaming around freely"/>
  </r>
  <r>
    <s v="R665"/>
    <x v="15"/>
    <n v="6"/>
    <s v="Average"/>
    <s v="Smartphone"/>
    <n v="2"/>
    <n v="1"/>
    <n v="11"/>
    <n v="6"/>
    <x v="3"/>
    <n v="2"/>
    <n v="4"/>
    <s v="Increased"/>
    <s v="YES"/>
    <s v="Watching web series"/>
    <s v="NO"/>
    <s v="NO"/>
    <s v="Friends , relatives"/>
  </r>
  <r>
    <s v="R666"/>
    <x v="15"/>
    <n v="3"/>
    <s v="Very poor"/>
    <s v="Laptop/Desktop"/>
    <n v="2"/>
    <n v="0"/>
    <n v="9"/>
    <n v="4"/>
    <x v="3"/>
    <n v="1"/>
    <n v="4"/>
    <s v="Increased"/>
    <s v="NO"/>
    <s v="Online gaming"/>
    <s v="NO"/>
    <s v="YES"/>
    <s v="Friends , relatives"/>
  </r>
  <r>
    <s v="R670"/>
    <x v="15"/>
    <n v="3"/>
    <s v="Average"/>
    <s v="Laptop/Desktop"/>
    <n v="3"/>
    <n v="1"/>
    <n v="8"/>
    <n v="3"/>
    <x v="3"/>
    <n v="0"/>
    <n v="2"/>
    <s v="Decreased"/>
    <s v="NO"/>
    <s v="Dancing"/>
    <s v="YES"/>
    <s v="NO"/>
    <s v="Friends , relatives"/>
  </r>
  <r>
    <s v="R674"/>
    <x v="15"/>
    <n v="1"/>
    <s v="Very poor"/>
    <s v="Laptop/Desktop"/>
    <n v="2"/>
    <n v="1"/>
    <n v="9"/>
    <n v="1.5"/>
    <x v="0"/>
    <n v="0.5"/>
    <n v="3"/>
    <s v="Remain Constant"/>
    <s v="YES"/>
    <s v="Watching web series"/>
    <s v="NO"/>
    <s v="NO"/>
    <s v="Friends , relatives"/>
  </r>
  <r>
    <s v="R681"/>
    <x v="15"/>
    <n v="0"/>
    <s v="Very poor"/>
    <s v="Smartphone"/>
    <n v="0.5"/>
    <n v="1"/>
    <n v="10"/>
    <n v="1"/>
    <x v="1"/>
    <n v="0"/>
    <n v="3"/>
    <s v="Increased"/>
    <s v="NO"/>
    <s v="Online gaming"/>
    <s v="NO"/>
    <s v="YES"/>
    <s v="Eating outside"/>
  </r>
  <r>
    <s v="R688"/>
    <x v="15"/>
    <n v="3"/>
    <s v="Very poor"/>
    <s v="Laptop/Desktop"/>
    <n v="3"/>
    <n v="0"/>
    <n v="7"/>
    <n v="4"/>
    <x v="1"/>
    <n v="0"/>
    <n v="3"/>
    <s v="Increased"/>
    <s v="NO"/>
    <s v="Listening to music"/>
    <s v="NO"/>
    <s v="NO"/>
    <s v="Friends , relatives"/>
  </r>
  <r>
    <s v="R694"/>
    <x v="15"/>
    <n v="0"/>
    <s v="Very poor"/>
    <s v="Laptop/Desktop"/>
    <n v="1"/>
    <n v="0"/>
    <n v="14"/>
    <n v="2"/>
    <x v="0"/>
    <n v="2"/>
    <n v="3"/>
    <s v="Increased"/>
    <s v="NO"/>
    <s v="Sleeping"/>
    <s v="NO"/>
    <s v="NO"/>
    <s v="Roaming around freely"/>
  </r>
  <r>
    <s v="R699"/>
    <x v="15"/>
    <n v="0"/>
    <s v="Average"/>
    <s v="Laptop/Desktop"/>
    <n v="6"/>
    <n v="1"/>
    <n v="6"/>
    <n v="1"/>
    <x v="1"/>
    <n v="2"/>
    <n v="3"/>
    <s v="Remain Constant"/>
    <s v="NO"/>
    <s v="Online gaming"/>
    <s v="YES"/>
    <s v="YES"/>
    <s v="Gym"/>
  </r>
  <r>
    <s v="R702"/>
    <x v="15"/>
    <n v="2"/>
    <s v="Good"/>
    <s v="Laptop/Desktop"/>
    <n v="10"/>
    <n v="1"/>
    <n v="6"/>
    <n v="1"/>
    <x v="0"/>
    <n v="0"/>
    <n v="6"/>
    <s v="Increased"/>
    <s v="NO"/>
    <s v="Listening to music"/>
    <s v="YES"/>
    <s v="YES"/>
    <s v="Travelling"/>
  </r>
  <r>
    <s v="R713"/>
    <x v="15"/>
    <n v="2"/>
    <s v="Good"/>
    <s v="Any Gadget"/>
    <n v="1.5"/>
    <n v="1"/>
    <n v="7"/>
    <n v="1"/>
    <x v="1"/>
    <n v="2"/>
    <n v="3"/>
    <s v="Increased"/>
    <s v="NO"/>
    <s v="Web Series"/>
    <s v="NO"/>
    <s v="NO"/>
    <s v="Travelling"/>
  </r>
  <r>
    <s v="R733"/>
    <x v="15"/>
    <n v="1"/>
    <s v="Very poor"/>
    <s v="Smartphone"/>
    <n v="4"/>
    <n v="0.25"/>
    <n v="10"/>
    <n v="1"/>
    <x v="9"/>
    <n v="0"/>
    <n v="3"/>
    <s v="Remain Constant"/>
    <s v="NO"/>
    <s v="Sleeping"/>
    <s v="NO"/>
    <s v="YES"/>
    <s v="."/>
  </r>
  <r>
    <s v="R748"/>
    <x v="15"/>
    <n v="4"/>
    <s v="Good"/>
    <s v="Laptop/Desktop"/>
    <n v="2"/>
    <n v="1"/>
    <n v="12"/>
    <n v="2"/>
    <x v="3"/>
    <n v="2"/>
    <n v="3"/>
    <s v="Remain Constant"/>
    <s v="NO"/>
    <s v="Talking"/>
    <s v="NO"/>
    <s v="YES"/>
    <s v="School/college"/>
  </r>
  <r>
    <s v="R750"/>
    <x v="15"/>
    <n v="0"/>
    <s v="NA"/>
    <s v="NA"/>
    <n v="0"/>
    <n v="1"/>
    <n v="5"/>
    <n v="4"/>
    <x v="3"/>
    <n v="0"/>
    <n v="2"/>
    <s v="Decreased"/>
    <s v="NO"/>
    <s v="Watching web series"/>
    <s v="NO"/>
    <s v="YES"/>
    <s v="Travelling"/>
  </r>
  <r>
    <s v="R757"/>
    <x v="15"/>
    <n v="2"/>
    <s v="Good"/>
    <s v="Laptop/Desktop"/>
    <n v="2"/>
    <n v="1"/>
    <n v="8"/>
    <n v="2"/>
    <x v="0"/>
    <n v="0"/>
    <n v="4"/>
    <s v="Increased"/>
    <s v="NO"/>
    <s v="Web Series"/>
    <s v="YES"/>
    <s v="YES"/>
    <s v="Travelling"/>
  </r>
  <r>
    <s v="R762"/>
    <x v="15"/>
    <n v="5"/>
    <s v="Good"/>
    <s v="Laptop/Desktop"/>
    <n v="3"/>
    <n v="0"/>
    <n v="7"/>
    <n v="2"/>
    <x v="0"/>
    <n v="0"/>
    <n v="3"/>
    <s v="Remain Constant"/>
    <s v="NO"/>
    <s v="Sleeping"/>
    <s v="YES"/>
    <s v="YES"/>
    <s v="Travelling"/>
  </r>
  <r>
    <s v="R765"/>
    <x v="15"/>
    <n v="2"/>
    <s v="Average"/>
    <s v="Laptop/Desktop"/>
    <n v="5"/>
    <n v="0.3"/>
    <n v="8"/>
    <n v="1"/>
    <x v="9"/>
    <n v="1"/>
    <n v="3"/>
    <s v="Increased"/>
    <s v="YES"/>
    <s v="Listening to music"/>
    <s v="NO"/>
    <s v="NO"/>
    <s v="Roaming around freely"/>
  </r>
  <r>
    <s v="R783"/>
    <x v="15"/>
    <n v="0"/>
    <s v="NA"/>
    <s v="NA"/>
    <n v="2"/>
    <n v="1"/>
    <n v="8"/>
    <n v="2"/>
    <x v="3"/>
    <n v="2"/>
    <n v="3"/>
    <s v="Remain Constant"/>
    <s v="NO"/>
    <s v="Dancing"/>
    <s v="YES"/>
    <s v="YES"/>
    <s v="School/college"/>
  </r>
  <r>
    <s v="R787"/>
    <x v="15"/>
    <n v="3"/>
    <s v="Average"/>
    <s v="Laptop/Desktop"/>
    <n v="5"/>
    <n v="0"/>
    <n v="8"/>
    <n v="2"/>
    <x v="3"/>
    <n v="0"/>
    <n v="2"/>
    <s v="Remain Constant"/>
    <s v="YES"/>
    <s v="Listening to music"/>
    <s v="YES"/>
    <s v="YES"/>
    <s v="Friends , relatives"/>
  </r>
  <r>
    <s v="R791"/>
    <x v="15"/>
    <n v="1"/>
    <s v="Very poor"/>
    <s v="Smartphone"/>
    <n v="2"/>
    <n v="1"/>
    <n v="5"/>
    <n v="10"/>
    <x v="3"/>
    <n v="0"/>
    <n v="2"/>
    <s v="Decreased"/>
    <s v="NO"/>
    <s v="Watching web series"/>
    <s v="NO"/>
    <s v="NO"/>
    <s v="Roaming around freely"/>
  </r>
  <r>
    <s v="R812"/>
    <x v="15"/>
    <n v="0"/>
    <s v="Very poor"/>
    <s v="Smartphone"/>
    <n v="4"/>
    <n v="1"/>
    <n v="8"/>
    <n v="0"/>
    <x v="2"/>
    <n v="0"/>
    <n v="4"/>
    <s v="Remain Constant"/>
    <s v="YES"/>
    <s v="Painting,. Sewing"/>
    <s v="NO"/>
    <s v="NO"/>
    <s v="Travelling"/>
  </r>
  <r>
    <s v="R815"/>
    <x v="15"/>
    <n v="0"/>
    <s v="Average"/>
    <s v="Smartphone"/>
    <n v="0"/>
    <n v="0"/>
    <n v="10"/>
    <n v="5"/>
    <x v="5"/>
    <n v="4"/>
    <n v="2"/>
    <s v="Remain Constant"/>
    <s v="NO"/>
    <s v="Drawing"/>
    <s v="NO"/>
    <s v="YES"/>
    <s v="School/college"/>
  </r>
  <r>
    <s v="R822"/>
    <x v="15"/>
    <n v="3"/>
    <s v="Good"/>
    <s v="Smartphone"/>
    <n v="2"/>
    <n v="1"/>
    <n v="8"/>
    <n v="2"/>
    <x v="1"/>
    <n v="1"/>
    <n v="2"/>
    <s v="Remain Constant"/>
    <s v="NO"/>
    <s v="Online gaming"/>
    <s v="YES"/>
    <s v="NO"/>
    <s v="Colleagues"/>
  </r>
  <r>
    <s v="R825"/>
    <x v="15"/>
    <n v="2"/>
    <s v="Average"/>
    <s v="Laptop/Desktop"/>
    <n v="7"/>
    <n v="1"/>
    <n v="9"/>
    <n v="2"/>
    <x v="3"/>
    <n v="0"/>
    <n v="2"/>
    <s v="Decreased"/>
    <s v="NO"/>
    <s v="Scrolling through social media"/>
    <s v="NO"/>
    <s v="NO"/>
    <s v="Roaming around freely"/>
  </r>
  <r>
    <s v="R827"/>
    <x v="15"/>
    <n v="3"/>
    <s v="Very poor"/>
    <s v="Laptop/Desktop"/>
    <n v="5"/>
    <n v="1"/>
    <n v="8"/>
    <n v="3"/>
    <x v="5"/>
    <n v="1"/>
    <n v="4"/>
    <s v="Remain Constant"/>
    <s v="NO"/>
    <s v="Scrolling through social media"/>
    <s v="YES"/>
    <s v="YES"/>
    <s v="Friends , relatives"/>
  </r>
  <r>
    <s v="R840"/>
    <x v="15"/>
    <n v="4"/>
    <s v="Good"/>
    <s v="Laptop/Desktop"/>
    <n v="2"/>
    <n v="1"/>
    <n v="8"/>
    <n v="5"/>
    <x v="0"/>
    <n v="0"/>
    <n v="3"/>
    <s v="Remain Constant"/>
    <s v="NO"/>
    <s v="Social Media"/>
    <s v="NO"/>
    <s v="YES"/>
    <s v="School/college"/>
  </r>
  <r>
    <s v="R842"/>
    <x v="15"/>
    <n v="3"/>
    <s v="Good"/>
    <s v="Smartphone"/>
    <n v="3"/>
    <n v="0"/>
    <n v="12"/>
    <n v="1"/>
    <x v="1"/>
    <n v="4"/>
    <n v="2"/>
    <s v="Remain Constant"/>
    <s v="NO"/>
    <s v="Online gaming"/>
    <s v="NO"/>
    <s v="NO"/>
    <s v="All"/>
  </r>
  <r>
    <s v="R849"/>
    <x v="15"/>
    <n v="2"/>
    <s v="Excellent"/>
    <s v="Laptop/Desktop"/>
    <n v="3"/>
    <n v="1"/>
    <n v="8"/>
    <n v="2"/>
    <x v="3"/>
    <n v="1"/>
    <n v="3"/>
    <s v="Decreased"/>
    <s v="NO"/>
    <s v="Online surfing"/>
    <s v="YES"/>
    <s v="YES"/>
    <s v="Eating outside"/>
  </r>
  <r>
    <s v="R858"/>
    <x v="15"/>
    <n v="5"/>
    <s v="Average"/>
    <s v="Smartphone"/>
    <n v="4"/>
    <n v="1"/>
    <n v="6"/>
    <n v="2"/>
    <x v="3"/>
    <n v="2"/>
    <n v="3"/>
    <s v="Increased"/>
    <s v="NO"/>
    <s v="Listening to music"/>
    <s v="YES"/>
    <s v="YES"/>
    <s v="School/college"/>
  </r>
  <r>
    <s v="R870"/>
    <x v="15"/>
    <n v="5"/>
    <s v="Average"/>
    <s v="Smartphone"/>
    <n v="3"/>
    <n v="0"/>
    <n v="8"/>
    <n v="3"/>
    <x v="3"/>
    <n v="0"/>
    <n v="3"/>
    <s v="Remain Constant"/>
    <s v="NO"/>
    <s v="Both listining music and scrolling down social media"/>
    <s v="NO"/>
    <s v="YES"/>
    <s v="School/college"/>
  </r>
  <r>
    <s v="R886"/>
    <x v="15"/>
    <n v="6"/>
    <s v="Very poor"/>
    <s v="Laptop/Desktop"/>
    <n v="4"/>
    <n v="0"/>
    <n v="8"/>
    <n v="2"/>
    <x v="0"/>
    <n v="0.5"/>
    <n v="4"/>
    <s v="Increased"/>
    <s v="NO"/>
    <s v="Sleeping"/>
    <s v="NO"/>
    <s v="NO"/>
    <s v="School/college"/>
  </r>
  <r>
    <s v="R887"/>
    <x v="15"/>
    <n v="5"/>
    <s v="Average"/>
    <s v="Smartphone"/>
    <n v="4"/>
    <n v="1"/>
    <n v="8"/>
    <n v="2"/>
    <x v="1"/>
    <n v="1"/>
    <n v="2"/>
    <s v="Decreased"/>
    <s v="NO"/>
    <s v="Listening to music"/>
    <s v="YES"/>
    <s v="YES"/>
    <s v="Travelling"/>
  </r>
  <r>
    <s v="R924"/>
    <x v="15"/>
    <n v="4"/>
    <s v="Average"/>
    <s v="Laptop/Desktop"/>
    <n v="3"/>
    <n v="1"/>
    <n v="7"/>
    <n v="1"/>
    <x v="6"/>
    <n v="2"/>
    <n v="3"/>
    <s v="Decreased"/>
    <s v="NO"/>
    <s v="Online gaming"/>
    <s v="YES"/>
    <s v="YES"/>
    <s v="Roaming around freely"/>
  </r>
  <r>
    <s v="R935"/>
    <x v="15"/>
    <n v="1"/>
    <s v="Average"/>
    <s v="Smartphone"/>
    <n v="1"/>
    <n v="0"/>
    <n v="9"/>
    <n v="3"/>
    <x v="3"/>
    <n v="0"/>
    <n v="3"/>
    <s v="Increased"/>
    <s v="NO"/>
    <s v="Listening to music"/>
    <s v="YES"/>
    <s v="YES"/>
    <s v="Eating outside"/>
  </r>
  <r>
    <s v="R938"/>
    <x v="15"/>
    <n v="1"/>
    <s v="Very poor"/>
    <s v="Laptop/Desktop"/>
    <n v="6"/>
    <n v="0"/>
    <n v="6"/>
    <n v="2"/>
    <x v="0"/>
    <n v="0"/>
    <n v="2"/>
    <s v="Increased"/>
    <s v="YES"/>
    <s v="Watching web series"/>
    <s v="YES"/>
    <s v="YES"/>
    <s v="Travelling"/>
  </r>
  <r>
    <s v="R944"/>
    <x v="15"/>
    <n v="2"/>
    <s v="Very poor"/>
    <s v="Laptop/Desktop"/>
    <n v="1"/>
    <n v="0"/>
    <n v="8"/>
    <n v="4"/>
    <x v="0"/>
    <n v="0"/>
    <n v="2"/>
    <s v="Remain Constant"/>
    <s v="NO"/>
    <s v="Online gaming"/>
    <s v="NO"/>
    <s v="YES"/>
    <s v="Friends , relatives"/>
  </r>
  <r>
    <s v="R945"/>
    <x v="15"/>
    <n v="4"/>
    <s v="Average"/>
    <s v="Laptop/Desktop"/>
    <n v="6"/>
    <n v="0"/>
    <n v="8"/>
    <n v="5"/>
    <x v="3"/>
    <n v="1"/>
    <n v="3"/>
    <s v="Increased"/>
    <s v="NO"/>
    <s v="Listening to music"/>
    <s v="NO"/>
    <s v="YES"/>
    <s v="Eating outside"/>
  </r>
  <r>
    <s v="R968"/>
    <x v="15"/>
    <n v="0"/>
    <s v="Good"/>
    <s v="Laptop/Desktop"/>
    <n v="4"/>
    <n v="1"/>
    <n v="7"/>
    <n v="3"/>
    <x v="3"/>
    <n v="0"/>
    <n v="3"/>
    <s v="Increased"/>
    <s v="NO"/>
    <s v="Listening to music"/>
    <s v="NO"/>
    <s v="YES"/>
    <s v="Travelling"/>
  </r>
  <r>
    <s v="R1000"/>
    <x v="15"/>
    <n v="4"/>
    <s v="Good"/>
    <s v="Laptop/Desktop"/>
    <n v="2"/>
    <n v="0"/>
    <n v="9"/>
    <n v="3"/>
    <x v="3"/>
    <n v="1"/>
    <n v="2"/>
    <s v="Increased"/>
    <s v="NO"/>
    <s v="Listening to music"/>
    <s v="YES"/>
    <s v="YES"/>
    <s v="School/college"/>
  </r>
  <r>
    <s v="R1015"/>
    <x v="15"/>
    <n v="0"/>
    <s v="Good"/>
    <s v="Laptop/Desktop"/>
    <n v="2"/>
    <n v="1"/>
    <n v="9"/>
    <n v="2"/>
    <x v="3"/>
    <n v="2"/>
    <n v="2"/>
    <s v="Remain Constant"/>
    <s v="NO"/>
    <s v="Sleeping"/>
    <s v="YES"/>
    <s v="YES"/>
    <s v="School/college"/>
  </r>
  <r>
    <s v="R1028"/>
    <x v="15"/>
    <n v="5"/>
    <s v="Very poor"/>
    <s v="Laptop/Desktop"/>
    <n v="1"/>
    <n v="1"/>
    <n v="8"/>
    <n v="1"/>
    <x v="6"/>
    <n v="0.5"/>
    <n v="3"/>
    <s v="Decreased"/>
    <s v="YES"/>
    <s v="Sleeping"/>
    <s v="YES"/>
    <s v="YES"/>
    <s v="Eating outside"/>
  </r>
  <r>
    <s v="R1035"/>
    <x v="15"/>
    <n v="2"/>
    <s v="Very poor"/>
    <s v="Smartphone"/>
    <n v="1"/>
    <n v="0"/>
    <n v="9"/>
    <n v="3"/>
    <x v="1"/>
    <n v="2"/>
    <n v="2"/>
    <s v="Decreased"/>
    <s v="YES"/>
    <s v="Listening to music"/>
    <s v="NO"/>
    <s v="YES"/>
    <s v="School/college"/>
  </r>
  <r>
    <s v="R1048"/>
    <x v="15"/>
    <n v="2"/>
    <s v="Average"/>
    <s v="Laptop/Desktop"/>
    <n v="2"/>
    <n v="1"/>
    <n v="8"/>
    <n v="3"/>
    <x v="0"/>
    <n v="0.5"/>
    <n v="3"/>
    <s v="Remain Constant"/>
    <s v="NO"/>
    <s v="Scrolling through social media"/>
    <s v="NO"/>
    <s v="NO"/>
    <s v="Friends , relatives"/>
  </r>
  <r>
    <s v="R1049"/>
    <x v="15"/>
    <n v="2"/>
    <s v="Very poor"/>
    <s v="Smartphone"/>
    <n v="3"/>
    <n v="1"/>
    <n v="10"/>
    <n v="4"/>
    <x v="3"/>
    <n v="2"/>
    <n v="4"/>
    <s v="Remain Constant"/>
    <s v="NO"/>
    <s v="Scrolling through social media"/>
    <s v="NO"/>
    <s v="YES"/>
    <s v="Eating outside"/>
  </r>
  <r>
    <s v="R1156"/>
    <x v="15"/>
    <n v="5"/>
    <s v="Average"/>
    <s v="Laptop/Desktop"/>
    <n v="4"/>
    <n v="0"/>
    <n v="8"/>
    <n v="3"/>
    <x v="9"/>
    <n v="0"/>
    <n v="2"/>
    <s v="Increased"/>
    <s v="NO"/>
    <s v="Talking to your relatives"/>
    <s v="NO"/>
    <s v="YES"/>
    <s v="School/college"/>
  </r>
  <r>
    <s v="R32"/>
    <x v="16"/>
    <n v="4"/>
    <s v="Excellent"/>
    <s v="Laptop/Desktop"/>
    <n v="18"/>
    <n v="1"/>
    <n v="8"/>
    <n v="2"/>
    <x v="4"/>
    <n v="0"/>
    <n v="2"/>
    <s v="Decreased"/>
    <s v="NO"/>
    <s v="Reading books"/>
    <s v="YES"/>
    <s v="YES"/>
    <s v="Travelling"/>
  </r>
  <r>
    <s v="R65"/>
    <x v="16"/>
    <n v="2"/>
    <s v="Very poor"/>
    <s v="Smartphone"/>
    <n v="1"/>
    <n v="1"/>
    <n v="7"/>
    <n v="5"/>
    <x v="3"/>
    <n v="1"/>
    <n v="4"/>
    <s v="Decreased"/>
    <s v="NO"/>
    <s v="Listening to music"/>
    <s v="YES"/>
    <s v="YES"/>
    <s v="Roaming around freely"/>
  </r>
  <r>
    <s v="R106"/>
    <x v="16"/>
    <n v="4"/>
    <s v="Excellent"/>
    <s v="Laptop/Desktop"/>
    <n v="6"/>
    <n v="1"/>
    <n v="8"/>
    <n v="0.3"/>
    <x v="0"/>
    <n v="0"/>
    <n v="3"/>
    <s v="Increased"/>
    <s v="NO"/>
    <s v="Talking to your relatives"/>
    <s v="YES"/>
    <s v="NO"/>
    <s v="Travelling"/>
  </r>
  <r>
    <s v="R122"/>
    <x v="16"/>
    <n v="6"/>
    <s v="Average"/>
    <s v="Laptop/Desktop"/>
    <n v="5"/>
    <n v="1"/>
    <n v="6"/>
    <n v="1"/>
    <x v="9"/>
    <n v="0"/>
    <n v="3"/>
    <s v="Remain Constant"/>
    <s v="NO"/>
    <s v="Meditation"/>
    <s v="YES"/>
    <s v="YES"/>
    <s v="School/college"/>
  </r>
  <r>
    <s v="R163"/>
    <x v="16"/>
    <n v="0"/>
    <s v="Very poor"/>
    <s v="Laptop/Desktop"/>
    <n v="1"/>
    <n v="0"/>
    <n v="10"/>
    <n v="4"/>
    <x v="9"/>
    <n v="0"/>
    <n v="4"/>
    <s v="Increased"/>
    <s v="NO"/>
    <s v="Online gaming"/>
    <s v="NO"/>
    <s v="YES"/>
    <s v="Travelling"/>
  </r>
  <r>
    <s v="R166"/>
    <x v="16"/>
    <n v="3"/>
    <s v="Good"/>
    <s v="Tablet"/>
    <n v="0"/>
    <n v="0"/>
    <n v="12"/>
    <n v="4"/>
    <x v="3"/>
    <n v="0"/>
    <n v="2"/>
    <s v="Increased"/>
    <s v="NO"/>
    <s v="Cooking"/>
    <s v="NO"/>
    <s v="NO"/>
    <s v="Travelling"/>
  </r>
  <r>
    <s v="R224"/>
    <x v="16"/>
    <n v="1"/>
    <s v="Very poor"/>
    <s v="Smartphone"/>
    <n v="8"/>
    <n v="2"/>
    <n v="8"/>
    <n v="2"/>
    <x v="3"/>
    <n v="2"/>
    <n v="3"/>
    <s v="Decreased"/>
    <s v="NO"/>
    <s v="Online gaming"/>
    <s v="YES"/>
    <s v="YES"/>
    <s v="Friends , relatives"/>
  </r>
  <r>
    <s v="R229"/>
    <x v="16"/>
    <n v="1"/>
    <s v="Very poor"/>
    <s v="Laptop/Desktop"/>
    <n v="1"/>
    <n v="0"/>
    <n v="8"/>
    <n v="5"/>
    <x v="0"/>
    <n v="0"/>
    <n v="4"/>
    <s v="Increased"/>
    <s v="NO"/>
    <s v="Talking to your relatives"/>
    <s v="NO"/>
    <s v="YES"/>
    <s v="Eating outside"/>
  </r>
  <r>
    <s v="R306"/>
    <x v="16"/>
    <n v="5"/>
    <s v="Average"/>
    <s v="Smartphone"/>
    <n v="5"/>
    <n v="1"/>
    <n v="8"/>
    <n v="1"/>
    <x v="0"/>
    <n v="2"/>
    <n v="3"/>
    <s v="Remain Constant"/>
    <s v="NO"/>
    <s v="gardening cartoon"/>
    <s v="YES"/>
    <s v="YES"/>
    <s v="Roaming around freely"/>
  </r>
  <r>
    <s v="R364"/>
    <x v="16"/>
    <n v="0"/>
    <s v="Average"/>
    <s v="Laptop/Desktop"/>
    <n v="2"/>
    <n v="0"/>
    <n v="7"/>
    <n v="3"/>
    <x v="9"/>
    <n v="0"/>
    <n v="3"/>
    <s v="Remain Constant"/>
    <s v="NO"/>
    <s v="Listening to music"/>
    <s v="YES"/>
    <s v="NO"/>
    <s v="Roaming around freely"/>
  </r>
  <r>
    <s v="R367"/>
    <x v="16"/>
    <n v="5"/>
    <s v="Excellent"/>
    <s v="Smartphone"/>
    <n v="1"/>
    <n v="1"/>
    <n v="9"/>
    <n v="2"/>
    <x v="0"/>
    <n v="0"/>
    <n v="4"/>
    <s v="Decreased"/>
    <s v="NO"/>
    <s v="Online gaming"/>
    <s v="YES"/>
    <s v="YES"/>
    <s v="Football"/>
  </r>
  <r>
    <s v="R371"/>
    <x v="16"/>
    <n v="3"/>
    <s v="Good"/>
    <s v="Laptop/Desktop"/>
    <n v="3"/>
    <n v="0"/>
    <n v="7"/>
    <n v="2"/>
    <x v="9"/>
    <n v="0"/>
    <n v="3"/>
    <s v="Remain Constant"/>
    <s v="NO"/>
    <s v="Cooking"/>
    <s v="NO"/>
    <s v="YES"/>
    <s v="Travelling"/>
  </r>
  <r>
    <s v="R391"/>
    <x v="16"/>
    <n v="3"/>
    <s v="Good"/>
    <s v="Smartphone"/>
    <n v="1"/>
    <n v="0"/>
    <n v="6"/>
    <n v="2"/>
    <x v="0"/>
    <n v="3"/>
    <n v="3"/>
    <s v="Remain Constant"/>
    <s v="NO"/>
    <s v="Listening to music"/>
    <s v="NO"/>
    <s v="YES"/>
    <s v="Colleagues"/>
  </r>
  <r>
    <s v="R458"/>
    <x v="16"/>
    <n v="6"/>
    <s v="Average"/>
    <s v="Laptop/Desktop"/>
    <n v="4"/>
    <n v="1"/>
    <n v="9"/>
    <n v="1"/>
    <x v="3"/>
    <n v="0"/>
    <n v="4"/>
    <s v="Remain Constant"/>
    <s v="NO"/>
    <s v="Listening to music"/>
    <s v="NO"/>
    <s v="NO"/>
    <s v="Friends , relatives"/>
  </r>
  <r>
    <s v="R478"/>
    <x v="16"/>
    <n v="4"/>
    <s v="Very poor"/>
    <s v="Laptop/Desktop"/>
    <n v="10"/>
    <n v="1"/>
    <n v="7"/>
    <n v="1"/>
    <x v="0"/>
    <n v="0"/>
    <n v="2"/>
    <s v="Decreased"/>
    <s v="NO"/>
    <s v="Listening to music"/>
    <s v="YES"/>
    <s v="YES"/>
    <s v="Travelling"/>
  </r>
  <r>
    <s v="R574"/>
    <x v="16"/>
    <n v="0"/>
    <s v="NA"/>
    <s v="NA"/>
    <n v="1"/>
    <n v="0"/>
    <n v="9"/>
    <n v="3"/>
    <x v="3"/>
    <n v="2"/>
    <n v="2"/>
    <s v="Remain Constant"/>
    <s v="NO"/>
    <s v="Scrolling through social media"/>
    <s v="NO"/>
    <s v="YES"/>
    <s v="Roaming around freely"/>
  </r>
  <r>
    <s v="R579"/>
    <x v="16"/>
    <n v="4"/>
    <s v="Very poor"/>
    <s v="Smartphone"/>
    <n v="4"/>
    <n v="1"/>
    <n v="8"/>
    <n v="2"/>
    <x v="1"/>
    <n v="2"/>
    <n v="2"/>
    <s v="Increased"/>
    <s v="NO"/>
    <s v="Cooking"/>
    <s v="NO"/>
    <s v="YES"/>
    <s v="Eating outside"/>
  </r>
  <r>
    <s v="R693"/>
    <x v="16"/>
    <n v="3"/>
    <s v="Very poor"/>
    <s v="Laptop/Desktop"/>
    <n v="6"/>
    <n v="1"/>
    <n v="7"/>
    <n v="1.5"/>
    <x v="3"/>
    <n v="0.5"/>
    <n v="3"/>
    <s v="Increased"/>
    <s v="YES"/>
    <s v="working out and some physical activity"/>
    <s v="YES"/>
    <s v="YES"/>
    <s v="School/college"/>
  </r>
  <r>
    <s v="R707"/>
    <x v="16"/>
    <n v="2"/>
    <s v="Average"/>
    <s v="Smartphone"/>
    <n v="5"/>
    <n v="1"/>
    <n v="12"/>
    <n v="1"/>
    <x v="9"/>
    <n v="0"/>
    <n v="3"/>
    <s v="Remain Constant"/>
    <s v="YES"/>
    <s v="Listening to music"/>
    <s v="YES"/>
    <s v="NO"/>
    <s v="School/college"/>
  </r>
  <r>
    <s v="R730"/>
    <x v="16"/>
    <n v="0"/>
    <s v="Average"/>
    <s v="Laptop/Desktop"/>
    <n v="1"/>
    <n v="1"/>
    <n v="9"/>
    <n v="3"/>
    <x v="9"/>
    <n v="0"/>
    <n v="3"/>
    <s v="Increased"/>
    <s v="NO"/>
    <s v="Listening to music"/>
    <s v="YES"/>
    <s v="YES"/>
    <s v="Travelling"/>
  </r>
  <r>
    <s v="R746"/>
    <x v="16"/>
    <n v="0"/>
    <s v="Good"/>
    <s v="Laptop/Desktop"/>
    <n v="3"/>
    <n v="0"/>
    <n v="10"/>
    <n v="4"/>
    <x v="1"/>
    <n v="1"/>
    <n v="3"/>
    <s v="Increased"/>
    <s v="NO"/>
    <s v="Online gaming"/>
    <s v="NO"/>
    <s v="YES"/>
    <s v="Eating outside"/>
  </r>
  <r>
    <s v="R752"/>
    <x v="16"/>
    <n v="3"/>
    <s v="Good"/>
    <s v="Laptop/Desktop"/>
    <n v="2"/>
    <n v="1"/>
    <n v="6"/>
    <n v="1"/>
    <x v="0"/>
    <n v="0"/>
    <n v="2"/>
    <s v="Remain Constant"/>
    <s v="NO"/>
    <s v="Reading"/>
    <s v="YES"/>
    <s v="YES"/>
    <s v="Eating outside"/>
  </r>
  <r>
    <s v="R755"/>
    <x v="16"/>
    <n v="3"/>
    <s v="Good"/>
    <s v="Laptop/Desktop"/>
    <n v="5"/>
    <n v="0"/>
    <n v="6"/>
    <n v="1"/>
    <x v="1"/>
    <n v="0"/>
    <n v="2"/>
    <s v="Remain Constant"/>
    <s v="NO"/>
    <s v="Web Series"/>
    <s v="NO"/>
    <s v="YES"/>
    <s v="School/college"/>
  </r>
  <r>
    <s v="R772"/>
    <x v="16"/>
    <n v="5.5"/>
    <s v="Excellent"/>
    <s v="Laptop/Desktop"/>
    <n v="3"/>
    <n v="1"/>
    <n v="8"/>
    <n v="1"/>
    <x v="0"/>
    <n v="0"/>
    <n v="2"/>
    <s v="Decreased"/>
    <s v="NO"/>
    <s v="Watching web series"/>
    <s v="YES"/>
    <s v="YES"/>
    <s v="School/college"/>
  </r>
  <r>
    <s v="R779"/>
    <x v="16"/>
    <n v="3"/>
    <s v="Average"/>
    <s v="Laptop/Desktop"/>
    <n v="2"/>
    <n v="1"/>
    <n v="6"/>
    <n v="3"/>
    <x v="6"/>
    <n v="2"/>
    <n v="4"/>
    <s v="Remain Constant"/>
    <s v="NO"/>
    <s v="Listening to music"/>
    <s v="YES"/>
    <s v="YES"/>
    <s v="Friends , relatives"/>
  </r>
  <r>
    <s v="R800"/>
    <x v="16"/>
    <n v="5"/>
    <s v="Excellent"/>
    <s v="Laptop/Desktop"/>
    <n v="2"/>
    <n v="1"/>
    <n v="8"/>
    <n v="1"/>
    <x v="0"/>
    <n v="4"/>
    <n v="3"/>
    <s v="Remain Constant"/>
    <s v="YES"/>
    <s v="Meditation"/>
    <s v="YES"/>
    <s v="YES"/>
    <s v="Friends , relatives"/>
  </r>
  <r>
    <s v="R809"/>
    <x v="16"/>
    <n v="3"/>
    <s v="Poor"/>
    <s v="Smartphone"/>
    <n v="4"/>
    <n v="0"/>
    <n v="9"/>
    <n v="3"/>
    <x v="5"/>
    <n v="0"/>
    <n v="2"/>
    <s v="Increased"/>
    <s v="NO"/>
    <s v="Watching web series"/>
    <s v="NO"/>
    <s v="YES"/>
    <s v="Friends , relatives"/>
  </r>
  <r>
    <s v="R817"/>
    <x v="16"/>
    <n v="1"/>
    <s v="Poor"/>
    <s v="Smartphone"/>
    <n v="2"/>
    <n v="1"/>
    <n v="8"/>
    <n v="2"/>
    <x v="3"/>
    <n v="2"/>
    <n v="2"/>
    <s v="Increased"/>
    <s v="YES"/>
    <s v="Meditation"/>
    <s v="NO"/>
    <s v="YES"/>
    <s v="School/college"/>
  </r>
  <r>
    <s v="R845"/>
    <x v="16"/>
    <n v="4"/>
    <s v="Good"/>
    <s v="Laptop/Desktop"/>
    <n v="2"/>
    <n v="0.5"/>
    <n v="7"/>
    <n v="3"/>
    <x v="1"/>
    <n v="1"/>
    <n v="3"/>
    <s v="Remain Constant"/>
    <s v="NO"/>
    <s v="Talking"/>
    <s v="YES"/>
    <s v="YES"/>
    <s v="Travelling"/>
  </r>
  <r>
    <s v="R901"/>
    <x v="16"/>
    <n v="4"/>
    <s v="Very poor"/>
    <s v="Laptop/Desktop"/>
    <n v="1"/>
    <n v="0"/>
    <n v="7"/>
    <n v="8"/>
    <x v="5"/>
    <n v="2"/>
    <n v="3"/>
    <s v="Decreased"/>
    <s v="NO"/>
    <s v="Online surfing"/>
    <s v="NO"/>
    <s v="YES"/>
    <s v="Travelling"/>
  </r>
  <r>
    <s v="R908"/>
    <x v="16"/>
    <n v="0"/>
    <s v="Good"/>
    <s v="Laptop/Desktop"/>
    <n v="0"/>
    <n v="0"/>
    <n v="8"/>
    <n v="3"/>
    <x v="1"/>
    <n v="0"/>
    <n v="1"/>
    <s v="Remain Constant"/>
    <s v="NO"/>
    <s v="Social Media"/>
    <s v="NO"/>
    <s v="NO"/>
    <s v="Gym"/>
  </r>
  <r>
    <s v="R919"/>
    <x v="16"/>
    <n v="2"/>
    <s v="Average"/>
    <s v="Laptop/Desktop"/>
    <n v="6"/>
    <n v="2"/>
    <n v="7"/>
    <n v="4"/>
    <x v="5"/>
    <n v="2"/>
    <n v="4"/>
    <s v="Remain Constant"/>
    <s v="NO"/>
    <s v="Online surfing"/>
    <s v="YES"/>
    <s v="YES"/>
    <s v="Roaming around freely"/>
  </r>
  <r>
    <s v="R926"/>
    <x v="16"/>
    <n v="2"/>
    <s v="Very poor"/>
    <s v="Smartphone"/>
    <n v="2"/>
    <n v="1"/>
    <n v="6"/>
    <n v="3"/>
    <x v="0"/>
    <n v="0"/>
    <n v="3"/>
    <s v="Increased"/>
    <s v="NO"/>
    <s v="Listening to music"/>
    <s v="NO"/>
    <s v="NO"/>
    <s v="School/college"/>
  </r>
  <r>
    <s v="R946"/>
    <x v="16"/>
    <n v="2"/>
    <s v="Good"/>
    <s v="Smartphone"/>
    <n v="7"/>
    <n v="0"/>
    <n v="7"/>
    <n v="4"/>
    <x v="3"/>
    <n v="1"/>
    <n v="4"/>
    <s v="Increased"/>
    <s v="NO"/>
    <s v="Dancing"/>
    <s v="NO"/>
    <s v="YES"/>
    <s v="Travelling"/>
  </r>
  <r>
    <s v="R951"/>
    <x v="16"/>
    <n v="10"/>
    <s v="Average"/>
    <s v="Laptop/Desktop"/>
    <n v="1"/>
    <n v="0"/>
    <n v="8"/>
    <n v="8"/>
    <x v="1"/>
    <n v="1"/>
    <n v="3"/>
    <s v="Decreased"/>
    <s v="NO"/>
    <s v="Watching web series"/>
    <s v="YES"/>
    <s v="YES"/>
    <s v="Travelling"/>
  </r>
  <r>
    <s v="R955"/>
    <x v="16"/>
    <n v="2"/>
    <s v="Average"/>
    <s v="Laptop/Desktop"/>
    <n v="6"/>
    <n v="1"/>
    <n v="7"/>
    <n v="2"/>
    <x v="9"/>
    <n v="1"/>
    <n v="3"/>
    <s v="Increased"/>
    <s v="NO"/>
    <s v="Online gaming"/>
    <s v="NO"/>
    <s v="YES"/>
    <s v="School/college"/>
  </r>
  <r>
    <s v="R960"/>
    <x v="16"/>
    <n v="2"/>
    <s v="Average"/>
    <s v="Smartphone"/>
    <n v="2"/>
    <n v="0.3"/>
    <n v="8"/>
    <n v="1"/>
    <x v="0"/>
    <s v="N"/>
    <n v="3"/>
    <s v="Decreased"/>
    <s v="NO"/>
    <s v="Meditation"/>
    <s v="YES"/>
    <s v="YES"/>
    <s v="Friends , relatives"/>
  </r>
  <r>
    <s v="R969"/>
    <x v="16"/>
    <n v="0"/>
    <s v="NA"/>
    <s v="NA"/>
    <n v="2"/>
    <n v="2"/>
    <n v="10"/>
    <n v="6"/>
    <x v="1"/>
    <n v="0"/>
    <n v="2"/>
    <s v="Remain Constant"/>
    <s v="NO"/>
    <s v="Listening to music"/>
    <s v="YES"/>
    <s v="NO"/>
    <s v="School/college"/>
  </r>
  <r>
    <s v="R972"/>
    <x v="16"/>
    <n v="2"/>
    <s v="Very poor"/>
    <s v="Laptop/Desktop"/>
    <n v="1"/>
    <n v="1"/>
    <n v="7.5"/>
    <n v="1"/>
    <x v="0"/>
    <n v="2"/>
    <n v="3"/>
    <s v="Remain Constant"/>
    <s v="NO"/>
    <s v="Online gaming"/>
    <s v="YES"/>
    <s v="YES"/>
    <s v="Travelling"/>
  </r>
  <r>
    <s v="R999"/>
    <x v="16"/>
    <n v="2"/>
    <s v="Average"/>
    <s v="Laptop/Desktop"/>
    <n v="2"/>
    <n v="2"/>
    <n v="7"/>
    <n v="5"/>
    <x v="0"/>
    <n v="2"/>
    <n v="2"/>
    <s v="Remain Constant"/>
    <s v="NO"/>
    <s v="Scrolling through social media"/>
    <s v="NO"/>
    <s v="YES"/>
    <s v="Friends , relatives"/>
  </r>
  <r>
    <s v="R1012"/>
    <x v="16"/>
    <n v="4"/>
    <s v="Good"/>
    <s v="Smartphone"/>
    <n v="2"/>
    <n v="1"/>
    <n v="7"/>
    <n v="3"/>
    <x v="9"/>
    <n v="1"/>
    <n v="3"/>
    <s v="Remain Constant"/>
    <s v="YES"/>
    <s v="Cooking"/>
    <s v="YES"/>
    <s v="YES"/>
    <s v="Colleagues"/>
  </r>
  <r>
    <s v="R1016"/>
    <x v="16"/>
    <n v="3"/>
    <s v="Average"/>
    <s v="Smartphone"/>
    <n v="4"/>
    <n v="1"/>
    <n v="8"/>
    <n v="3"/>
    <x v="0"/>
    <n v="2"/>
    <n v="3"/>
    <s v="Remain Constant"/>
    <s v="NO"/>
    <s v="Online surfing"/>
    <s v="YES"/>
    <s v="NO"/>
    <s v="School/college"/>
  </r>
  <r>
    <s v="R1036"/>
    <x v="16"/>
    <n v="4"/>
    <s v="Average"/>
    <s v="Smartphone"/>
    <n v="3"/>
    <n v="1"/>
    <n v="8"/>
    <n v="2"/>
    <x v="0"/>
    <n v="0"/>
    <n v="4"/>
    <s v="Remain Constant"/>
    <s v="NO"/>
    <s v="Scrolling through social media"/>
    <s v="NO"/>
    <s v="YES"/>
    <s v="School/college"/>
  </r>
  <r>
    <s v="R1058"/>
    <x v="16"/>
    <n v="2"/>
    <s v="Good"/>
    <s v="Smartphone"/>
    <n v="1"/>
    <n v="1"/>
    <n v="5"/>
    <n v="2"/>
    <x v="2"/>
    <n v="1"/>
    <n v="2"/>
    <s v="Decreased"/>
    <s v="NO"/>
    <s v="Cooking"/>
    <s v="YES"/>
    <s v="YES"/>
    <s v="Nothing"/>
  </r>
  <r>
    <s v="R41"/>
    <x v="17"/>
    <n v="4"/>
    <s v="Good"/>
    <s v="Laptop/Desktop"/>
    <n v="4"/>
    <n v="2"/>
    <n v="6"/>
    <n v="4"/>
    <x v="1"/>
    <n v="0"/>
    <n v="4"/>
    <s v="Increased"/>
    <s v="NO"/>
    <s v="Social Media"/>
    <s v="YES"/>
    <s v="YES"/>
    <s v="Travelling"/>
  </r>
  <r>
    <s v="R117"/>
    <x v="17"/>
    <n v="4"/>
    <s v="Excellent"/>
    <s v="Laptop/Desktop"/>
    <n v="8"/>
    <n v="1"/>
    <n v="8"/>
    <n v="2"/>
    <x v="1"/>
    <n v="2"/>
    <n v="3"/>
    <s v="Increased"/>
    <s v="NO"/>
    <s v="Online surfing"/>
    <s v="YES"/>
    <s v="YES"/>
    <s v="Friends , relatives"/>
  </r>
  <r>
    <s v="R204"/>
    <x v="17"/>
    <n v="7"/>
    <s v="Very poor"/>
    <s v="Laptop/Desktop"/>
    <n v="7"/>
    <n v="2"/>
    <n v="7"/>
    <n v="2"/>
    <x v="1"/>
    <n v="0"/>
    <n v="3"/>
    <s v="Remain Constant"/>
    <s v="NO"/>
    <s v="Reading books"/>
    <s v="YES"/>
    <s v="YES"/>
    <s v="Travelling"/>
  </r>
  <r>
    <s v="R312"/>
    <x v="17"/>
    <n v="3"/>
    <s v="Very poor"/>
    <s v="Laptop/Desktop"/>
    <n v="4"/>
    <n v="0"/>
    <n v="6"/>
    <n v="3"/>
    <x v="0"/>
    <n v="4"/>
    <n v="3"/>
    <s v="Remain Constant"/>
    <s v="NO"/>
    <s v="Listening to music"/>
    <s v="NO"/>
    <s v="NO"/>
    <s v="School/college"/>
  </r>
  <r>
    <s v="R353"/>
    <x v="17"/>
    <n v="0.5"/>
    <s v="Average"/>
    <s v="NA"/>
    <n v="2"/>
    <n v="0"/>
    <n v="8"/>
    <n v="1"/>
    <x v="3"/>
    <n v="0"/>
    <n v="3"/>
    <s v="Remain Constant"/>
    <s v="NO"/>
    <s v="Watching web series"/>
    <s v="YES"/>
    <s v="YES"/>
    <s v="Eating outside"/>
  </r>
  <r>
    <s v="R424"/>
    <x v="17"/>
    <n v="0"/>
    <s v="Excellent"/>
    <s v="Laptop/Desktop"/>
    <n v="3"/>
    <n v="1"/>
    <n v="8"/>
    <n v="3"/>
    <x v="3"/>
    <n v="0"/>
    <n v="3"/>
    <s v="Decreased"/>
    <s v="NO"/>
    <s v="Online gaming"/>
    <s v="YES"/>
    <s v="NO"/>
    <s v="Travelling"/>
  </r>
  <r>
    <s v="R491"/>
    <x v="17"/>
    <n v="2"/>
    <s v="Poor"/>
    <s v="Smartphone"/>
    <n v="6"/>
    <n v="0"/>
    <n v="6"/>
    <n v="3"/>
    <x v="0"/>
    <n v="0.5"/>
    <n v="4"/>
    <s v="Decreased"/>
    <s v="NO"/>
    <s v="Listening to music"/>
    <s v="NO"/>
    <s v="NO"/>
    <s v="School/college"/>
  </r>
  <r>
    <s v="R494"/>
    <x v="17"/>
    <n v="5"/>
    <s v="Average"/>
    <s v="Laptop/Desktop"/>
    <n v="2"/>
    <n v="0"/>
    <n v="6"/>
    <n v="3"/>
    <x v="3"/>
    <n v="0"/>
    <n v="4"/>
    <s v="Increased"/>
    <s v="NO"/>
    <s v="Watching web series"/>
    <s v="NO"/>
    <s v="YES"/>
    <s v="Eating outside"/>
  </r>
  <r>
    <s v="R531"/>
    <x v="17"/>
    <n v="0"/>
    <s v="NA"/>
    <s v="NA"/>
    <n v="1"/>
    <n v="0"/>
    <n v="10"/>
    <n v="6"/>
    <x v="3"/>
    <n v="3"/>
    <n v="4"/>
    <s v="Increased"/>
    <s v="NO"/>
    <s v="Listening to music"/>
    <s v="NO"/>
    <s v="NO"/>
    <s v="School/college"/>
  </r>
  <r>
    <s v="R549"/>
    <x v="17"/>
    <n v="2"/>
    <s v="Average"/>
    <s v="Smartphone"/>
    <n v="2"/>
    <n v="0"/>
    <n v="6"/>
    <n v="3"/>
    <x v="0"/>
    <n v="0"/>
    <n v="2"/>
    <s v="Decreased"/>
    <s v="NO"/>
    <s v="Sleeping"/>
    <s v="NO"/>
    <s v="NO"/>
    <s v="School/college"/>
  </r>
  <r>
    <s v="R593"/>
    <x v="17"/>
    <n v="2"/>
    <s v="Average"/>
    <s v="Smartphone"/>
    <n v="1"/>
    <n v="1"/>
    <n v="7"/>
    <n v="4"/>
    <x v="3"/>
    <n v="0"/>
    <n v="3"/>
    <s v="Remain Constant"/>
    <s v="NO"/>
    <s v="Football"/>
    <s v="YES"/>
    <s v="YES"/>
    <s v="School/college"/>
  </r>
  <r>
    <s v="R597"/>
    <x v="17"/>
    <n v="6"/>
    <s v="Good"/>
    <s v="Laptop/Desktop"/>
    <n v="8"/>
    <n v="0"/>
    <n v="9"/>
    <n v="2"/>
    <x v="1"/>
    <n v="0"/>
    <n v="3"/>
    <s v="Decreased"/>
    <s v="YES"/>
    <s v="Reading"/>
    <s v="YES"/>
    <s v="YES"/>
    <s v="Colleagues"/>
  </r>
  <r>
    <s v="R641"/>
    <x v="17"/>
    <n v="0"/>
    <s v="NA"/>
    <s v="NA"/>
    <n v="1"/>
    <n v="0"/>
    <n v="8"/>
    <n v="2"/>
    <x v="9"/>
    <n v="1"/>
    <n v="3"/>
    <s v="Increased"/>
    <s v="NO"/>
    <s v="Scrolling through social media"/>
    <s v="NO"/>
    <s v="NO"/>
    <s v="Previous mistakes"/>
  </r>
  <r>
    <s v="R789"/>
    <x v="17"/>
    <n v="5"/>
    <s v="Excellent"/>
    <s v="Laptop/Desktop"/>
    <n v="3"/>
    <n v="3"/>
    <n v="8"/>
    <n v="2"/>
    <x v="0"/>
    <n v="2"/>
    <n v="3"/>
    <s v="Remain Constant"/>
    <s v="NO"/>
    <s v="By engaging in my work."/>
    <s v="YES"/>
    <s v="YES"/>
    <s v="ALL"/>
  </r>
  <r>
    <s v="R806"/>
    <x v="17"/>
    <n v="0"/>
    <s v="Average"/>
    <s v="Smartphone"/>
    <n v="1"/>
    <n v="1"/>
    <n v="8"/>
    <n v="1"/>
    <x v="9"/>
    <n v="0"/>
    <n v="3"/>
    <s v="Remain Constant"/>
    <s v="NO"/>
    <s v="Work"/>
    <s v="YES"/>
    <s v="NO"/>
    <s v="Roaming around freely"/>
  </r>
  <r>
    <s v="R847"/>
    <x v="17"/>
    <n v="2"/>
    <s v="Average"/>
    <s v="Smartphone"/>
    <n v="3"/>
    <n v="0.5"/>
    <n v="9"/>
    <n v="2"/>
    <x v="6"/>
    <n v="0"/>
    <n v="2"/>
    <s v="Remain Constant"/>
    <s v="NO"/>
    <s v="Sleeping"/>
    <s v="YES"/>
    <s v="YES"/>
    <s v="Family"/>
  </r>
  <r>
    <s v="R907"/>
    <x v="17"/>
    <n v="0"/>
    <s v="Very poor"/>
    <s v="Smartphone"/>
    <n v="1"/>
    <n v="0"/>
    <n v="5"/>
    <n v="4"/>
    <x v="9"/>
    <n v="6"/>
    <n v="3"/>
    <s v="Decreased"/>
    <s v="YES"/>
    <s v="Scrolling through social media"/>
    <s v="NO"/>
    <s v="YES"/>
    <s v="Friends , relatives"/>
  </r>
  <r>
    <s v="R949"/>
    <x v="17"/>
    <n v="0"/>
    <s v="Average"/>
    <s v="Laptop/Desktop"/>
    <n v="10"/>
    <n v="1"/>
    <n v="8"/>
    <n v="1"/>
    <x v="0"/>
    <n v="0"/>
    <n v="3"/>
    <s v="Increased"/>
    <s v="NO"/>
    <s v="Talking to your relatives"/>
    <s v="YES"/>
    <s v="YES"/>
    <s v="School/college"/>
  </r>
  <r>
    <s v="R1022"/>
    <x v="17"/>
    <n v="1"/>
    <s v="Good"/>
    <s v="Smartphone"/>
    <n v="3"/>
    <n v="2"/>
    <n v="8"/>
    <n v="2"/>
    <x v="1"/>
    <n v="0"/>
    <n v="2"/>
    <s v="Remain Constant"/>
    <s v="NO"/>
    <s v="Social Media"/>
    <s v="YES"/>
    <s v="YES"/>
    <s v="Eating outside"/>
  </r>
  <r>
    <s v="R1032"/>
    <x v="17"/>
    <n v="2"/>
    <s v="Good"/>
    <s v="Smartphone"/>
    <n v="0"/>
    <n v="1"/>
    <n v="9"/>
    <n v="5"/>
    <x v="3"/>
    <n v="3"/>
    <n v="4"/>
    <s v="Increased"/>
    <s v="NO"/>
    <s v="Online gaming"/>
    <s v="YES"/>
    <s v="YES"/>
    <s v="Colleagues"/>
  </r>
  <r>
    <s v="R1037"/>
    <x v="17"/>
    <n v="2"/>
    <s v="Very poor"/>
    <s v="Smartphone"/>
    <n v="6"/>
    <n v="0"/>
    <n v="12"/>
    <n v="4"/>
    <x v="6"/>
    <n v="0"/>
    <n v="4"/>
    <s v="Remain Constant"/>
    <s v="NO"/>
    <s v="Scrolling through social media"/>
    <s v="NO"/>
    <s v="YES"/>
    <s v="School/college"/>
  </r>
  <r>
    <s v="R1061"/>
    <x v="17"/>
    <n v="2"/>
    <s v="Average"/>
    <s v="Smartphone"/>
    <n v="4"/>
    <n v="0"/>
    <n v="6"/>
    <n v="3"/>
    <x v="3"/>
    <n v="0"/>
    <n v="4"/>
    <s v="Increased"/>
    <s v="NO"/>
    <s v="Watching web series"/>
    <s v="NO"/>
    <s v="YES"/>
    <s v="Travelling"/>
  </r>
  <r>
    <s v="R1110"/>
    <x v="17"/>
    <n v="6"/>
    <s v="Average"/>
    <s v="Smartphone"/>
    <n v="6"/>
    <n v="0"/>
    <n v="7"/>
    <n v="2"/>
    <x v="1"/>
    <s v="No tv"/>
    <n v="3"/>
    <s v="Decreased"/>
    <s v="NO"/>
    <s v="Do some home related stuff"/>
    <s v="YES"/>
    <s v="NO"/>
    <s v="Travelling"/>
  </r>
  <r>
    <s v="R91"/>
    <x v="18"/>
    <n v="4"/>
    <s v="Very poor"/>
    <s v="Smartphone"/>
    <n v="3"/>
    <n v="1"/>
    <n v="7"/>
    <n v="1"/>
    <x v="3"/>
    <n v="0"/>
    <n v="3"/>
    <s v="Remain Constant"/>
    <s v="YES"/>
    <s v="Cricket"/>
    <s v="NO"/>
    <s v="NO"/>
    <s v="Eating outside"/>
  </r>
  <r>
    <s v="R200"/>
    <x v="18"/>
    <n v="2"/>
    <s v="Very poor"/>
    <s v="Laptop/Desktop"/>
    <n v="3"/>
    <n v="1"/>
    <n v="8"/>
    <n v="4"/>
    <x v="5"/>
    <n v="1"/>
    <n v="2"/>
    <s v="Increased"/>
    <s v="NO"/>
    <s v="Watching web series"/>
    <s v="NO"/>
    <s v="NO"/>
    <s v="Roaming around freely"/>
  </r>
  <r>
    <s v="R285"/>
    <x v="18"/>
    <n v="5"/>
    <s v="Average"/>
    <s v="Laptop/Desktop"/>
    <n v="6"/>
    <n v="0"/>
    <n v="8"/>
    <n v="1"/>
    <x v="3"/>
    <n v="0"/>
    <n v="3"/>
    <s v="Remain Constant"/>
    <s v="NO"/>
    <s v="Listening to music"/>
    <s v="YES"/>
    <s v="NO"/>
    <s v="Roaming around freely"/>
  </r>
  <r>
    <s v="R302"/>
    <x v="18"/>
    <n v="1"/>
    <s v="Average"/>
    <s v="Laptop/Desktop"/>
    <n v="3"/>
    <n v="1"/>
    <n v="7"/>
    <n v="3"/>
    <x v="0"/>
    <n v="2"/>
    <n v="3"/>
    <s v="Increased"/>
    <s v="NO"/>
    <s v="Reading books"/>
    <s v="NO"/>
    <s v="YES"/>
    <s v="Travelling"/>
  </r>
  <r>
    <s v="R580"/>
    <x v="18"/>
    <n v="0"/>
    <s v="NA"/>
    <s v="NA"/>
    <n v="2"/>
    <n v="1"/>
    <n v="9"/>
    <n v="2"/>
    <x v="0"/>
    <n v="1"/>
    <n v="2"/>
    <s v="Increased"/>
    <s v="NO"/>
    <s v="Listening to music"/>
    <s v="NO"/>
    <s v="NO"/>
    <s v="Roaming around freely"/>
  </r>
  <r>
    <s v="R596"/>
    <x v="18"/>
    <n v="2"/>
    <s v="Good"/>
    <s v="Laptop/Desktop"/>
    <n v="3"/>
    <n v="0"/>
    <n v="7"/>
    <n v="2"/>
    <x v="9"/>
    <n v="3"/>
    <n v="2"/>
    <s v="Remain Constant"/>
    <s v="NO"/>
    <s v="Talking"/>
    <s v="YES"/>
    <s v="YES"/>
    <s v="Eating outside"/>
  </r>
  <r>
    <s v="R618"/>
    <x v="18"/>
    <n v="6"/>
    <s v="Good"/>
    <s v="Laptop/Desktop"/>
    <n v="0"/>
    <n v="1"/>
    <n v="7"/>
    <n v="3"/>
    <x v="3"/>
    <n v="0"/>
    <n v="2"/>
    <s v="Increased"/>
    <s v="NO"/>
    <s v="Web Series"/>
    <s v="NO"/>
    <s v="YES"/>
    <s v="Colleagues"/>
  </r>
  <r>
    <s v="R620"/>
    <x v="18"/>
    <n v="1"/>
    <s v="Average"/>
    <s v="Laptop/Desktop"/>
    <n v="4"/>
    <n v="0.5"/>
    <n v="9"/>
    <n v="2"/>
    <x v="0"/>
    <n v="5"/>
    <n v="3"/>
    <s v="Increased"/>
    <s v="NO"/>
    <s v="Online surfing"/>
    <s v="NO"/>
    <s v="YES"/>
    <s v="School/college"/>
  </r>
  <r>
    <s v="R640"/>
    <x v="18"/>
    <n v="1"/>
    <s v="Average"/>
    <s v="Smartphone"/>
    <n v="2"/>
    <n v="0"/>
    <n v="10"/>
    <n v="1"/>
    <x v="0"/>
    <n v="1"/>
    <n v="3"/>
    <s v="Increased"/>
    <s v="NO"/>
    <s v="Cooking"/>
    <s v="NO"/>
    <s v="YES"/>
    <s v="School/college"/>
  </r>
  <r>
    <s v="R1023"/>
    <x v="18"/>
    <n v="0"/>
    <s v="Good"/>
    <s v="Laptop/Desktop"/>
    <n v="4"/>
    <n v="1"/>
    <n v="8"/>
    <n v="2"/>
    <x v="0"/>
    <n v="0"/>
    <n v="2"/>
    <s v="Remain Constant"/>
    <s v="YES"/>
    <s v="Web Series"/>
    <s v="NO"/>
    <s v="YES"/>
    <s v="Travelling"/>
  </r>
  <r>
    <s v="R1033"/>
    <x v="18"/>
    <n v="0"/>
    <s v="Very poor"/>
    <s v="Smartphone"/>
    <n v="2"/>
    <n v="0"/>
    <n v="7"/>
    <n v="5"/>
    <x v="5"/>
    <n v="0"/>
    <n v="3"/>
    <s v="Remain Constant"/>
    <s v="NO"/>
    <s v="Listening to music"/>
    <s v="NO"/>
    <s v="YES"/>
    <s v="Roaming around freely"/>
  </r>
  <r>
    <s v="R1104"/>
    <x v="18"/>
    <n v="5"/>
    <s v="Average"/>
    <s v="Laptop/Desktop"/>
    <n v="1"/>
    <n v="3"/>
    <n v="6"/>
    <n v="5"/>
    <x v="3"/>
    <n v="0"/>
    <n v="3"/>
    <s v="Decreased"/>
    <s v="NO"/>
    <s v="Watching web series"/>
    <s v="YES"/>
    <s v="YES"/>
    <s v="Travelling"/>
  </r>
  <r>
    <s v="R202"/>
    <x v="19"/>
    <n v="5"/>
    <s v="Average"/>
    <s v="Laptop/Desktop"/>
    <n v="10"/>
    <n v="1"/>
    <n v="8"/>
    <n v="1"/>
    <x v="1"/>
    <n v="0.5"/>
    <n v="2"/>
    <s v="Remain Constant"/>
    <s v="NO"/>
    <s v="Meditation"/>
    <s v="YES"/>
    <s v="YES"/>
    <s v="Roaming around freely"/>
  </r>
  <r>
    <s v="R321"/>
    <x v="19"/>
    <n v="1"/>
    <s v="Good"/>
    <s v="Laptop/Desktop"/>
    <n v="4"/>
    <n v="0"/>
    <n v="6"/>
    <n v="6"/>
    <x v="5"/>
    <n v="4"/>
    <n v="3"/>
    <s v="Remain Constant"/>
    <s v="NO"/>
    <s v="Talking"/>
    <s v="NO"/>
    <s v="YES"/>
    <s v="Travelling"/>
  </r>
  <r>
    <s v="R327"/>
    <x v="19"/>
    <n v="0"/>
    <s v="Very poor"/>
    <s v="Smartphone"/>
    <n v="1"/>
    <n v="1"/>
    <n v="7"/>
    <n v="1"/>
    <x v="0"/>
    <n v="2"/>
    <n v="2"/>
    <s v="Decreased"/>
    <s v="NO"/>
    <s v="Online gaming"/>
    <s v="NO"/>
    <s v="YES"/>
    <s v="Travelling"/>
  </r>
  <r>
    <s v="R533"/>
    <x v="19"/>
    <n v="2"/>
    <s v="Very poor"/>
    <s v="Laptop/Desktop"/>
    <n v="1"/>
    <n v="1"/>
    <n v="8"/>
    <n v="4"/>
    <x v="5"/>
    <n v="0"/>
    <n v="3"/>
    <s v="Decreased"/>
    <s v="NO"/>
    <s v="Scrolling through social media"/>
    <s v="NO"/>
    <s v="YES"/>
    <s v="Travelling"/>
  </r>
  <r>
    <s v="R559"/>
    <x v="19"/>
    <n v="0.5"/>
    <s v="Very poor"/>
    <s v="Smartphone"/>
    <n v="1"/>
    <n v="0"/>
    <n v="6"/>
    <n v="1"/>
    <x v="0"/>
    <n v="1"/>
    <n v="3"/>
    <s v="Decreased"/>
    <s v="YES"/>
    <s v="Sleeping"/>
    <s v="NO"/>
    <s v="NO"/>
    <s v="School/college"/>
  </r>
  <r>
    <s v="R810"/>
    <x v="19"/>
    <n v="3"/>
    <s v="Very poor"/>
    <s v="Laptop/Desktop"/>
    <n v="2"/>
    <n v="1"/>
    <n v="8"/>
    <n v="1"/>
    <x v="1"/>
    <n v="0"/>
    <n v="4"/>
    <s v="Increased"/>
    <s v="NO"/>
    <s v="Listening to music"/>
    <s v="YES"/>
    <s v="YES"/>
    <s v="Roaming around freely"/>
  </r>
  <r>
    <s v="R895"/>
    <x v="19"/>
    <n v="1"/>
    <s v="Average"/>
    <s v="Smartphone"/>
    <n v="3"/>
    <n v="1"/>
    <n v="8"/>
    <n v="4"/>
    <x v="1"/>
    <n v="0"/>
    <n v="3"/>
    <s v="Decreased"/>
    <s v="YES"/>
    <s v="Watching web series"/>
    <s v="NO"/>
    <s v="YES"/>
    <s v="Roaming around freely"/>
  </r>
  <r>
    <s v="R936"/>
    <x v="19"/>
    <n v="9"/>
    <s v="Very poor"/>
    <s v="Laptop/Desktop"/>
    <n v="2"/>
    <n v="0"/>
    <n v="5"/>
    <n v="3"/>
    <x v="9"/>
    <n v="1"/>
    <n v="3"/>
    <s v="Increased"/>
    <s v="NO"/>
    <s v="Reading books"/>
    <s v="YES"/>
    <s v="YES"/>
    <s v="School/college"/>
  </r>
  <r>
    <s v="R971"/>
    <x v="19"/>
    <n v="0"/>
    <s v="Very poor"/>
    <s v="Smartphone"/>
    <n v="0"/>
    <n v="0"/>
    <n v="12"/>
    <n v="2"/>
    <x v="9"/>
    <n v="2"/>
    <n v="2"/>
    <s v="Remain Constant"/>
    <s v="YES"/>
    <s v="Listening to music"/>
    <s v="NO"/>
    <s v="NO"/>
    <s v="School/college"/>
  </r>
  <r>
    <s v="R993"/>
    <x v="19"/>
    <n v="1"/>
    <s v="Average"/>
    <s v="Smartphone"/>
    <n v="1"/>
    <n v="0"/>
    <n v="8"/>
    <n v="3"/>
    <x v="5"/>
    <n v="0"/>
    <n v="3"/>
    <s v="Increased"/>
    <s v="NO"/>
    <s v="Listening to music"/>
    <s v="NO"/>
    <s v="YES"/>
    <s v="School/college"/>
  </r>
  <r>
    <s v="R1010"/>
    <x v="19"/>
    <n v="4"/>
    <s v="Very poor"/>
    <s v="Smartphone"/>
    <n v="2"/>
    <n v="0"/>
    <n v="7"/>
    <n v="2"/>
    <x v="3"/>
    <n v="0"/>
    <n v="3"/>
    <s v="Increased"/>
    <s v="NO"/>
    <s v="Listening to music"/>
    <s v="NO"/>
    <s v="YES"/>
    <s v="Travelling"/>
  </r>
  <r>
    <s v="R1013"/>
    <x v="19"/>
    <n v="4"/>
    <s v="Very poor"/>
    <s v="Smartphone"/>
    <n v="3"/>
    <n v="1"/>
    <n v="7"/>
    <n v="2"/>
    <x v="1"/>
    <n v="1"/>
    <n v="3"/>
    <s v="Remain Constant"/>
    <s v="NO"/>
    <s v="Listening to music"/>
    <s v="NO"/>
    <s v="NO"/>
    <s v="Roaming around freely"/>
  </r>
  <r>
    <s v="R411"/>
    <x v="20"/>
    <n v="0"/>
    <s v="Good"/>
    <s v="Laptop/Desktop"/>
    <n v="2"/>
    <n v="0"/>
    <n v="10"/>
    <n v="6"/>
    <x v="0"/>
    <n v="6"/>
    <n v="3"/>
    <s v="Decreased"/>
    <s v="NO"/>
    <s v="Online gaming"/>
    <s v="NO"/>
    <s v="YES"/>
    <s v="Colleagues"/>
  </r>
  <r>
    <s v="R415"/>
    <x v="20"/>
    <n v="3"/>
    <s v="Excellent"/>
    <s v="Laptop/Desktop"/>
    <n v="2"/>
    <n v="2"/>
    <n v="7"/>
    <n v="1"/>
    <x v="3"/>
    <n v="0"/>
    <n v="3"/>
    <s v="Decreased"/>
    <s v="YES"/>
    <s v="Listening to music"/>
    <s v="YES"/>
    <s v="YES"/>
    <s v="Travelling"/>
  </r>
  <r>
    <s v="R853"/>
    <x v="20"/>
    <n v="3"/>
    <s v="Good"/>
    <s v="Laptop/Desktop"/>
    <n v="2"/>
    <n v="1"/>
    <n v="8"/>
    <n v="2"/>
    <x v="3"/>
    <n v="0.5"/>
    <n v="4"/>
    <s v="Decreased"/>
    <s v="YES"/>
    <s v="Web Series"/>
    <s v="NO"/>
    <s v="NO"/>
    <s v="Travelling"/>
  </r>
  <r>
    <s v="R903"/>
    <x v="20"/>
    <n v="1"/>
    <s v="Average"/>
    <s v="Laptop/Desktop"/>
    <n v="2"/>
    <n v="0"/>
    <n v="8"/>
    <n v="3"/>
    <x v="3"/>
    <n v="2"/>
    <n v="3"/>
    <s v="Increased"/>
    <s v="NO"/>
    <s v="Cooking"/>
    <s v="YES"/>
    <s v="YES"/>
    <s v="Travelling"/>
  </r>
  <r>
    <s v="R982"/>
    <x v="20"/>
    <n v="4"/>
    <s v="Average"/>
    <s v="Smartphone"/>
    <n v="2"/>
    <n v="0"/>
    <n v="7"/>
    <n v="8"/>
    <x v="1"/>
    <n v="4"/>
    <n v="3"/>
    <s v="Increased"/>
    <s v="NO"/>
    <s v="Listening to music"/>
    <s v="NO"/>
    <s v="YES"/>
    <s v="Travelling"/>
  </r>
  <r>
    <s v="R1026"/>
    <x v="20"/>
    <n v="0"/>
    <s v="Good"/>
    <s v="Smartphone"/>
    <n v="2"/>
    <n v="0"/>
    <n v="8"/>
    <n v="2"/>
    <x v="1"/>
    <n v="2"/>
    <n v="3"/>
    <s v="Remain Constant"/>
    <s v="NO"/>
    <s v="Sleeping"/>
    <s v="NO"/>
    <s v="YES"/>
    <s v="Travelling"/>
  </r>
  <r>
    <s v="R383"/>
    <x v="21"/>
    <n v="0"/>
    <s v="NA"/>
    <s v="NA"/>
    <n v="4"/>
    <n v="2"/>
    <n v="7"/>
    <n v="2"/>
    <x v="6"/>
    <n v="2"/>
    <n v="2"/>
    <s v="Decreased"/>
    <s v="NO"/>
    <s v="Meditation"/>
    <s v="YES"/>
    <s v="YES"/>
    <s v="Travelling"/>
  </r>
  <r>
    <s v="R432"/>
    <x v="21"/>
    <n v="4"/>
    <s v="Good"/>
    <s v="Laptop/Desktop"/>
    <n v="4"/>
    <n v="1"/>
    <n v="12"/>
    <n v="2"/>
    <x v="1"/>
    <n v="0"/>
    <n v="3"/>
    <s v="Decreased"/>
    <s v="NO"/>
    <s v="Social Media"/>
    <s v="YES"/>
    <s v="YES"/>
    <s v="Travelling"/>
  </r>
  <r>
    <s v="R634"/>
    <x v="21"/>
    <n v="3"/>
    <s v="Good"/>
    <s v="Laptop/Desktop"/>
    <n v="4"/>
    <n v="1"/>
    <n v="9"/>
    <n v="2"/>
    <x v="1"/>
    <n v="0"/>
    <n v="3"/>
    <s v="Remain Constant"/>
    <s v="NO"/>
    <s v="Listening to music"/>
    <s v="YES"/>
    <s v="YES"/>
    <s v="Travelling"/>
  </r>
  <r>
    <s v="R645"/>
    <x v="21"/>
    <n v="2"/>
    <s v="Excellent"/>
    <s v="NA"/>
    <n v="2"/>
    <n v="1"/>
    <n v="7"/>
    <n v="1"/>
    <x v="5"/>
    <n v="1"/>
    <n v="2"/>
    <s v="Decreased"/>
    <s v="NO"/>
    <s v="Scrolling through social media"/>
    <s v="YES"/>
    <s v="YES"/>
    <s v="Friends , relatives"/>
  </r>
  <r>
    <s v="R743"/>
    <x v="21"/>
    <n v="3"/>
    <s v="Good"/>
    <s v="Laptop/Desktop"/>
    <n v="1"/>
    <n v="0"/>
    <n v="10"/>
    <n v="1"/>
    <x v="0"/>
    <n v="0"/>
    <n v="2"/>
    <s v="Increased"/>
    <s v="NO"/>
    <s v="Online gaming"/>
    <s v="NO"/>
    <s v="YES"/>
    <s v="Eating outside"/>
  </r>
  <r>
    <s v="R888"/>
    <x v="21"/>
    <n v="3"/>
    <s v="Good"/>
    <s v="Laptop/Desktop"/>
    <n v="2"/>
    <n v="1"/>
    <n v="8"/>
    <n v="4"/>
    <x v="3"/>
    <n v="1"/>
    <n v="3"/>
    <s v="Remain Constant"/>
    <s v="NO"/>
    <s v="Reading"/>
    <s v="YES"/>
    <s v="YES"/>
    <s v="Travelling"/>
  </r>
  <r>
    <s v="R1019"/>
    <x v="21"/>
    <n v="5"/>
    <s v="Good"/>
    <s v="Laptop/Desktop"/>
    <n v="4"/>
    <n v="1"/>
    <n v="10"/>
    <n v="2"/>
    <x v="0"/>
    <n v="1"/>
    <n v="3"/>
    <s v="Remain Constant"/>
    <s v="NO"/>
    <s v="Online gaming"/>
    <s v="YES"/>
    <s v="YES"/>
    <s v="School/college"/>
  </r>
  <r>
    <s v="R320"/>
    <x v="22"/>
    <n v="8"/>
    <s v="Good"/>
    <s v="Laptop/Desktop"/>
    <n v="2"/>
    <n v="1"/>
    <n v="8"/>
    <n v="0.5"/>
    <x v="3"/>
    <n v="2"/>
    <n v="4"/>
    <s v="Remain Constant"/>
    <s v="NO"/>
    <s v="Web Series"/>
    <s v="NO"/>
    <s v="NO"/>
    <s v="Travelling"/>
  </r>
  <r>
    <s v="R731"/>
    <x v="22"/>
    <n v="2"/>
    <s v="Average"/>
    <s v="Laptop/Desktop"/>
    <n v="2"/>
    <n v="1"/>
    <n v="8"/>
    <n v="0"/>
    <x v="1"/>
    <n v="0"/>
    <n v="2"/>
    <s v="Remain Constant"/>
    <s v="NO"/>
    <s v="Reading books"/>
    <s v="NO"/>
    <s v="YES"/>
    <s v="nothing"/>
  </r>
  <r>
    <s v="R910"/>
    <x v="22"/>
    <n v="10"/>
    <s v="Good"/>
    <s v="Laptop/Desktop"/>
    <n v="7"/>
    <n v="1"/>
    <n v="6"/>
    <n v="7"/>
    <x v="0"/>
    <n v="2"/>
    <n v="2"/>
    <s v="Remain Constant"/>
    <s v="NO"/>
    <s v="Web Series"/>
    <s v="YES"/>
    <s v="YES"/>
    <s v="Eating outside"/>
  </r>
  <r>
    <s v="R1018"/>
    <x v="22"/>
    <n v="5"/>
    <s v="Average"/>
    <s v="Laptop/Desktop"/>
    <n v="3"/>
    <n v="1"/>
    <n v="8"/>
    <n v="2"/>
    <x v="9"/>
    <n v="2"/>
    <n v="3"/>
    <s v="Remain Constant"/>
    <s v="NO"/>
    <s v="Watching web series"/>
    <s v="YES"/>
    <s v="YES"/>
    <s v="Travelling"/>
  </r>
  <r>
    <s v="R239"/>
    <x v="23"/>
    <n v="3"/>
    <s v="Average"/>
    <s v="Smartphone"/>
    <n v="1"/>
    <n v="0.5"/>
    <n v="4"/>
    <n v="1"/>
    <x v="0"/>
    <n v="0.5"/>
    <n v="2"/>
    <s v="Remain Constant"/>
    <s v="NO"/>
    <s v="Meditation"/>
    <s v="YES"/>
    <s v="YES"/>
    <s v="School/college"/>
  </r>
  <r>
    <s v="R463"/>
    <x v="23"/>
    <n v="0"/>
    <s v="NA"/>
    <s v="NA"/>
    <n v="0.5"/>
    <n v="0"/>
    <n v="7"/>
    <n v="1"/>
    <x v="1"/>
    <n v="0.5"/>
    <n v="2"/>
    <s v="Remain Constant"/>
    <s v="NO"/>
    <s v="Online gaming"/>
    <s v="YES"/>
    <s v="YES"/>
    <s v="Travelling"/>
  </r>
  <r>
    <s v="R632"/>
    <x v="23"/>
    <n v="4"/>
    <s v="Average"/>
    <s v="Laptop/Desktop"/>
    <n v="3"/>
    <n v="1"/>
    <n v="7"/>
    <n v="1"/>
    <x v="1"/>
    <n v="1"/>
    <n v="3"/>
    <s v="Remain Constant"/>
    <s v="NO"/>
    <s v="singing"/>
    <s v="NO"/>
    <s v="NO"/>
    <s v="School/college"/>
  </r>
  <r>
    <s v="R649"/>
    <x v="23"/>
    <n v="4"/>
    <s v="Excellent"/>
    <s v="Laptop/Desktop"/>
    <n v="4"/>
    <n v="0"/>
    <n v="5"/>
    <n v="6"/>
    <x v="0"/>
    <n v="1"/>
    <n v="2"/>
    <s v="Remain Constant"/>
    <s v="NO"/>
    <s v="Watching web series"/>
    <s v="YES"/>
    <s v="YES"/>
    <s v="Roaming around freely"/>
  </r>
  <r>
    <s v="R668"/>
    <x v="23"/>
    <n v="2"/>
    <s v="Very poor"/>
    <s v="Laptop/Desktop"/>
    <n v="1"/>
    <n v="1"/>
    <n v="5"/>
    <n v="1"/>
    <x v="1"/>
    <n v="0"/>
    <n v="3"/>
    <s v="Remain Constant"/>
    <s v="NO"/>
    <s v="Talking to your relatives"/>
    <s v="YES"/>
    <s v="YES"/>
    <s v="Roaming around freely"/>
  </r>
  <r>
    <s v="R784"/>
    <x v="23"/>
    <n v="4"/>
    <s v="Average"/>
    <s v="Laptop/Desktop"/>
    <n v="3"/>
    <n v="1"/>
    <n v="7.8"/>
    <n v="4"/>
    <x v="0"/>
    <n v="2"/>
    <n v="3"/>
    <s v="Increased"/>
    <s v="NO"/>
    <s v="Watching web series"/>
    <s v="NO"/>
    <s v="NO"/>
    <s v="Roaming around freely"/>
  </r>
  <r>
    <s v="R799"/>
    <x v="23"/>
    <n v="1"/>
    <s v="Good"/>
    <s v="Smartphone"/>
    <n v="1"/>
    <n v="1"/>
    <n v="7"/>
    <n v="1"/>
    <x v="0"/>
    <n v="0"/>
    <n v="4"/>
    <s v="Remain Constant"/>
    <s v="NO"/>
    <s v="Dancing"/>
    <s v="NO"/>
    <s v="YES"/>
    <s v="School/college"/>
  </r>
  <r>
    <s v="R1073"/>
    <x v="23"/>
    <n v="2"/>
    <s v="Very poor"/>
    <s v="Laptop/Desktop"/>
    <n v="0"/>
    <n v="1"/>
    <n v="8"/>
    <n v="1"/>
    <x v="1"/>
    <n v="8"/>
    <n v="4"/>
    <s v="Increased"/>
    <s v="NO"/>
    <s v="Watching web series"/>
    <s v="NO"/>
    <s v="NO"/>
    <s v="NOTHING"/>
  </r>
  <r>
    <s v="R29"/>
    <x v="24"/>
    <n v="8"/>
    <s v="Average"/>
    <s v="Laptop/Desktop"/>
    <n v="4"/>
    <n v="1"/>
    <n v="6"/>
    <n v="2"/>
    <x v="9"/>
    <n v="0.5"/>
    <n v="3"/>
    <s v="Remain Constant"/>
    <s v="NO"/>
    <s v="Listening to music"/>
    <s v="YES"/>
    <s v="YES"/>
    <s v="Job"/>
  </r>
  <r>
    <s v="R366"/>
    <x v="24"/>
    <n v="4"/>
    <s v="Excellent"/>
    <s v="Laptop/Desktop"/>
    <n v="2"/>
    <n v="1"/>
    <n v="8"/>
    <n v="1"/>
    <x v="5"/>
    <n v="1"/>
    <n v="3"/>
    <s v="Increased"/>
    <s v="NO"/>
    <s v="Sleep"/>
    <s v="YES"/>
    <s v="NO"/>
    <s v="School/college"/>
  </r>
  <r>
    <s v="R885"/>
    <x v="24"/>
    <n v="4"/>
    <s v="Good"/>
    <s v="Laptop/Desktop"/>
    <n v="3"/>
    <n v="2"/>
    <n v="9"/>
    <n v="2"/>
    <x v="9"/>
    <n v="0"/>
    <n v="2"/>
    <s v="Decreased"/>
    <s v="NO"/>
    <s v="Talking"/>
    <s v="YES"/>
    <s v="YES"/>
    <s v="Travelling"/>
  </r>
  <r>
    <s v="R1056"/>
    <x v="24"/>
    <n v="8"/>
    <s v="Very poor"/>
    <s v="Laptop/Desktop"/>
    <n v="1"/>
    <n v="0"/>
    <n v="8"/>
    <n v="2"/>
    <x v="0"/>
    <n v="1"/>
    <n v="2"/>
    <s v="Remain Constant"/>
    <s v="NO"/>
    <s v="Online gaming"/>
    <s v="NO"/>
    <s v="YES"/>
    <s v="Roaming around freely"/>
  </r>
  <r>
    <s v="R230"/>
    <x v="25"/>
    <n v="4"/>
    <s v="Good"/>
    <s v="Laptop/Desktop"/>
    <n v="5"/>
    <n v="2"/>
    <n v="5"/>
    <n v="3"/>
    <x v="5"/>
    <n v="0"/>
    <n v="3"/>
    <s v="Remain Constant"/>
    <s v="NO"/>
    <s v="Reading"/>
    <s v="YES"/>
    <s v="YES"/>
    <s v="Colleagues"/>
  </r>
  <r>
    <s v="R344"/>
    <x v="25"/>
    <n v="1"/>
    <s v="Very poor"/>
    <s v="Laptop/Desktop"/>
    <n v="10"/>
    <n v="1"/>
    <n v="8"/>
    <n v="2"/>
    <x v="6"/>
    <n v="0"/>
    <n v="3"/>
    <s v="Increased"/>
    <s v="NO"/>
    <s v="Reading books"/>
    <s v="YES"/>
    <s v="YES"/>
    <s v="School/college"/>
  </r>
  <r>
    <s v="R431"/>
    <x v="25"/>
    <n v="1"/>
    <s v="Average"/>
    <s v="Smartphone"/>
    <n v="0"/>
    <n v="0"/>
    <n v="14"/>
    <n v="2"/>
    <x v="5"/>
    <n v="2"/>
    <n v="3"/>
    <s v="Remain Constant"/>
    <s v="NO"/>
    <s v="Watching web series"/>
    <s v="NO"/>
    <s v="YES"/>
    <s v="School/college"/>
  </r>
  <r>
    <s v="R571"/>
    <x v="25"/>
    <n v="2"/>
    <s v="Good"/>
    <s v="Smartphone"/>
    <n v="0"/>
    <n v="0"/>
    <n v="11"/>
    <n v="1"/>
    <x v="0"/>
    <n v="3"/>
    <n v="4"/>
    <s v="Remain Constant"/>
    <s v="NO"/>
    <s v="Meditation"/>
    <s v="NO"/>
    <s v="NO"/>
    <s v="Eating outside"/>
  </r>
  <r>
    <s v="R602"/>
    <x v="25"/>
    <n v="1"/>
    <s v="Average"/>
    <s v="Laptop/Desktop"/>
    <n v="2"/>
    <n v="0.5"/>
    <n v="7"/>
    <n v="3"/>
    <x v="0"/>
    <n v="0"/>
    <n v="3"/>
    <s v="Increased"/>
    <s v="YES"/>
    <s v="Scrolling through social media"/>
    <s v="NO"/>
    <s v="YES"/>
    <s v="Roaming around freely"/>
  </r>
  <r>
    <s v="R626"/>
    <x v="25"/>
    <n v="6"/>
    <s v="Good"/>
    <s v="Laptop/Desktop"/>
    <n v="2"/>
    <n v="1"/>
    <n v="5"/>
    <n v="2"/>
    <x v="1"/>
    <n v="2"/>
    <n v="2"/>
    <s v="Increased"/>
    <s v="NO"/>
    <s v="Dancing"/>
    <s v="YES"/>
    <s v="YES"/>
    <s v="Travelling"/>
  </r>
  <r>
    <s v="R846"/>
    <x v="25"/>
    <n v="2"/>
    <s v="Average"/>
    <s v="Laptop/Desktop"/>
    <n v="3"/>
    <n v="0"/>
    <n v="9"/>
    <n v="2"/>
    <x v="2"/>
    <n v="0.5"/>
    <n v="3"/>
    <s v="Increased"/>
    <s v="NO"/>
    <s v="Reading books"/>
    <s v="NO"/>
    <s v="YES"/>
    <s v="School/college"/>
  </r>
  <r>
    <s v="R931"/>
    <x v="25"/>
    <n v="2"/>
    <s v="Average"/>
    <s v="Smartphone"/>
    <n v="2"/>
    <n v="1"/>
    <n v="6"/>
    <n v="1"/>
    <x v="1"/>
    <n v="0"/>
    <n v="1"/>
    <s v="Remain Constant"/>
    <s v="NO"/>
    <s v="Listening to music"/>
    <s v="YES"/>
    <s v="YES"/>
    <s v="Travelling"/>
  </r>
  <r>
    <s v="R1020"/>
    <x v="25"/>
    <n v="3"/>
    <s v="Average"/>
    <s v="Laptop/Desktop"/>
    <n v="2"/>
    <n v="0"/>
    <n v="6"/>
    <n v="2"/>
    <x v="0"/>
    <n v="0.3"/>
    <n v="3"/>
    <s v="Increased"/>
    <s v="YES"/>
    <s v="Talking to your relatives"/>
    <s v="YES"/>
    <s v="YES"/>
    <s v="Friends , relatives"/>
  </r>
  <r>
    <s v="R1024"/>
    <x v="25"/>
    <n v="4"/>
    <s v="Average"/>
    <s v="Laptop/Desktop"/>
    <n v="4"/>
    <n v="1"/>
    <n v="6"/>
    <n v="0.3"/>
    <x v="0"/>
    <n v="0"/>
    <n v="3"/>
    <s v="Remain Constant"/>
    <s v="NO"/>
    <s v="Cooking"/>
    <s v="YES"/>
    <s v="YES"/>
    <s v="School/college"/>
  </r>
  <r>
    <s v="R865"/>
    <x v="26"/>
    <n v="2"/>
    <s v="Very poor"/>
    <s v="Laptop/Desktop"/>
    <n v="1"/>
    <n v="1"/>
    <n v="7"/>
    <n v="1"/>
    <x v="1"/>
    <n v="0"/>
    <n v="3"/>
    <s v="Remain Constant"/>
    <s v="YES"/>
    <s v="Online surfing"/>
    <s v="NO"/>
    <s v="YES"/>
    <s v="Travelling"/>
  </r>
  <r>
    <s v="R871"/>
    <x v="26"/>
    <n v="4"/>
    <s v="Average"/>
    <s v="Laptop/Desktop"/>
    <n v="1"/>
    <n v="0"/>
    <n v="7"/>
    <n v="1"/>
    <x v="0"/>
    <s v="N"/>
    <n v="4"/>
    <s v="Increased"/>
    <s v="NO"/>
    <s v="Cooking"/>
    <s v="YES"/>
    <s v="YES"/>
    <s v="School/college"/>
  </r>
  <r>
    <s v="R904"/>
    <x v="26"/>
    <n v="3"/>
    <s v="Average"/>
    <s v="Smartphone"/>
    <n v="1"/>
    <n v="0"/>
    <n v="6"/>
    <n v="1"/>
    <x v="0"/>
    <n v="4"/>
    <n v="2"/>
    <s v="Decreased"/>
    <s v="YES"/>
    <s v="Sleeping"/>
    <s v="NO"/>
    <s v="YES"/>
    <s v="Roaming around freely"/>
  </r>
  <r>
    <s v="R957"/>
    <x v="26"/>
    <n v="2"/>
    <s v="Average"/>
    <s v="Smartphone"/>
    <n v="1"/>
    <n v="0"/>
    <n v="6"/>
    <n v="1"/>
    <x v="0"/>
    <n v="0.5"/>
    <n v="2"/>
    <s v="Remain Constant"/>
    <s v="NO"/>
    <s v="Meditation"/>
    <s v="NO"/>
    <s v="YES"/>
    <s v="Travelling"/>
  </r>
  <r>
    <s v="R1060"/>
    <x v="26"/>
    <n v="4"/>
    <s v="Average"/>
    <s v="Smartphone"/>
    <n v="2"/>
    <n v="1"/>
    <n v="6"/>
    <n v="4"/>
    <x v="1"/>
    <n v="1"/>
    <n v="3"/>
    <s v="Increased"/>
    <s v="YES"/>
    <s v="Talking to your relatives"/>
    <s v="YES"/>
    <s v="YES"/>
    <s v="School/college"/>
  </r>
  <r>
    <s v="R177"/>
    <x v="27"/>
    <n v="3"/>
    <s v="Good"/>
    <s v="Laptop/Desktop"/>
    <n v="3"/>
    <n v="1"/>
    <n v="7"/>
    <n v="1"/>
    <x v="0"/>
    <n v="2"/>
    <n v="3"/>
    <s v="Remain Constant"/>
    <s v="NO"/>
    <s v="Sleeping"/>
    <s v="YES"/>
    <s v="YES"/>
    <s v="Travelling"/>
  </r>
  <r>
    <s v="R194"/>
    <x v="27"/>
    <n v="3"/>
    <s v="Average"/>
    <s v="Laptop/Desktop"/>
    <n v="3"/>
    <n v="1"/>
    <n v="8"/>
    <n v="1"/>
    <x v="0"/>
    <n v="1"/>
    <n v="3"/>
    <s v="Remain Constant"/>
    <s v="NO"/>
    <s v="Talking to your relatives"/>
    <s v="YES"/>
    <s v="YES"/>
    <s v="Travelling"/>
  </r>
  <r>
    <s v="R196"/>
    <x v="27"/>
    <n v="1.5"/>
    <s v="Poor"/>
    <s v="Laptop/Desktop"/>
    <n v="1"/>
    <n v="0"/>
    <n v="6"/>
    <n v="1"/>
    <x v="9"/>
    <n v="0"/>
    <n v="2"/>
    <s v="Remain Constant"/>
    <s v="YES"/>
    <s v="Online surfing"/>
    <s v="NO"/>
    <s v="NO"/>
    <s v="Taking kids to park"/>
  </r>
  <r>
    <s v="R356"/>
    <x v="27"/>
    <n v="2"/>
    <s v="Average"/>
    <s v="Laptop/Desktop"/>
    <n v="3"/>
    <n v="1"/>
    <n v="7"/>
    <n v="2"/>
    <x v="6"/>
    <n v="1"/>
    <n v="3"/>
    <s v="Remain Constant"/>
    <s v="NO"/>
    <s v="Sleep"/>
    <s v="YES"/>
    <s v="YES"/>
    <s v="Travelling"/>
  </r>
  <r>
    <s v="R528"/>
    <x v="27"/>
    <n v="2"/>
    <s v="Average"/>
    <s v="Laptop/Desktop"/>
    <n v="1"/>
    <n v="0"/>
    <n v="7"/>
    <n v="6"/>
    <x v="0"/>
    <n v="6"/>
    <n v="3"/>
    <s v="Remain Constant"/>
    <s v="NO"/>
    <s v="Listening to music"/>
    <s v="YES"/>
    <s v="YES"/>
    <s v="Travelling"/>
  </r>
  <r>
    <s v="R627"/>
    <x v="27"/>
    <n v="2"/>
    <s v="Average"/>
    <s v="Laptop/Desktop"/>
    <n v="2"/>
    <n v="1"/>
    <n v="7"/>
    <n v="4"/>
    <x v="5"/>
    <n v="2"/>
    <n v="2"/>
    <s v="Remain Constant"/>
    <s v="NO"/>
    <s v="Cooking"/>
    <s v="NO"/>
    <s v="NO"/>
    <s v="Friends , relatives"/>
  </r>
  <r>
    <s v="R644"/>
    <x v="27"/>
    <n v="2"/>
    <s v="Good"/>
    <s v="NA"/>
    <n v="1"/>
    <n v="1"/>
    <n v="9"/>
    <n v="2"/>
    <x v="0"/>
    <n v="1"/>
    <n v="3"/>
    <s v="Increased"/>
    <s v="NO"/>
    <s v="Talking"/>
    <s v="YES"/>
    <s v="YES"/>
    <s v="Colleagues"/>
  </r>
  <r>
    <s v="R820"/>
    <x v="27"/>
    <n v="2"/>
    <s v="Average"/>
    <s v="Smartphone"/>
    <n v="1"/>
    <n v="1"/>
    <n v="7"/>
    <n v="4"/>
    <x v="0"/>
    <n v="2"/>
    <n v="3"/>
    <s v="Increased"/>
    <s v="NO"/>
    <s v="Scrolling through social media"/>
    <s v="YES"/>
    <s v="YES"/>
    <s v="Travelling"/>
  </r>
  <r>
    <s v="R897"/>
    <x v="27"/>
    <n v="1"/>
    <s v="Good"/>
    <s v="Smartphone"/>
    <n v="3"/>
    <n v="0.5"/>
    <n v="7"/>
    <n v="0"/>
    <x v="2"/>
    <n v="1"/>
    <n v="1"/>
    <s v="Remain Constant"/>
    <s v="NO"/>
    <s v="Listening to music"/>
    <s v="NO"/>
    <s v="NO"/>
    <s v="Colleagues"/>
  </r>
  <r>
    <s v="R929"/>
    <x v="27"/>
    <n v="3"/>
    <s v="Average"/>
    <s v="Smartphone"/>
    <n v="6"/>
    <n v="0"/>
    <n v="6"/>
    <n v="1"/>
    <x v="0"/>
    <n v="1"/>
    <n v="3"/>
    <s v="Remain Constant"/>
    <s v="NO"/>
    <s v="Listening to music"/>
    <s v="YES"/>
    <s v="YES"/>
    <s v="School/college"/>
  </r>
  <r>
    <s v="R453"/>
    <x v="28"/>
    <n v="4"/>
    <s v="Average"/>
    <s v="Smartphone"/>
    <n v="2"/>
    <n v="1"/>
    <n v="6"/>
    <n v="0.5"/>
    <x v="5"/>
    <n v="1"/>
    <n v="2"/>
    <s v="Remain Constant"/>
    <s v="NO"/>
    <s v="Online surfing"/>
    <s v="NO"/>
    <s v="YES"/>
    <s v="Roaming around freely"/>
  </r>
  <r>
    <s v="R793"/>
    <x v="28"/>
    <n v="3"/>
    <s v="Good"/>
    <s v="Laptop/Desktop"/>
    <n v="3"/>
    <n v="1"/>
    <n v="7"/>
    <n v="1"/>
    <x v="0"/>
    <n v="1"/>
    <n v="3"/>
    <s v="Remain Constant"/>
    <s v="NO"/>
    <s v="Sleeping"/>
    <s v="NO"/>
    <s v="NO"/>
    <s v="School/college"/>
  </r>
  <r>
    <s v="R797"/>
    <x v="28"/>
    <n v="4"/>
    <s v="Average"/>
    <s v="Laptop/Desktop"/>
    <n v="4"/>
    <n v="2"/>
    <n v="10"/>
    <n v="2"/>
    <x v="5"/>
    <n v="1"/>
    <n v="3"/>
    <s v="Remain Constant"/>
    <s v="NO"/>
    <s v="Online gaming"/>
    <s v="YES"/>
    <s v="YES"/>
    <s v="Roaming around freely"/>
  </r>
  <r>
    <s v="R1025"/>
    <x v="28"/>
    <n v="1"/>
    <s v="Good"/>
    <s v="Smartphone"/>
    <n v="3"/>
    <n v="1"/>
    <n v="7"/>
    <n v="2"/>
    <x v="0"/>
    <n v="0"/>
    <n v="2"/>
    <s v="Remain Constant"/>
    <s v="NO"/>
    <s v="Talking"/>
    <s v="YES"/>
    <s v="YES"/>
    <s v="Travelling"/>
  </r>
  <r>
    <s v="R419"/>
    <x v="29"/>
    <n v="2"/>
    <s v="Excellent"/>
    <s v="Tablet"/>
    <n v="3"/>
    <n v="1"/>
    <n v="7"/>
    <n v="5"/>
    <x v="1"/>
    <n v="3"/>
    <n v="3"/>
    <s v="Increased"/>
    <s v="NO"/>
    <s v="Online gaming"/>
    <s v="NO"/>
    <s v="YES"/>
    <s v="Friends , relatives"/>
  </r>
  <r>
    <s v="R591"/>
    <x v="29"/>
    <n v="3"/>
    <s v="Excellent"/>
    <s v="Laptop/Desktop"/>
    <n v="2"/>
    <n v="0"/>
    <n v="8"/>
    <n v="2"/>
    <x v="5"/>
    <n v="0"/>
    <n v="3"/>
    <s v="Remain Constant"/>
    <s v="NO"/>
    <s v="Reading books"/>
    <s v="NO"/>
    <s v="YES"/>
    <s v="Eating outside"/>
  </r>
  <r>
    <s v="R844"/>
    <x v="29"/>
    <n v="4"/>
    <s v="Good"/>
    <s v="Laptop/Desktop"/>
    <n v="2"/>
    <n v="1"/>
    <n v="10"/>
    <n v="1"/>
    <x v="1"/>
    <n v="1"/>
    <n v="3"/>
    <s v="Increased"/>
    <s v="NO"/>
    <s v="Sleeping"/>
    <s v="YES"/>
    <s v="YES"/>
    <s v="Colleagues"/>
  </r>
  <r>
    <s v="R883"/>
    <x v="29"/>
    <n v="5"/>
    <s v="Good"/>
    <s v="Laptop/Desktop"/>
    <n v="4"/>
    <n v="1"/>
    <n v="5"/>
    <n v="1"/>
    <x v="0"/>
    <n v="1"/>
    <n v="2"/>
    <s v="Remain Constant"/>
    <s v="NO"/>
    <s v="Reading"/>
    <s v="YES"/>
    <s v="YES"/>
    <s v="Travelling"/>
  </r>
  <r>
    <s v="R1027"/>
    <x v="29"/>
    <n v="3"/>
    <s v="Average"/>
    <s v="Laptop/Desktop"/>
    <n v="2"/>
    <n v="0"/>
    <n v="10"/>
    <n v="2"/>
    <x v="1"/>
    <n v="0"/>
    <n v="3"/>
    <s v="Increased"/>
    <s v="NO"/>
    <s v="Watching web series"/>
    <s v="NO"/>
    <s v="NO"/>
    <s v="Travelling"/>
  </r>
  <r>
    <s v="R803"/>
    <x v="30"/>
    <n v="4"/>
    <s v="Good"/>
    <s v="Laptop/Desktop"/>
    <n v="5"/>
    <n v="1"/>
    <n v="7"/>
    <n v="4"/>
    <x v="3"/>
    <n v="0"/>
    <n v="2"/>
    <s v="Increased"/>
    <s v="NO"/>
    <s v="Talking"/>
    <s v="YES"/>
    <s v="YES"/>
    <s v="Travelling"/>
  </r>
  <r>
    <s v="R869"/>
    <x v="30"/>
    <n v="2"/>
    <s v="Good"/>
    <s v="Laptop/Desktop"/>
    <n v="1"/>
    <n v="1"/>
    <n v="7"/>
    <n v="0.5"/>
    <x v="0"/>
    <n v="1"/>
    <n v="2"/>
    <s v="Remain Constant"/>
    <s v="NO"/>
    <s v="Listening to music"/>
    <s v="YES"/>
    <s v="YES"/>
    <s v="Travelling"/>
  </r>
  <r>
    <s v="R724"/>
    <x v="31"/>
    <n v="4"/>
    <s v="Excellent"/>
    <s v="Laptop/Desktop"/>
    <n v="5"/>
    <n v="1"/>
    <n v="6"/>
    <n v="1"/>
    <x v="1"/>
    <n v="2"/>
    <n v="3"/>
    <s v="Increased"/>
    <s v="NO"/>
    <s v="Online gaming"/>
    <s v="YES"/>
    <s v="YES"/>
    <s v="Roaming around freely"/>
  </r>
  <r>
    <s v="R852"/>
    <x v="31"/>
    <n v="4"/>
    <s v="Very poor"/>
    <s v="Laptop/Desktop"/>
    <n v="3"/>
    <n v="1"/>
    <n v="6"/>
    <n v="2"/>
    <x v="1"/>
    <n v="2"/>
    <n v="3"/>
    <s v="Remain Constant"/>
    <s v="NO"/>
    <s v="Sleeping"/>
    <s v="YES"/>
    <s v="YES"/>
    <s v="Travelling"/>
  </r>
  <r>
    <s v="R964"/>
    <x v="31"/>
    <n v="2"/>
    <s v="Very poor"/>
    <s v="Laptop/Desktop"/>
    <n v="4"/>
    <n v="0"/>
    <n v="7"/>
    <n v="3"/>
    <x v="0"/>
    <n v="1"/>
    <n v="3"/>
    <s v="Increased"/>
    <s v="NO"/>
    <s v="Scrolling through social media"/>
    <s v="NO"/>
    <s v="NO"/>
    <s v="Roaming around freely"/>
  </r>
  <r>
    <s v="R1031"/>
    <x v="31"/>
    <n v="2"/>
    <s v="Average"/>
    <s v="Laptop/Desktop"/>
    <n v="3"/>
    <n v="1"/>
    <n v="5"/>
    <n v="3"/>
    <x v="0"/>
    <n v="0"/>
    <n v="3"/>
    <s v="Increased"/>
    <s v="NO"/>
    <s v="Listening to music"/>
    <s v="YES"/>
    <s v="NO"/>
    <s v="Roaming around freely"/>
  </r>
  <r>
    <s v="R916"/>
    <x v="32"/>
    <n v="2"/>
    <s v="Excellent"/>
    <s v="Tablet"/>
    <n v="1"/>
    <n v="1"/>
    <n v="7"/>
    <n v="1"/>
    <x v="0"/>
    <n v="0.5"/>
    <n v="3"/>
    <s v="Remain Constant"/>
    <s v="NO"/>
    <s v="Cooking"/>
    <s v="NO"/>
    <s v="YES"/>
    <s v="Friends , relatives"/>
  </r>
  <r>
    <s v="R376"/>
    <x v="33"/>
    <n v="1"/>
    <s v="Average"/>
    <s v="Laptop/Desktop"/>
    <n v="2"/>
    <n v="1"/>
    <n v="6"/>
    <n v="4"/>
    <x v="0"/>
    <n v="0"/>
    <n v="2"/>
    <s v="Remain Constant"/>
    <s v="NO"/>
    <s v="Online surfing"/>
    <s v="NO"/>
    <s v="YES"/>
    <s v="Eating outside"/>
  </r>
  <r>
    <s v="R384"/>
    <x v="33"/>
    <n v="2"/>
    <s v="Good"/>
    <s v="NA"/>
    <n v="1"/>
    <n v="1"/>
    <n v="8"/>
    <n v="1"/>
    <x v="0"/>
    <n v="1"/>
    <n v="2"/>
    <s v="Remain Constant"/>
    <s v="NO"/>
    <s v="Web Series"/>
    <s v="YES"/>
    <s v="YES"/>
    <s v="Travelling"/>
  </r>
  <r>
    <s v="R389"/>
    <x v="33"/>
    <n v="4"/>
    <s v="Average"/>
    <s v="NA"/>
    <n v="4"/>
    <n v="0"/>
    <n v="8"/>
    <n v="2"/>
    <x v="0"/>
    <n v="1"/>
    <n v="3"/>
    <s v="Increased"/>
    <s v="NO"/>
    <s v="Listening to music"/>
    <s v="NO"/>
    <s v="YES"/>
    <s v="Travelling"/>
  </r>
  <r>
    <s v="R601"/>
    <x v="33"/>
    <n v="5"/>
    <s v="Very poor"/>
    <s v="Laptop/Desktop"/>
    <n v="3"/>
    <n v="0"/>
    <n v="6"/>
    <n v="3"/>
    <x v="0"/>
    <n v="0"/>
    <n v="3"/>
    <s v="Increased"/>
    <s v="YES"/>
    <s v="Sleeping"/>
    <s v="YES"/>
    <s v="YES"/>
    <s v="Being social"/>
  </r>
  <r>
    <s v="R638"/>
    <x v="33"/>
    <n v="3"/>
    <s v="Average"/>
    <s v="Smartphone"/>
    <n v="1"/>
    <n v="0.5"/>
    <n v="7"/>
    <n v="4"/>
    <x v="3"/>
    <n v="1"/>
    <n v="3"/>
    <s v="Remain Constant"/>
    <s v="NO"/>
    <s v="Talking to your relatives"/>
    <s v="YES"/>
    <s v="YES"/>
    <s v="Travelling"/>
  </r>
  <r>
    <s v="R774"/>
    <x v="33"/>
    <n v="6"/>
    <s v="Average"/>
    <s v="Laptop/Desktop"/>
    <n v="3"/>
    <n v="0"/>
    <n v="7"/>
    <n v="2"/>
    <x v="0"/>
    <n v="2"/>
    <n v="3"/>
    <s v="Remain Constant"/>
    <s v="NO"/>
    <s v="No able to reduce the stress"/>
    <s v="NO"/>
    <s v="YES"/>
    <s v="Travelling"/>
  </r>
  <r>
    <s v="R776"/>
    <x v="33"/>
    <n v="5"/>
    <s v="Excellent"/>
    <s v="Laptop/Desktop"/>
    <n v="4"/>
    <n v="0.5"/>
    <n v="6"/>
    <n v="1"/>
    <x v="0"/>
    <n v="2"/>
    <n v="2"/>
    <s v="Remain Constant"/>
    <s v="NO"/>
    <s v="Talking to your relatives"/>
    <s v="YES"/>
    <s v="YES"/>
    <s v="Travelling"/>
  </r>
  <r>
    <s v="R788"/>
    <x v="33"/>
    <n v="1"/>
    <s v="Excellent"/>
    <s v="Laptop/Desktop"/>
    <n v="2"/>
    <n v="1"/>
    <n v="6.7"/>
    <n v="1"/>
    <x v="0"/>
    <n v="1"/>
    <n v="2"/>
    <s v="Remain Constant"/>
    <s v="NO"/>
    <s v="Online surfing"/>
    <s v="YES"/>
    <s v="YES"/>
    <s v="Friends , relatives"/>
  </r>
  <r>
    <s v="R794"/>
    <x v="33"/>
    <n v="2"/>
    <s v="Poor"/>
    <s v="Smartphone"/>
    <n v="3"/>
    <n v="0"/>
    <n v="5"/>
    <n v="1"/>
    <x v="0"/>
    <n v="1"/>
    <n v="4"/>
    <s v="Increased"/>
    <s v="NO"/>
    <s v="Watching web series"/>
    <s v="NO"/>
    <s v="YES"/>
    <s v="School/college"/>
  </r>
  <r>
    <s v="R807"/>
    <x v="33"/>
    <n v="0"/>
    <s v="Average"/>
    <s v="Laptop/Desktop"/>
    <n v="0"/>
    <n v="1"/>
    <n v="10"/>
    <n v="2"/>
    <x v="0"/>
    <n v="1"/>
    <n v="3"/>
    <s v="Increased"/>
    <s v="NO"/>
    <s v="Watching web series"/>
    <s v="NO"/>
    <s v="YES"/>
    <s v="Friends , relatives"/>
  </r>
  <r>
    <s v="R816"/>
    <x v="33"/>
    <n v="5"/>
    <s v="Average"/>
    <s v="Smartphone"/>
    <n v="2"/>
    <n v="1"/>
    <n v="8"/>
    <n v="4"/>
    <x v="0"/>
    <n v="6"/>
    <n v="3"/>
    <s v="Remain Constant"/>
    <s v="NO"/>
    <s v="Scrolling through social media"/>
    <s v="YES"/>
    <s v="YES"/>
    <s v="Roaming around freely"/>
  </r>
  <r>
    <s v="R821"/>
    <x v="33"/>
    <n v="1"/>
    <s v="Average"/>
    <s v="Smartphone"/>
    <n v="1"/>
    <n v="1"/>
    <n v="8"/>
    <n v="3"/>
    <x v="5"/>
    <n v="2"/>
    <n v="2"/>
    <s v="Decreased"/>
    <s v="NO"/>
    <s v="Forming"/>
    <s v="NO"/>
    <s v="YES"/>
    <s v="School/college"/>
  </r>
  <r>
    <s v="R838"/>
    <x v="33"/>
    <n v="6"/>
    <s v="Excellent"/>
    <s v="Laptop/Desktop"/>
    <n v="2"/>
    <n v="1"/>
    <n v="6"/>
    <n v="2"/>
    <x v="0"/>
    <n v="2"/>
    <n v="3"/>
    <s v="Decreased"/>
    <s v="NO"/>
    <s v="Listening to music"/>
    <s v="YES"/>
    <s v="NO"/>
    <s v="School/college"/>
  </r>
  <r>
    <s v="R940"/>
    <x v="33"/>
    <n v="5"/>
    <s v="Excellent"/>
    <s v="Laptop/Desktop"/>
    <n v="4"/>
    <n v="1"/>
    <n v="7"/>
    <n v="6"/>
    <x v="9"/>
    <n v="2"/>
    <n v="3"/>
    <s v="Remain Constant"/>
    <s v="NO"/>
    <s v="Listening to music"/>
    <s v="YES"/>
    <s v="YES"/>
    <s v="School/college"/>
  </r>
  <r>
    <s v="R381"/>
    <x v="34"/>
    <n v="4"/>
    <s v="Good"/>
    <s v="Laptop/Desktop"/>
    <n v="3"/>
    <n v="0"/>
    <n v="7"/>
    <n v="1"/>
    <x v="5"/>
    <n v="0.5"/>
    <n v="2"/>
    <s v="Increased"/>
    <s v="NO"/>
    <s v="Social Media"/>
    <s v="YES"/>
    <s v="YES"/>
    <s v="Travelling"/>
  </r>
  <r>
    <s v="R342"/>
    <x v="35"/>
    <n v="2"/>
    <s v="Average"/>
    <s v="Smartphone"/>
    <n v="0"/>
    <n v="1"/>
    <n v="6"/>
    <n v="2"/>
    <x v="5"/>
    <n v="0.5"/>
    <n v="3"/>
    <s v="Increased"/>
    <s v="NO"/>
    <s v="Talk with childhood friends."/>
    <s v="NO"/>
    <s v="YES"/>
    <s v="Family"/>
  </r>
  <r>
    <s v="R639"/>
    <x v="35"/>
    <n v="2"/>
    <s v="Good"/>
    <s v="Laptop/Desktop"/>
    <n v="2"/>
    <n v="1"/>
    <n v="7"/>
    <n v="1"/>
    <x v="0"/>
    <n v="1"/>
    <n v="2"/>
    <s v="Remain Constant"/>
    <s v="NO"/>
    <s v="Sleeping"/>
    <s v="YES"/>
    <s v="YES"/>
    <s v="Travelling"/>
  </r>
  <r>
    <s v="R541"/>
    <x v="36"/>
    <n v="3"/>
    <s v="Average"/>
    <s v="Smartphone"/>
    <n v="4"/>
    <n v="0"/>
    <n v="6"/>
    <n v="1"/>
    <x v="5"/>
    <n v="1"/>
    <n v="2"/>
    <s v="Remain Constant"/>
    <s v="NO"/>
    <s v="Reading books"/>
    <s v="YES"/>
    <s v="YES"/>
    <s v="Roaming around freely"/>
  </r>
  <r>
    <s v="R454"/>
    <x v="37"/>
    <n v="3"/>
    <s v="Excellent"/>
    <s v="Laptop/Desktop"/>
    <n v="4"/>
    <n v="1"/>
    <n v="8"/>
    <n v="2"/>
    <x v="1"/>
    <n v="1"/>
    <n v="3"/>
    <s v="Increased"/>
    <s v="NO"/>
    <s v="Meditation"/>
    <s v="YES"/>
    <s v="YES"/>
    <s v="Friends , relatives"/>
  </r>
  <r>
    <s v="R594"/>
    <x v="38"/>
    <n v="2"/>
    <s v="Very poor"/>
    <s v="Smartphone"/>
    <n v="0.5"/>
    <n v="0.25"/>
    <n v="7"/>
    <n v="1"/>
    <x v="0"/>
    <n v="1"/>
    <n v="3"/>
    <s v="Remain Constant"/>
    <s v="NO"/>
    <s v="Cooking"/>
    <s v="NO"/>
    <s v="NO"/>
    <s v="Travelling"/>
  </r>
  <r>
    <s v="R441"/>
    <x v="39"/>
    <n v="2"/>
    <s v="Good"/>
    <s v="Smartphone"/>
    <n v="2"/>
    <n v="0"/>
    <n v="6"/>
    <n v="2"/>
    <x v="1"/>
    <n v="1"/>
    <n v="3"/>
    <s v="Remain Constant"/>
    <s v="NO"/>
    <s v="Listening to music"/>
    <s v="YES"/>
    <s v="NO"/>
    <s v="School/college"/>
  </r>
  <r>
    <s v="R605"/>
    <x v="40"/>
    <n v="0"/>
    <s v="Good"/>
    <s v="Laptop/Desktop"/>
    <n v="2"/>
    <n v="1"/>
    <n v="8"/>
    <n v="2"/>
    <x v="1"/>
    <n v="0"/>
    <n v="4"/>
    <s v="Remain Constant"/>
    <s v="NO"/>
    <s v="Reading"/>
    <s v="YES"/>
    <s v="YES"/>
    <s v="Colleagues"/>
  </r>
  <r>
    <s v="R209"/>
    <x v="41"/>
    <n v="3"/>
    <s v="Average"/>
    <s v="Smartphone"/>
    <n v="6"/>
    <n v="1"/>
    <n v="9"/>
    <n v="0.5"/>
    <x v="0"/>
    <n v="1"/>
    <n v="2"/>
    <s v="Increased"/>
    <s v="NO"/>
    <s v="Sleep"/>
    <s v="YES"/>
    <s v="YES"/>
    <s v="School/colle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68BB4-56B4-4F60-B094-5E40C7F17789}"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ocial Media">
  <location ref="O32:P47" firstHeaderRow="1" firstDataRow="1" firstDataCol="1"/>
  <pivotFields count="18">
    <pivotField showAll="0"/>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showAll="0"/>
    <pivotField showAll="0"/>
    <pivotField showAll="0"/>
    <pivotField axis="axisRow" showAll="0">
      <items count="15">
        <item x="13"/>
        <item x="5"/>
        <item x="3"/>
        <item x="9"/>
        <item x="2"/>
        <item x="12"/>
        <item x="10"/>
        <item x="8"/>
        <item x="4"/>
        <item x="11"/>
        <item x="7"/>
        <item x="6"/>
        <item x="0"/>
        <item x="1"/>
        <item t="default"/>
      </items>
    </pivotField>
    <pivotField showAll="0"/>
    <pivotField showAll="0"/>
    <pivotField showAll="0"/>
    <pivotField showAll="0"/>
    <pivotField showAll="0"/>
    <pivotField showAll="0"/>
    <pivotField showAll="0"/>
    <pivotField showAll="0"/>
  </pivotFields>
  <rowFields count="1">
    <field x="9"/>
  </rowFields>
  <rowItems count="15">
    <i>
      <x/>
    </i>
    <i>
      <x v="1"/>
    </i>
    <i>
      <x v="2"/>
    </i>
    <i>
      <x v="3"/>
    </i>
    <i>
      <x v="4"/>
    </i>
    <i>
      <x v="5"/>
    </i>
    <i>
      <x v="6"/>
    </i>
    <i>
      <x v="7"/>
    </i>
    <i>
      <x v="8"/>
    </i>
    <i>
      <x v="9"/>
    </i>
    <i>
      <x v="10"/>
    </i>
    <i>
      <x v="11"/>
    </i>
    <i>
      <x v="12"/>
    </i>
    <i>
      <x v="13"/>
    </i>
    <i t="grand">
      <x/>
    </i>
  </rowItems>
  <colItems count="1">
    <i/>
  </colItems>
  <dataFields count="1">
    <dataField name="Count of preferred Social Media" fld="1" subtotal="count" baseField="0" baseItem="9378"/>
  </dataFields>
  <formats count="6">
    <format dxfId="0">
      <pivotArea type="all" dataOnly="0" outline="0" fieldPosition="0"/>
    </format>
    <format dxfId="1">
      <pivotArea outline="0" collapsedLevelsAreSubtotals="1" fieldPosition="0"/>
    </format>
    <format dxfId="2">
      <pivotArea field="9" type="button" dataOnly="0" labelOnly="1" outline="0" axis="axisRow" fieldPosition="0"/>
    </format>
    <format dxfId="3">
      <pivotArea dataOnly="0" labelOnly="1" fieldPosition="0">
        <references count="1">
          <reference field="9" count="0"/>
        </references>
      </pivotArea>
    </format>
    <format dxfId="4">
      <pivotArea dataOnly="0" labelOnly="1" grandRow="1" outline="0" fieldPosition="0"/>
    </format>
    <format dxfId="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3243E-5F43-42A3-8C77-DB4D7DF4A2A3}" name="PivotTable1"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3:D18" firstHeaderRow="1" firstDataRow="1" firstDataCol="1"/>
  <pivotFields count="2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name="Social media (SM) platform" axis="axisRow" compact="0" outline="0" showAll="0" sortType="descending">
      <items count="15">
        <item x="13"/>
        <item x="5"/>
        <item x="3"/>
        <item x="9"/>
        <item x="2"/>
        <item x="12"/>
        <item x="10"/>
        <item x="8"/>
        <item x="4"/>
        <item x="11"/>
        <item x="7"/>
        <item x="6"/>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s>
  <rowFields count="1">
    <field x="10"/>
  </rowFields>
  <rowItems count="15">
    <i>
      <x v="2"/>
    </i>
    <i>
      <x v="13"/>
    </i>
    <i>
      <x v="12"/>
    </i>
    <i>
      <x v="1"/>
    </i>
    <i>
      <x v="3"/>
    </i>
    <i>
      <x v="11"/>
    </i>
    <i>
      <x v="8"/>
    </i>
    <i>
      <x v="9"/>
    </i>
    <i>
      <x v="4"/>
    </i>
    <i>
      <x v="7"/>
    </i>
    <i>
      <x v="10"/>
    </i>
    <i>
      <x v="5"/>
    </i>
    <i>
      <x/>
    </i>
    <i>
      <x v="6"/>
    </i>
    <i t="grand">
      <x/>
    </i>
  </rowItems>
  <colItems count="1">
    <i/>
  </colItems>
  <dataFields count="1">
    <dataField name="% Time spent on social media (SM)" fld="8" showDataAs="percentOfTotal" baseField="0" baseItem="0" numFmtId="10"/>
  </dataFields>
  <formats count="6">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outline="0" fieldPosition="0">
        <references count="1">
          <reference field="10"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E14C1-2535-4A3A-8052-0208A658095E}" name="PivotTable4" cacheId="4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7" firstHeaderRow="1" firstDataRow="1" firstDataCol="1"/>
  <pivotFields count="1">
    <pivotField axis="axisRow" dataField="1" compact="0" outline="0" showAll="0" sortType="descending">
      <items count="15">
        <item x="13"/>
        <item x="5"/>
        <item x="3"/>
        <item x="9"/>
        <item x="2"/>
        <item x="12"/>
        <item x="10"/>
        <item x="8"/>
        <item x="4"/>
        <item x="11"/>
        <item x="7"/>
        <item x="6"/>
        <item x="0"/>
        <item x="1"/>
        <item t="default"/>
      </items>
      <autoSortScope>
        <pivotArea dataOnly="0" outline="0" fieldPosition="0">
          <references count="1">
            <reference field="4294967294" count="1" selected="0">
              <x v="0"/>
            </reference>
          </references>
        </pivotArea>
      </autoSortScope>
    </pivotField>
  </pivotFields>
  <rowFields count="1">
    <field x="0"/>
  </rowFields>
  <rowItems count="15">
    <i>
      <x v="2"/>
    </i>
    <i>
      <x v="12"/>
    </i>
    <i>
      <x v="13"/>
    </i>
    <i>
      <x v="3"/>
    </i>
    <i>
      <x v="1"/>
    </i>
    <i>
      <x v="11"/>
    </i>
    <i>
      <x v="4"/>
    </i>
    <i>
      <x v="8"/>
    </i>
    <i>
      <x v="7"/>
    </i>
    <i>
      <x v="10"/>
    </i>
    <i>
      <x v="9"/>
    </i>
    <i>
      <x v="5"/>
    </i>
    <i>
      <x/>
    </i>
    <i>
      <x v="6"/>
    </i>
    <i t="grand">
      <x/>
    </i>
  </rowItems>
  <colItems count="1">
    <i/>
  </colItems>
  <dataFields count="1">
    <dataField name="Count of Preferred social media platform" fld="0" subtotal="count" baseField="0" baseItem="0"/>
  </dataFields>
  <formats count="9">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outline="0" fieldPosition="0">
        <references count="1">
          <reference field="0" count="0"/>
        </references>
      </pivotArea>
    </format>
    <format dxfId="15">
      <pivotArea dataOnly="0" labelOnly="1" grandRow="1" outline="0" fieldPosition="0"/>
    </format>
    <format dxfId="14">
      <pivotArea dataOnly="0" labelOnly="1" outline="0" axis="axisValues" fieldPosition="0"/>
    </format>
    <format dxfId="13">
      <pivotArea dataOnly="0" labelOnly="1" outline="0" axis="axisValues" fieldPosition="0"/>
    </format>
    <format dxfId="12">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9325B-B260-47DD-85F6-61B7C3BA0CC9}" name="PivotTable3"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D18" firstHeaderRow="1" firstDataRow="2" firstDataCol="1"/>
  <pivotFields count="2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15">
        <item x="13"/>
        <item x="5"/>
        <item x="3"/>
        <item x="9"/>
        <item x="2"/>
        <item x="12"/>
        <item x="10"/>
        <item x="8"/>
        <item x="4"/>
        <item x="11"/>
        <item x="7"/>
        <item x="6"/>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Col"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s>
  <rowFields count="1">
    <field x="10"/>
  </rowFields>
  <rowItems count="15">
    <i>
      <x v="2"/>
    </i>
    <i>
      <x v="13"/>
    </i>
    <i>
      <x v="12"/>
    </i>
    <i>
      <x v="1"/>
    </i>
    <i>
      <x v="3"/>
    </i>
    <i>
      <x v="11"/>
    </i>
    <i>
      <x v="8"/>
    </i>
    <i>
      <x v="9"/>
    </i>
    <i>
      <x v="4"/>
    </i>
    <i>
      <x v="7"/>
    </i>
    <i>
      <x v="10"/>
    </i>
    <i>
      <x v="5"/>
    </i>
    <i>
      <x/>
    </i>
    <i>
      <x v="6"/>
    </i>
    <i t="grand">
      <x/>
    </i>
  </rowItems>
  <colFields count="1">
    <field x="13"/>
  </colFields>
  <colItems count="3">
    <i>
      <x/>
    </i>
    <i>
      <x v="1"/>
    </i>
    <i t="grand">
      <x/>
    </i>
  </colItems>
  <dataFields count="1">
    <dataField name="Sum of Time_spent_on_social_media" fld="8"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C1989-8D76-4961-9082-345686C6BD8B}" name="PivotTable2"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5" firstHeaderRow="1" firstDataRow="1" firstDataCol="1"/>
  <pivotFields count="1">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0"/>
  </rowFields>
  <rowItems count="3">
    <i>
      <x/>
    </i>
    <i>
      <x v="1"/>
    </i>
    <i t="grand">
      <x/>
    </i>
  </rowItems>
  <colItems count="1">
    <i/>
  </colItems>
  <dataFields count="1">
    <dataField name="Count of Health_issue_during_lockdown"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0A35F-ED4A-44D6-AEA5-AD0EA2C70E4B}">
  <dimension ref="A1:AA1184"/>
  <sheetViews>
    <sheetView workbookViewId="0">
      <selection activeCell="F12" sqref="F12"/>
    </sheetView>
  </sheetViews>
  <sheetFormatPr defaultRowHeight="14.5" x14ac:dyDescent="0.35"/>
  <cols>
    <col min="2" max="2" width="6.54296875" bestFit="1" customWidth="1"/>
    <col min="11" max="11" width="9.54296875" bestFit="1" customWidth="1"/>
    <col min="15" max="15" width="15" customWidth="1"/>
    <col min="17" max="17" width="16.90625" customWidth="1"/>
    <col min="18" max="18" width="14" customWidth="1"/>
    <col min="19" max="19" width="10.26953125" customWidth="1"/>
    <col min="22" max="22" width="9.90625" customWidth="1"/>
    <col min="23" max="23" width="12.26953125" customWidth="1"/>
    <col min="24" max="24" width="16.1796875" bestFit="1" customWidth="1"/>
    <col min="26" max="26" width="14.26953125" customWidth="1"/>
    <col min="27" max="27" width="12.81640625" customWidth="1"/>
  </cols>
  <sheetData>
    <row r="1" spans="1:27" s="3" customFormat="1" ht="73" customHeight="1" x14ac:dyDescent="0.35">
      <c r="A1" s="2" t="s">
        <v>0</v>
      </c>
      <c r="B1" s="2" t="s">
        <v>1355</v>
      </c>
      <c r="C1" s="2" t="s">
        <v>1</v>
      </c>
      <c r="D1" s="2" t="s">
        <v>2</v>
      </c>
      <c r="E1" s="2" t="s">
        <v>1362</v>
      </c>
      <c r="F1" s="2" t="s">
        <v>3</v>
      </c>
      <c r="G1" s="2" t="s">
        <v>4</v>
      </c>
      <c r="H1" s="2" t="s">
        <v>5</v>
      </c>
      <c r="I1" s="2" t="s">
        <v>6</v>
      </c>
      <c r="J1" s="2" t="s">
        <v>8</v>
      </c>
      <c r="K1" s="20" t="s">
        <v>1396</v>
      </c>
      <c r="L1" s="2" t="s">
        <v>9</v>
      </c>
      <c r="M1" s="2" t="s">
        <v>10</v>
      </c>
      <c r="N1" s="2" t="s">
        <v>11</v>
      </c>
      <c r="O1" s="2" t="s">
        <v>12</v>
      </c>
      <c r="P1" s="2" t="s">
        <v>13</v>
      </c>
      <c r="Q1" s="2" t="s">
        <v>14</v>
      </c>
      <c r="R1" s="2" t="s">
        <v>15</v>
      </c>
      <c r="S1" s="2" t="s">
        <v>1356</v>
      </c>
      <c r="T1" s="3" t="s">
        <v>1358</v>
      </c>
      <c r="U1" s="3" t="s">
        <v>1357</v>
      </c>
      <c r="V1" s="3" t="s">
        <v>1363</v>
      </c>
      <c r="W1" s="3" t="s">
        <v>1359</v>
      </c>
      <c r="X1" s="3" t="s">
        <v>1361</v>
      </c>
      <c r="Z1" s="4" t="s">
        <v>1360</v>
      </c>
      <c r="AA1" s="5">
        <f>COUNTIF(W:W,"YES")</f>
        <v>21</v>
      </c>
    </row>
    <row r="2" spans="1:27" x14ac:dyDescent="0.35">
      <c r="A2" s="1" t="s">
        <v>582</v>
      </c>
      <c r="B2" s="1">
        <v>7</v>
      </c>
      <c r="C2" s="1" t="s">
        <v>17</v>
      </c>
      <c r="D2" s="1" t="s">
        <v>26</v>
      </c>
      <c r="E2" s="1">
        <v>2</v>
      </c>
      <c r="F2" s="1">
        <v>2</v>
      </c>
      <c r="G2" s="1">
        <v>1</v>
      </c>
      <c r="H2" s="1">
        <v>9</v>
      </c>
      <c r="I2" s="1">
        <v>1</v>
      </c>
      <c r="J2" s="1">
        <v>2</v>
      </c>
      <c r="K2" s="1" t="s">
        <v>47</v>
      </c>
      <c r="L2" s="1">
        <v>3</v>
      </c>
      <c r="M2" s="1" t="s">
        <v>1381</v>
      </c>
      <c r="N2" s="1" t="s">
        <v>20</v>
      </c>
      <c r="O2" s="1" t="s">
        <v>61</v>
      </c>
      <c r="P2" s="1" t="s">
        <v>20</v>
      </c>
      <c r="Q2" s="1" t="s">
        <v>22</v>
      </c>
      <c r="R2" s="1" t="s">
        <v>33</v>
      </c>
      <c r="S2">
        <f>SUM(E2:J2)</f>
        <v>17</v>
      </c>
      <c r="T2">
        <f>MAX(E2:J2)</f>
        <v>9</v>
      </c>
      <c r="U2">
        <f>MIN(E2:J2)</f>
        <v>1</v>
      </c>
      <c r="V2" s="14">
        <f>AVERAGE(E2:J2)</f>
        <v>2.8333333333333335</v>
      </c>
      <c r="W2" t="str">
        <f t="shared" ref="W2:W65" si="0">IF(T2=I2, "YES","NO")</f>
        <v>NO</v>
      </c>
      <c r="X2" t="str">
        <f>VLOOKUP(B:B,[1]Sheet3!A:B,2,0)</f>
        <v>7-17 yrs (Children)</v>
      </c>
      <c r="Z2" t="s">
        <v>1382</v>
      </c>
      <c r="AA2">
        <f>COUNTIF(A:A, "R*")</f>
        <v>1182</v>
      </c>
    </row>
    <row r="3" spans="1:27" x14ac:dyDescent="0.35">
      <c r="A3" s="1" t="s">
        <v>526</v>
      </c>
      <c r="B3" s="1">
        <v>8</v>
      </c>
      <c r="C3" s="1" t="s">
        <v>25</v>
      </c>
      <c r="D3" s="1" t="s">
        <v>18</v>
      </c>
      <c r="E3" s="1">
        <v>2</v>
      </c>
      <c r="F3" s="1">
        <v>2</v>
      </c>
      <c r="G3" s="1">
        <v>1</v>
      </c>
      <c r="H3" s="1">
        <v>8</v>
      </c>
      <c r="I3" s="1">
        <v>1</v>
      </c>
      <c r="J3" s="1">
        <v>2</v>
      </c>
      <c r="K3" s="1" t="s">
        <v>47</v>
      </c>
      <c r="L3" s="1">
        <v>3</v>
      </c>
      <c r="M3" s="1" t="s">
        <v>1383</v>
      </c>
      <c r="N3" s="1" t="s">
        <v>20</v>
      </c>
      <c r="O3" s="1" t="s">
        <v>68</v>
      </c>
      <c r="P3" s="1" t="s">
        <v>22</v>
      </c>
      <c r="Q3" s="1" t="s">
        <v>22</v>
      </c>
      <c r="R3" s="1" t="s">
        <v>29</v>
      </c>
      <c r="S3">
        <f t="shared" ref="S3:S66" si="1">SUM(E3:J3)</f>
        <v>16</v>
      </c>
      <c r="T3">
        <f t="shared" ref="T3:T66" si="2">MAX(E3:J3)</f>
        <v>8</v>
      </c>
      <c r="U3">
        <f t="shared" ref="U3:U66" si="3">MIN(E3:J3)</f>
        <v>1</v>
      </c>
      <c r="V3" s="14">
        <f t="shared" ref="V3:V66" si="4">AVERAGE(E3:J3)</f>
        <v>2.6666666666666665</v>
      </c>
      <c r="W3" t="str">
        <f t="shared" si="0"/>
        <v>NO</v>
      </c>
      <c r="X3" t="str">
        <f>VLOOKUP(B:B,[1]Sheet3!A:B,2,0)</f>
        <v>7-17 yrs (Children)</v>
      </c>
    </row>
    <row r="4" spans="1:27" ht="43" customHeight="1" x14ac:dyDescent="0.35">
      <c r="A4" s="1" t="s">
        <v>696</v>
      </c>
      <c r="B4" s="1">
        <v>8</v>
      </c>
      <c r="C4" s="1" t="s">
        <v>25</v>
      </c>
      <c r="D4" s="1" t="s">
        <v>18</v>
      </c>
      <c r="E4" s="1">
        <v>2</v>
      </c>
      <c r="F4" s="1">
        <v>1</v>
      </c>
      <c r="G4" s="1">
        <v>1</v>
      </c>
      <c r="H4" s="1">
        <v>5</v>
      </c>
      <c r="I4" s="1">
        <v>1</v>
      </c>
      <c r="J4" s="1">
        <v>1</v>
      </c>
      <c r="K4" s="1" t="s">
        <v>27</v>
      </c>
      <c r="L4" s="1">
        <v>2</v>
      </c>
      <c r="M4" s="1" t="s">
        <v>1383</v>
      </c>
      <c r="N4" s="1" t="s">
        <v>20</v>
      </c>
      <c r="O4" s="1" t="s">
        <v>166</v>
      </c>
      <c r="P4" s="1" t="s">
        <v>22</v>
      </c>
      <c r="Q4" s="1" t="s">
        <v>22</v>
      </c>
      <c r="R4" s="1" t="s">
        <v>23</v>
      </c>
      <c r="S4">
        <f t="shared" si="1"/>
        <v>11</v>
      </c>
      <c r="T4">
        <f t="shared" si="2"/>
        <v>5</v>
      </c>
      <c r="U4">
        <f t="shared" si="3"/>
        <v>1</v>
      </c>
      <c r="V4" s="14">
        <f t="shared" si="4"/>
        <v>1.8333333333333333</v>
      </c>
      <c r="W4" t="str">
        <f t="shared" si="0"/>
        <v>NO</v>
      </c>
      <c r="X4" t="str">
        <f>VLOOKUP(B:B,[1]Sheet3!A:B,2,0)</f>
        <v>7-17 yrs (Children)</v>
      </c>
      <c r="Z4" s="15" t="s">
        <v>1384</v>
      </c>
      <c r="AA4">
        <f>COUNTIF(N:N,"YES")</f>
        <v>161</v>
      </c>
    </row>
    <row r="5" spans="1:27" x14ac:dyDescent="0.35">
      <c r="A5" s="1" t="s">
        <v>523</v>
      </c>
      <c r="B5" s="1">
        <v>9</v>
      </c>
      <c r="C5" s="1" t="s">
        <v>55</v>
      </c>
      <c r="D5" s="1" t="s">
        <v>18</v>
      </c>
      <c r="E5" s="1">
        <v>1</v>
      </c>
      <c r="F5" s="1">
        <v>1</v>
      </c>
      <c r="G5" s="1">
        <v>0</v>
      </c>
      <c r="H5" s="1">
        <v>8</v>
      </c>
      <c r="I5" s="1">
        <v>0</v>
      </c>
      <c r="J5" s="1">
        <v>1</v>
      </c>
      <c r="K5" s="1" t="s">
        <v>27</v>
      </c>
      <c r="L5" s="1">
        <v>3</v>
      </c>
      <c r="M5" s="1" t="s">
        <v>1381</v>
      </c>
      <c r="N5" s="1" t="s">
        <v>20</v>
      </c>
      <c r="O5" s="1" t="s">
        <v>32</v>
      </c>
      <c r="P5" s="1" t="s">
        <v>20</v>
      </c>
      <c r="Q5" s="1" t="s">
        <v>20</v>
      </c>
      <c r="R5" s="1" t="s">
        <v>29</v>
      </c>
      <c r="S5">
        <f t="shared" si="1"/>
        <v>11</v>
      </c>
      <c r="T5">
        <f t="shared" si="2"/>
        <v>8</v>
      </c>
      <c r="U5">
        <f t="shared" si="3"/>
        <v>0</v>
      </c>
      <c r="V5" s="14">
        <f t="shared" si="4"/>
        <v>1.8333333333333333</v>
      </c>
      <c r="W5" t="str">
        <f t="shared" si="0"/>
        <v>NO</v>
      </c>
      <c r="X5" t="str">
        <f>VLOOKUP(B:B,[1]Sheet3!A:B,2,0)</f>
        <v>7-17 yrs (Children)</v>
      </c>
      <c r="Z5" t="s">
        <v>1385</v>
      </c>
      <c r="AA5" s="16">
        <f>AA4/AA2</f>
        <v>0.1362098138747885</v>
      </c>
    </row>
    <row r="6" spans="1:27" x14ac:dyDescent="0.35">
      <c r="A6" s="1" t="s">
        <v>1064</v>
      </c>
      <c r="B6" s="1">
        <v>9</v>
      </c>
      <c r="C6" s="1" t="s">
        <v>25</v>
      </c>
      <c r="D6" s="1" t="s">
        <v>363</v>
      </c>
      <c r="E6" s="1">
        <v>5</v>
      </c>
      <c r="F6" s="1">
        <v>2</v>
      </c>
      <c r="G6" s="1">
        <v>0.6</v>
      </c>
      <c r="H6" s="1">
        <v>7</v>
      </c>
      <c r="I6" s="1">
        <v>1</v>
      </c>
      <c r="J6" s="1">
        <v>0</v>
      </c>
      <c r="K6" s="1" t="s">
        <v>47</v>
      </c>
      <c r="L6" s="1">
        <v>4</v>
      </c>
      <c r="M6" s="1" t="s">
        <v>1383</v>
      </c>
      <c r="N6" s="1" t="s">
        <v>20</v>
      </c>
      <c r="O6" s="1" t="s">
        <v>61</v>
      </c>
      <c r="P6" s="1" t="s">
        <v>22</v>
      </c>
      <c r="Q6" s="1" t="s">
        <v>22</v>
      </c>
      <c r="R6" s="1" t="s">
        <v>45</v>
      </c>
      <c r="S6">
        <f t="shared" si="1"/>
        <v>15.6</v>
      </c>
      <c r="T6">
        <f t="shared" si="2"/>
        <v>7</v>
      </c>
      <c r="U6">
        <f t="shared" si="3"/>
        <v>0</v>
      </c>
      <c r="V6" s="14">
        <f t="shared" si="4"/>
        <v>2.6</v>
      </c>
      <c r="W6" t="str">
        <f t="shared" si="0"/>
        <v>NO</v>
      </c>
      <c r="X6" t="str">
        <f>VLOOKUP(B:B,[1]Sheet3!A:B,2,0)</f>
        <v>7-17 yrs (Children)</v>
      </c>
    </row>
    <row r="7" spans="1:27" x14ac:dyDescent="0.35">
      <c r="A7" s="1" t="s">
        <v>183</v>
      </c>
      <c r="B7" s="1">
        <v>10</v>
      </c>
      <c r="C7" s="1" t="s">
        <v>17</v>
      </c>
      <c r="D7" s="1" t="s">
        <v>44</v>
      </c>
      <c r="E7" s="1">
        <v>3</v>
      </c>
      <c r="F7" s="1">
        <v>3</v>
      </c>
      <c r="G7" s="1">
        <v>0</v>
      </c>
      <c r="H7" s="1">
        <v>10</v>
      </c>
      <c r="I7" s="1">
        <v>1</v>
      </c>
      <c r="J7" s="1">
        <v>4</v>
      </c>
      <c r="K7" s="1" t="s">
        <v>27</v>
      </c>
      <c r="L7" s="1">
        <v>3</v>
      </c>
      <c r="M7" s="1" t="s">
        <v>1383</v>
      </c>
      <c r="N7" s="1" t="s">
        <v>20</v>
      </c>
      <c r="O7" s="1" t="s">
        <v>61</v>
      </c>
      <c r="P7" s="1" t="s">
        <v>22</v>
      </c>
      <c r="Q7" s="1" t="s">
        <v>20</v>
      </c>
      <c r="R7" s="1" t="s">
        <v>52</v>
      </c>
      <c r="S7">
        <f t="shared" si="1"/>
        <v>21</v>
      </c>
      <c r="T7">
        <f t="shared" si="2"/>
        <v>10</v>
      </c>
      <c r="U7">
        <f t="shared" si="3"/>
        <v>0</v>
      </c>
      <c r="V7" s="14">
        <f t="shared" si="4"/>
        <v>3.5</v>
      </c>
      <c r="W7" t="str">
        <f t="shared" si="0"/>
        <v>NO</v>
      </c>
      <c r="X7" t="str">
        <f>VLOOKUP(B:B,[1]Sheet3!A:B,2,0)</f>
        <v>7-17 yrs (Children)</v>
      </c>
    </row>
    <row r="8" spans="1:27" x14ac:dyDescent="0.35">
      <c r="A8" s="1" t="s">
        <v>613</v>
      </c>
      <c r="B8" s="1">
        <v>10</v>
      </c>
      <c r="C8" s="1" t="s">
        <v>55</v>
      </c>
      <c r="D8" s="1" t="s">
        <v>26</v>
      </c>
      <c r="E8" s="1">
        <v>4</v>
      </c>
      <c r="F8" s="1">
        <v>2</v>
      </c>
      <c r="G8" s="1">
        <v>1</v>
      </c>
      <c r="H8" s="1">
        <v>8</v>
      </c>
      <c r="I8" s="1">
        <v>1</v>
      </c>
      <c r="J8" s="1">
        <v>2</v>
      </c>
      <c r="K8" s="1" t="s">
        <v>47</v>
      </c>
      <c r="L8" s="1">
        <v>3</v>
      </c>
      <c r="M8" s="1" t="s">
        <v>1383</v>
      </c>
      <c r="N8" s="1" t="s">
        <v>20</v>
      </c>
      <c r="O8" s="1" t="s">
        <v>68</v>
      </c>
      <c r="P8" s="1" t="s">
        <v>22</v>
      </c>
      <c r="Q8" s="1" t="s">
        <v>22</v>
      </c>
      <c r="R8" s="1" t="s">
        <v>23</v>
      </c>
      <c r="S8">
        <f t="shared" si="1"/>
        <v>18</v>
      </c>
      <c r="T8">
        <f t="shared" si="2"/>
        <v>8</v>
      </c>
      <c r="U8">
        <f t="shared" si="3"/>
        <v>1</v>
      </c>
      <c r="V8" s="14">
        <f t="shared" si="4"/>
        <v>3</v>
      </c>
      <c r="W8" t="str">
        <f t="shared" si="0"/>
        <v>NO</v>
      </c>
      <c r="X8" t="str">
        <f>VLOOKUP(B:B,[1]Sheet3!A:B,2,0)</f>
        <v>7-17 yrs (Children)</v>
      </c>
    </row>
    <row r="9" spans="1:27" x14ac:dyDescent="0.35">
      <c r="A9" s="1" t="s">
        <v>1061</v>
      </c>
      <c r="B9" s="1">
        <v>10</v>
      </c>
      <c r="C9" s="1" t="s">
        <v>55</v>
      </c>
      <c r="D9" s="1" t="s">
        <v>18</v>
      </c>
      <c r="E9" s="1">
        <v>5</v>
      </c>
      <c r="F9" s="1">
        <v>2</v>
      </c>
      <c r="G9" s="1">
        <v>1</v>
      </c>
      <c r="H9" s="1">
        <v>9</v>
      </c>
      <c r="I9" s="1">
        <v>1.5</v>
      </c>
      <c r="J9" s="1">
        <v>1</v>
      </c>
      <c r="K9" s="1" t="s">
        <v>47</v>
      </c>
      <c r="L9" s="1">
        <v>4</v>
      </c>
      <c r="M9" s="1" t="s">
        <v>1381</v>
      </c>
      <c r="N9" s="1" t="s">
        <v>20</v>
      </c>
      <c r="O9" s="1" t="s">
        <v>61</v>
      </c>
      <c r="P9" s="1" t="s">
        <v>22</v>
      </c>
      <c r="Q9" s="1" t="s">
        <v>22</v>
      </c>
      <c r="R9" s="1" t="s">
        <v>1062</v>
      </c>
      <c r="S9">
        <f t="shared" si="1"/>
        <v>19.5</v>
      </c>
      <c r="T9">
        <f t="shared" si="2"/>
        <v>9</v>
      </c>
      <c r="U9">
        <f t="shared" si="3"/>
        <v>1</v>
      </c>
      <c r="V9" s="14">
        <f t="shared" si="4"/>
        <v>3.25</v>
      </c>
      <c r="W9" t="str">
        <f t="shared" si="0"/>
        <v>NO</v>
      </c>
      <c r="X9" t="str">
        <f>VLOOKUP(B:B,[1]Sheet3!A:B,2,0)</f>
        <v>7-17 yrs (Children)</v>
      </c>
    </row>
    <row r="10" spans="1:27" x14ac:dyDescent="0.35">
      <c r="A10" s="1" t="s">
        <v>1302</v>
      </c>
      <c r="B10" s="1">
        <v>10</v>
      </c>
      <c r="C10" s="1" t="s">
        <v>17</v>
      </c>
      <c r="D10" s="1" t="s">
        <v>26</v>
      </c>
      <c r="E10" s="1">
        <v>4</v>
      </c>
      <c r="F10" s="1">
        <v>2</v>
      </c>
      <c r="G10" s="1">
        <v>1</v>
      </c>
      <c r="H10" s="1">
        <v>7</v>
      </c>
      <c r="I10" s="1">
        <v>0</v>
      </c>
      <c r="J10" s="1">
        <v>1</v>
      </c>
      <c r="K10" s="1" t="s">
        <v>57</v>
      </c>
      <c r="L10" s="1">
        <v>3</v>
      </c>
      <c r="M10" s="1" t="s">
        <v>1383</v>
      </c>
      <c r="N10" s="1" t="s">
        <v>20</v>
      </c>
      <c r="O10" s="1" t="s">
        <v>277</v>
      </c>
      <c r="P10" s="1" t="s">
        <v>22</v>
      </c>
      <c r="Q10" s="1" t="s">
        <v>22</v>
      </c>
      <c r="R10" s="1" t="s">
        <v>23</v>
      </c>
      <c r="S10">
        <f t="shared" si="1"/>
        <v>15</v>
      </c>
      <c r="T10">
        <f t="shared" si="2"/>
        <v>7</v>
      </c>
      <c r="U10">
        <f t="shared" si="3"/>
        <v>0</v>
      </c>
      <c r="V10" s="14">
        <f t="shared" si="4"/>
        <v>2.5</v>
      </c>
      <c r="W10" t="str">
        <f t="shared" si="0"/>
        <v>NO</v>
      </c>
      <c r="X10" t="str">
        <f>VLOOKUP(B:B,[1]Sheet3!A:B,2,0)</f>
        <v>7-17 yrs (Children)</v>
      </c>
    </row>
    <row r="11" spans="1:27" x14ac:dyDescent="0.35">
      <c r="A11" s="1" t="s">
        <v>452</v>
      </c>
      <c r="B11" s="1">
        <v>11</v>
      </c>
      <c r="C11" s="1" t="s">
        <v>55</v>
      </c>
      <c r="D11" s="1" t="s">
        <v>87</v>
      </c>
      <c r="E11" s="1">
        <v>4</v>
      </c>
      <c r="F11" s="1">
        <v>2</v>
      </c>
      <c r="G11" s="1">
        <v>2</v>
      </c>
      <c r="H11" s="1">
        <v>10</v>
      </c>
      <c r="I11" s="1">
        <v>1</v>
      </c>
      <c r="J11" s="1">
        <v>3</v>
      </c>
      <c r="K11" s="1" t="s">
        <v>47</v>
      </c>
      <c r="L11" s="1">
        <v>4</v>
      </c>
      <c r="M11" s="1" t="s">
        <v>1383</v>
      </c>
      <c r="N11" s="1" t="s">
        <v>20</v>
      </c>
      <c r="O11" s="1" t="s">
        <v>453</v>
      </c>
      <c r="P11" s="1" t="s">
        <v>20</v>
      </c>
      <c r="Q11" s="1" t="s">
        <v>22</v>
      </c>
      <c r="R11" s="1" t="s">
        <v>29</v>
      </c>
      <c r="S11">
        <f t="shared" si="1"/>
        <v>22</v>
      </c>
      <c r="T11">
        <f t="shared" si="2"/>
        <v>10</v>
      </c>
      <c r="U11">
        <f t="shared" si="3"/>
        <v>1</v>
      </c>
      <c r="V11" s="14">
        <f t="shared" si="4"/>
        <v>3.6666666666666665</v>
      </c>
      <c r="W11" t="str">
        <f t="shared" si="0"/>
        <v>NO</v>
      </c>
      <c r="X11" t="str">
        <f>VLOOKUP(B:B,[1]Sheet3!A:B,2,0)</f>
        <v>7-17 yrs (Children)</v>
      </c>
    </row>
    <row r="12" spans="1:27" x14ac:dyDescent="0.35">
      <c r="A12" s="1" t="s">
        <v>626</v>
      </c>
      <c r="B12" s="1">
        <v>11</v>
      </c>
      <c r="C12" s="1" t="s">
        <v>17</v>
      </c>
      <c r="D12" s="1" t="s">
        <v>18</v>
      </c>
      <c r="E12" s="1">
        <v>1</v>
      </c>
      <c r="F12" s="1">
        <v>1</v>
      </c>
      <c r="G12" s="1">
        <v>1</v>
      </c>
      <c r="H12" s="1">
        <v>15</v>
      </c>
      <c r="I12" s="1">
        <v>3</v>
      </c>
      <c r="J12" s="1">
        <v>1</v>
      </c>
      <c r="K12" s="1" t="s">
        <v>27</v>
      </c>
      <c r="L12" s="1">
        <v>4</v>
      </c>
      <c r="M12" s="1" t="s">
        <v>1381</v>
      </c>
      <c r="N12" s="1" t="s">
        <v>20</v>
      </c>
      <c r="O12" s="1" t="s">
        <v>32</v>
      </c>
      <c r="P12" s="1" t="s">
        <v>22</v>
      </c>
      <c r="Q12" s="1" t="s">
        <v>22</v>
      </c>
      <c r="R12" s="1" t="s">
        <v>23</v>
      </c>
      <c r="S12">
        <f t="shared" si="1"/>
        <v>22</v>
      </c>
      <c r="T12">
        <f t="shared" si="2"/>
        <v>15</v>
      </c>
      <c r="U12">
        <f t="shared" si="3"/>
        <v>1</v>
      </c>
      <c r="V12" s="14">
        <f t="shared" si="4"/>
        <v>3.6666666666666665</v>
      </c>
      <c r="W12" t="str">
        <f t="shared" si="0"/>
        <v>NO</v>
      </c>
      <c r="X12" t="str">
        <f>VLOOKUP(B:B,[1]Sheet3!A:B,2,0)</f>
        <v>7-17 yrs (Children)</v>
      </c>
    </row>
    <row r="13" spans="1:27" x14ac:dyDescent="0.35">
      <c r="A13" s="1" t="s">
        <v>1100</v>
      </c>
      <c r="B13" s="1">
        <v>11</v>
      </c>
      <c r="C13" s="1" t="s">
        <v>17</v>
      </c>
      <c r="D13" s="1" t="s">
        <v>26</v>
      </c>
      <c r="E13" s="1">
        <v>4</v>
      </c>
      <c r="F13" s="1">
        <v>2</v>
      </c>
      <c r="G13" s="1">
        <v>0</v>
      </c>
      <c r="H13" s="1">
        <v>9</v>
      </c>
      <c r="I13" s="1">
        <v>1</v>
      </c>
      <c r="J13" s="1">
        <v>0</v>
      </c>
      <c r="K13" s="1" t="s">
        <v>47</v>
      </c>
      <c r="L13" s="1">
        <v>3</v>
      </c>
      <c r="M13" s="1" t="s">
        <v>1383</v>
      </c>
      <c r="N13" s="1" t="s">
        <v>20</v>
      </c>
      <c r="O13" s="1" t="s">
        <v>166</v>
      </c>
      <c r="P13" s="1" t="s">
        <v>22</v>
      </c>
      <c r="Q13" s="1" t="s">
        <v>22</v>
      </c>
      <c r="R13" s="1" t="s">
        <v>23</v>
      </c>
      <c r="S13">
        <f t="shared" si="1"/>
        <v>16</v>
      </c>
      <c r="T13">
        <f t="shared" si="2"/>
        <v>9</v>
      </c>
      <c r="U13">
        <f t="shared" si="3"/>
        <v>0</v>
      </c>
      <c r="V13" s="14">
        <f t="shared" si="4"/>
        <v>2.6666666666666665</v>
      </c>
      <c r="W13" t="str">
        <f t="shared" si="0"/>
        <v>NO</v>
      </c>
      <c r="X13" t="str">
        <f>VLOOKUP(B:B,[1]Sheet3!A:B,2,0)</f>
        <v>7-17 yrs (Children)</v>
      </c>
    </row>
    <row r="14" spans="1:27" x14ac:dyDescent="0.35">
      <c r="A14" s="1" t="s">
        <v>1109</v>
      </c>
      <c r="B14" s="1">
        <v>11</v>
      </c>
      <c r="C14" s="1" t="s">
        <v>25</v>
      </c>
      <c r="D14" s="1" t="s">
        <v>26</v>
      </c>
      <c r="E14" s="1">
        <v>2</v>
      </c>
      <c r="F14" s="1">
        <v>1</v>
      </c>
      <c r="G14" s="1">
        <v>0</v>
      </c>
      <c r="H14" s="1">
        <v>10</v>
      </c>
      <c r="I14" s="1">
        <v>3</v>
      </c>
      <c r="J14" s="1">
        <v>2</v>
      </c>
      <c r="K14" s="1" t="s">
        <v>27</v>
      </c>
      <c r="L14" s="1">
        <v>3</v>
      </c>
      <c r="M14" s="1" t="s">
        <v>1381</v>
      </c>
      <c r="N14" s="1" t="s">
        <v>20</v>
      </c>
      <c r="O14" s="1" t="s">
        <v>61</v>
      </c>
      <c r="P14" s="1" t="s">
        <v>22</v>
      </c>
      <c r="Q14" s="1" t="s">
        <v>22</v>
      </c>
      <c r="R14" s="1" t="s">
        <v>37</v>
      </c>
      <c r="S14">
        <f t="shared" si="1"/>
        <v>18</v>
      </c>
      <c r="T14">
        <f t="shared" si="2"/>
        <v>10</v>
      </c>
      <c r="U14">
        <f t="shared" si="3"/>
        <v>0</v>
      </c>
      <c r="V14" s="14">
        <f t="shared" si="4"/>
        <v>3</v>
      </c>
      <c r="W14" t="str">
        <f t="shared" si="0"/>
        <v>NO</v>
      </c>
      <c r="X14" t="str">
        <f>VLOOKUP(B:B,[1]Sheet3!A:B,2,0)</f>
        <v>7-17 yrs (Children)</v>
      </c>
    </row>
    <row r="15" spans="1:27" x14ac:dyDescent="0.35">
      <c r="A15" s="1" t="s">
        <v>1297</v>
      </c>
      <c r="B15" s="1">
        <v>11</v>
      </c>
      <c r="C15" s="1" t="s">
        <v>25</v>
      </c>
      <c r="D15" s="1" t="s">
        <v>26</v>
      </c>
      <c r="E15" s="1">
        <v>4</v>
      </c>
      <c r="F15" s="1">
        <v>2</v>
      </c>
      <c r="G15" s="1">
        <v>0</v>
      </c>
      <c r="H15" s="1">
        <v>11</v>
      </c>
      <c r="I15" s="1">
        <v>1</v>
      </c>
      <c r="J15" s="1">
        <v>2</v>
      </c>
      <c r="K15" s="1" t="s">
        <v>47</v>
      </c>
      <c r="L15" s="1">
        <v>2</v>
      </c>
      <c r="M15" s="1" t="s">
        <v>1383</v>
      </c>
      <c r="N15" s="1" t="s">
        <v>20</v>
      </c>
      <c r="O15" s="1" t="s">
        <v>156</v>
      </c>
      <c r="P15" s="1" t="s">
        <v>22</v>
      </c>
      <c r="Q15" s="1" t="s">
        <v>22</v>
      </c>
      <c r="R15" s="1" t="s">
        <v>37</v>
      </c>
      <c r="S15">
        <f t="shared" si="1"/>
        <v>20</v>
      </c>
      <c r="T15">
        <f t="shared" si="2"/>
        <v>11</v>
      </c>
      <c r="U15">
        <f t="shared" si="3"/>
        <v>0</v>
      </c>
      <c r="V15" s="14">
        <f t="shared" si="4"/>
        <v>3.3333333333333335</v>
      </c>
      <c r="W15" t="str">
        <f t="shared" si="0"/>
        <v>NO</v>
      </c>
      <c r="X15" t="str">
        <f>VLOOKUP(B:B,[1]Sheet3!A:B,2,0)</f>
        <v>7-17 yrs (Children)</v>
      </c>
    </row>
    <row r="16" spans="1:27" x14ac:dyDescent="0.35">
      <c r="A16" s="1" t="s">
        <v>1314</v>
      </c>
      <c r="B16" s="1">
        <v>11</v>
      </c>
      <c r="C16" s="1" t="s">
        <v>55</v>
      </c>
      <c r="D16" s="1" t="s">
        <v>26</v>
      </c>
      <c r="E16" s="1">
        <v>5</v>
      </c>
      <c r="F16" s="1">
        <v>2</v>
      </c>
      <c r="G16" s="1">
        <v>1</v>
      </c>
      <c r="H16" s="1">
        <v>8</v>
      </c>
      <c r="I16" s="1">
        <v>1</v>
      </c>
      <c r="J16" s="1">
        <v>0.5</v>
      </c>
      <c r="K16" s="1" t="s">
        <v>47</v>
      </c>
      <c r="L16" s="1">
        <v>1</v>
      </c>
      <c r="M16" s="1" t="s">
        <v>1386</v>
      </c>
      <c r="N16" s="1" t="s">
        <v>20</v>
      </c>
      <c r="O16" s="1" t="s">
        <v>36</v>
      </c>
      <c r="P16" s="1" t="s">
        <v>22</v>
      </c>
      <c r="Q16" s="1" t="s">
        <v>20</v>
      </c>
      <c r="R16" s="1" t="s">
        <v>23</v>
      </c>
      <c r="S16">
        <f t="shared" si="1"/>
        <v>17.5</v>
      </c>
      <c r="T16">
        <f t="shared" si="2"/>
        <v>8</v>
      </c>
      <c r="U16">
        <f t="shared" si="3"/>
        <v>0.5</v>
      </c>
      <c r="V16" s="14">
        <f t="shared" si="4"/>
        <v>2.9166666666666665</v>
      </c>
      <c r="W16" t="str">
        <f t="shared" si="0"/>
        <v>NO</v>
      </c>
      <c r="X16" t="str">
        <f>VLOOKUP(B:B,[1]Sheet3!A:B,2,0)</f>
        <v>7-17 yrs (Children)</v>
      </c>
    </row>
    <row r="17" spans="1:24" x14ac:dyDescent="0.35">
      <c r="A17" s="1" t="s">
        <v>421</v>
      </c>
      <c r="B17" s="1">
        <v>12</v>
      </c>
      <c r="C17" s="1" t="s">
        <v>17</v>
      </c>
      <c r="D17" s="1" t="s">
        <v>18</v>
      </c>
      <c r="E17" s="1">
        <v>1</v>
      </c>
      <c r="F17" s="1">
        <v>3</v>
      </c>
      <c r="G17" s="1">
        <v>2</v>
      </c>
      <c r="H17" s="1">
        <v>8</v>
      </c>
      <c r="I17" s="1">
        <v>2</v>
      </c>
      <c r="J17" s="1">
        <v>1</v>
      </c>
      <c r="K17" s="1" t="s">
        <v>27</v>
      </c>
      <c r="L17" s="1">
        <v>4</v>
      </c>
      <c r="M17" s="1" t="s">
        <v>1381</v>
      </c>
      <c r="N17" s="1" t="s">
        <v>20</v>
      </c>
      <c r="O17" s="1" t="s">
        <v>58</v>
      </c>
      <c r="P17" s="1" t="s">
        <v>22</v>
      </c>
      <c r="Q17" s="1" t="s">
        <v>22</v>
      </c>
      <c r="R17" s="1" t="s">
        <v>52</v>
      </c>
      <c r="S17">
        <f t="shared" si="1"/>
        <v>17</v>
      </c>
      <c r="T17">
        <f t="shared" si="2"/>
        <v>8</v>
      </c>
      <c r="U17">
        <f t="shared" si="3"/>
        <v>1</v>
      </c>
      <c r="V17" s="14">
        <f t="shared" si="4"/>
        <v>2.8333333333333335</v>
      </c>
      <c r="W17" t="str">
        <f t="shared" si="0"/>
        <v>NO</v>
      </c>
      <c r="X17" t="str">
        <f>VLOOKUP(B:B,[1]Sheet3!A:B,2,0)</f>
        <v>7-17 yrs (Children)</v>
      </c>
    </row>
    <row r="18" spans="1:24" x14ac:dyDescent="0.35">
      <c r="A18" s="1" t="s">
        <v>459</v>
      </c>
      <c r="B18" s="1">
        <v>12</v>
      </c>
      <c r="C18" s="1" t="s">
        <v>25</v>
      </c>
      <c r="D18" s="1" t="s">
        <v>26</v>
      </c>
      <c r="E18" s="1">
        <v>1</v>
      </c>
      <c r="F18" s="1">
        <v>2</v>
      </c>
      <c r="G18" s="1">
        <v>1</v>
      </c>
      <c r="H18" s="1">
        <v>9</v>
      </c>
      <c r="I18" s="1">
        <v>2</v>
      </c>
      <c r="J18" s="1">
        <v>1</v>
      </c>
      <c r="K18" s="1" t="s">
        <v>27</v>
      </c>
      <c r="L18" s="1">
        <v>3</v>
      </c>
      <c r="M18" s="1" t="s">
        <v>1381</v>
      </c>
      <c r="N18" s="1" t="s">
        <v>20</v>
      </c>
      <c r="O18" s="1" t="s">
        <v>61</v>
      </c>
      <c r="P18" s="1" t="s">
        <v>22</v>
      </c>
      <c r="Q18" s="1" t="s">
        <v>22</v>
      </c>
      <c r="R18" s="1" t="s">
        <v>23</v>
      </c>
      <c r="S18">
        <f t="shared" si="1"/>
        <v>16</v>
      </c>
      <c r="T18">
        <f t="shared" si="2"/>
        <v>9</v>
      </c>
      <c r="U18">
        <f t="shared" si="3"/>
        <v>1</v>
      </c>
      <c r="V18" s="14">
        <f t="shared" si="4"/>
        <v>2.6666666666666665</v>
      </c>
      <c r="W18" t="str">
        <f t="shared" si="0"/>
        <v>NO</v>
      </c>
      <c r="X18" t="str">
        <f>VLOOKUP(B:B,[1]Sheet3!A:B,2,0)</f>
        <v>7-17 yrs (Children)</v>
      </c>
    </row>
    <row r="19" spans="1:24" x14ac:dyDescent="0.35">
      <c r="A19" s="1" t="s">
        <v>480</v>
      </c>
      <c r="B19" s="1">
        <v>12</v>
      </c>
      <c r="C19" s="1" t="s">
        <v>25</v>
      </c>
      <c r="D19" s="1" t="s">
        <v>26</v>
      </c>
      <c r="E19" s="1">
        <v>1</v>
      </c>
      <c r="F19" s="1">
        <v>1.2</v>
      </c>
      <c r="G19" s="1">
        <v>0.5</v>
      </c>
      <c r="H19" s="1">
        <v>10</v>
      </c>
      <c r="I19" s="1">
        <v>0</v>
      </c>
      <c r="J19" s="1">
        <v>2</v>
      </c>
      <c r="K19" s="1" t="s">
        <v>47</v>
      </c>
      <c r="L19" s="1">
        <v>3</v>
      </c>
      <c r="M19" s="1" t="s">
        <v>1381</v>
      </c>
      <c r="N19" s="1" t="s">
        <v>20</v>
      </c>
      <c r="O19" s="1" t="s">
        <v>76</v>
      </c>
      <c r="P19" s="1" t="s">
        <v>22</v>
      </c>
      <c r="Q19" s="1" t="s">
        <v>22</v>
      </c>
      <c r="R19" s="1" t="s">
        <v>37</v>
      </c>
      <c r="S19">
        <f t="shared" si="1"/>
        <v>14.7</v>
      </c>
      <c r="T19">
        <f t="shared" si="2"/>
        <v>10</v>
      </c>
      <c r="U19">
        <f t="shared" si="3"/>
        <v>0</v>
      </c>
      <c r="V19" s="14">
        <f t="shared" si="4"/>
        <v>2.4499999999999997</v>
      </c>
      <c r="W19" t="str">
        <f t="shared" si="0"/>
        <v>NO</v>
      </c>
      <c r="X19" t="str">
        <f>VLOOKUP(B:B,[1]Sheet3!A:B,2,0)</f>
        <v>7-17 yrs (Children)</v>
      </c>
    </row>
    <row r="20" spans="1:24" x14ac:dyDescent="0.35">
      <c r="A20" s="1" t="s">
        <v>482</v>
      </c>
      <c r="B20" s="1">
        <v>12</v>
      </c>
      <c r="C20" s="1" t="s">
        <v>17</v>
      </c>
      <c r="D20" s="1" t="s">
        <v>26</v>
      </c>
      <c r="E20" s="1">
        <v>1</v>
      </c>
      <c r="F20" s="1">
        <v>2</v>
      </c>
      <c r="G20" s="1">
        <v>0.5</v>
      </c>
      <c r="H20" s="1">
        <v>8</v>
      </c>
      <c r="I20" s="1">
        <v>2</v>
      </c>
      <c r="J20" s="1">
        <v>2</v>
      </c>
      <c r="K20" s="1" t="s">
        <v>47</v>
      </c>
      <c r="L20" s="1">
        <v>4</v>
      </c>
      <c r="M20" s="1" t="s">
        <v>1383</v>
      </c>
      <c r="N20" s="1" t="s">
        <v>20</v>
      </c>
      <c r="O20" s="1" t="s">
        <v>32</v>
      </c>
      <c r="P20" s="1" t="s">
        <v>20</v>
      </c>
      <c r="Q20" s="1" t="s">
        <v>22</v>
      </c>
      <c r="R20" s="1" t="s">
        <v>33</v>
      </c>
      <c r="S20">
        <f t="shared" si="1"/>
        <v>15.5</v>
      </c>
      <c r="T20">
        <f t="shared" si="2"/>
        <v>8</v>
      </c>
      <c r="U20">
        <f t="shared" si="3"/>
        <v>0.5</v>
      </c>
      <c r="V20" s="14">
        <f t="shared" si="4"/>
        <v>2.5833333333333335</v>
      </c>
      <c r="W20" t="str">
        <f t="shared" si="0"/>
        <v>NO</v>
      </c>
      <c r="X20" t="str">
        <f>VLOOKUP(B:B,[1]Sheet3!A:B,2,0)</f>
        <v>7-17 yrs (Children)</v>
      </c>
    </row>
    <row r="21" spans="1:24" x14ac:dyDescent="0.35">
      <c r="A21" s="1" t="s">
        <v>489</v>
      </c>
      <c r="B21" s="1">
        <v>12</v>
      </c>
      <c r="C21" s="1" t="s">
        <v>55</v>
      </c>
      <c r="D21" s="1" t="s">
        <v>87</v>
      </c>
      <c r="E21" s="1">
        <v>1</v>
      </c>
      <c r="F21" s="1">
        <v>1</v>
      </c>
      <c r="G21" s="1">
        <v>0</v>
      </c>
      <c r="H21" s="1">
        <v>12</v>
      </c>
      <c r="I21" s="1">
        <v>1</v>
      </c>
      <c r="J21" s="1">
        <v>1</v>
      </c>
      <c r="K21" s="1" t="s">
        <v>27</v>
      </c>
      <c r="L21" s="1">
        <v>1</v>
      </c>
      <c r="M21" s="1" t="s">
        <v>1383</v>
      </c>
      <c r="N21" s="1" t="s">
        <v>20</v>
      </c>
      <c r="O21" s="1" t="s">
        <v>66</v>
      </c>
      <c r="P21" s="1" t="s">
        <v>20</v>
      </c>
      <c r="Q21" s="1" t="s">
        <v>22</v>
      </c>
      <c r="R21" s="1" t="s">
        <v>37</v>
      </c>
      <c r="S21">
        <f t="shared" si="1"/>
        <v>16</v>
      </c>
      <c r="T21">
        <f t="shared" si="2"/>
        <v>12</v>
      </c>
      <c r="U21">
        <f t="shared" si="3"/>
        <v>0</v>
      </c>
      <c r="V21" s="14">
        <f t="shared" si="4"/>
        <v>2.6666666666666665</v>
      </c>
      <c r="W21" t="str">
        <f t="shared" si="0"/>
        <v>NO</v>
      </c>
      <c r="X21" t="str">
        <f>VLOOKUP(B:B,[1]Sheet3!A:B,2,0)</f>
        <v>7-17 yrs (Children)</v>
      </c>
    </row>
    <row r="22" spans="1:24" x14ac:dyDescent="0.35">
      <c r="A22" s="1" t="s">
        <v>497</v>
      </c>
      <c r="B22" s="1">
        <v>12</v>
      </c>
      <c r="C22" s="1" t="s">
        <v>25</v>
      </c>
      <c r="D22" s="1" t="s">
        <v>26</v>
      </c>
      <c r="E22" s="1">
        <v>2</v>
      </c>
      <c r="F22" s="1">
        <v>2</v>
      </c>
      <c r="G22" s="1">
        <v>1</v>
      </c>
      <c r="H22" s="1">
        <v>10</v>
      </c>
      <c r="I22" s="1">
        <v>1</v>
      </c>
      <c r="J22" s="1">
        <v>1</v>
      </c>
      <c r="K22" s="1" t="s">
        <v>27</v>
      </c>
      <c r="L22" s="1">
        <v>4</v>
      </c>
      <c r="M22" s="1" t="s">
        <v>1383</v>
      </c>
      <c r="N22" s="1" t="s">
        <v>20</v>
      </c>
      <c r="O22" s="1" t="s">
        <v>66</v>
      </c>
      <c r="P22" s="1" t="s">
        <v>22</v>
      </c>
      <c r="Q22" s="1" t="s">
        <v>22</v>
      </c>
      <c r="R22" s="1" t="s">
        <v>23</v>
      </c>
      <c r="S22">
        <f t="shared" si="1"/>
        <v>17</v>
      </c>
      <c r="T22">
        <f t="shared" si="2"/>
        <v>10</v>
      </c>
      <c r="U22">
        <f t="shared" si="3"/>
        <v>1</v>
      </c>
      <c r="V22" s="14">
        <f t="shared" si="4"/>
        <v>2.8333333333333335</v>
      </c>
      <c r="W22" t="str">
        <f t="shared" si="0"/>
        <v>NO</v>
      </c>
      <c r="X22" t="str">
        <f>VLOOKUP(B:B,[1]Sheet3!A:B,2,0)</f>
        <v>7-17 yrs (Children)</v>
      </c>
    </row>
    <row r="23" spans="1:24" x14ac:dyDescent="0.35">
      <c r="A23" s="1" t="s">
        <v>528</v>
      </c>
      <c r="B23" s="1">
        <v>12</v>
      </c>
      <c r="C23" s="1" t="s">
        <v>55</v>
      </c>
      <c r="D23" s="1" t="s">
        <v>18</v>
      </c>
      <c r="E23" s="1">
        <v>2</v>
      </c>
      <c r="F23" s="1">
        <v>1</v>
      </c>
      <c r="G23" s="1">
        <v>1</v>
      </c>
      <c r="H23" s="1">
        <v>7</v>
      </c>
      <c r="I23" s="1">
        <v>2</v>
      </c>
      <c r="J23" s="1">
        <v>2</v>
      </c>
      <c r="K23" s="1" t="s">
        <v>35</v>
      </c>
      <c r="L23" s="1">
        <v>2</v>
      </c>
      <c r="M23" s="1" t="s">
        <v>1381</v>
      </c>
      <c r="N23" s="1" t="s">
        <v>20</v>
      </c>
      <c r="O23" s="1" t="s">
        <v>166</v>
      </c>
      <c r="P23" s="1" t="s">
        <v>22</v>
      </c>
      <c r="Q23" s="1" t="s">
        <v>22</v>
      </c>
      <c r="R23" s="1" t="s">
        <v>37</v>
      </c>
      <c r="S23">
        <f t="shared" si="1"/>
        <v>15</v>
      </c>
      <c r="T23">
        <f t="shared" si="2"/>
        <v>7</v>
      </c>
      <c r="U23">
        <f t="shared" si="3"/>
        <v>1</v>
      </c>
      <c r="V23" s="14">
        <f t="shared" si="4"/>
        <v>2.5</v>
      </c>
      <c r="W23" t="str">
        <f t="shared" si="0"/>
        <v>NO</v>
      </c>
      <c r="X23" t="str">
        <f>VLOOKUP(B:B,[1]Sheet3!A:B,2,0)</f>
        <v>7-17 yrs (Children)</v>
      </c>
    </row>
    <row r="24" spans="1:24" x14ac:dyDescent="0.35">
      <c r="A24" s="1" t="s">
        <v>534</v>
      </c>
      <c r="B24" s="1">
        <v>12</v>
      </c>
      <c r="C24" s="1" t="s">
        <v>25</v>
      </c>
      <c r="D24" s="1" t="s">
        <v>26</v>
      </c>
      <c r="E24" s="1">
        <v>1</v>
      </c>
      <c r="F24" s="1">
        <v>3</v>
      </c>
      <c r="G24" s="1">
        <v>1</v>
      </c>
      <c r="H24" s="1">
        <v>6</v>
      </c>
      <c r="I24" s="1">
        <v>1</v>
      </c>
      <c r="J24" s="1">
        <v>1</v>
      </c>
      <c r="K24" s="1" t="s">
        <v>27</v>
      </c>
      <c r="L24" s="1">
        <v>1</v>
      </c>
      <c r="M24" s="1" t="s">
        <v>1383</v>
      </c>
      <c r="N24" s="1" t="s">
        <v>20</v>
      </c>
      <c r="O24" s="1" t="s">
        <v>21</v>
      </c>
      <c r="P24" s="1" t="s">
        <v>20</v>
      </c>
      <c r="Q24" s="1" t="s">
        <v>22</v>
      </c>
      <c r="R24" s="1" t="s">
        <v>37</v>
      </c>
      <c r="S24">
        <f t="shared" si="1"/>
        <v>13</v>
      </c>
      <c r="T24">
        <f t="shared" si="2"/>
        <v>6</v>
      </c>
      <c r="U24">
        <f t="shared" si="3"/>
        <v>1</v>
      </c>
      <c r="V24" s="14">
        <f t="shared" si="4"/>
        <v>2.1666666666666665</v>
      </c>
      <c r="W24" t="str">
        <f t="shared" si="0"/>
        <v>NO</v>
      </c>
      <c r="X24" t="str">
        <f>VLOOKUP(B:B,[1]Sheet3!A:B,2,0)</f>
        <v>7-17 yrs (Children)</v>
      </c>
    </row>
    <row r="25" spans="1:24" x14ac:dyDescent="0.35">
      <c r="A25" s="1" t="s">
        <v>695</v>
      </c>
      <c r="B25" s="1">
        <v>12</v>
      </c>
      <c r="C25" s="1" t="s">
        <v>17</v>
      </c>
      <c r="D25" s="1" t="s">
        <v>44</v>
      </c>
      <c r="E25" s="1">
        <v>6</v>
      </c>
      <c r="F25" s="1">
        <v>4</v>
      </c>
      <c r="G25" s="1">
        <v>0</v>
      </c>
      <c r="H25" s="1">
        <v>7</v>
      </c>
      <c r="I25" s="1">
        <v>1</v>
      </c>
      <c r="J25" s="1">
        <v>2</v>
      </c>
      <c r="K25" s="1" t="s">
        <v>27</v>
      </c>
      <c r="L25" s="1">
        <v>4</v>
      </c>
      <c r="M25" s="1" t="s">
        <v>1381</v>
      </c>
      <c r="N25" s="1" t="s">
        <v>20</v>
      </c>
      <c r="O25" s="1" t="s">
        <v>61</v>
      </c>
      <c r="P25" s="1" t="s">
        <v>20</v>
      </c>
      <c r="Q25" s="1" t="s">
        <v>22</v>
      </c>
      <c r="R25" s="1" t="s">
        <v>23</v>
      </c>
      <c r="S25">
        <f t="shared" si="1"/>
        <v>20</v>
      </c>
      <c r="T25">
        <f t="shared" si="2"/>
        <v>7</v>
      </c>
      <c r="U25">
        <f t="shared" si="3"/>
        <v>0</v>
      </c>
      <c r="V25" s="14">
        <f t="shared" si="4"/>
        <v>3.3333333333333335</v>
      </c>
      <c r="W25" t="str">
        <f t="shared" si="0"/>
        <v>NO</v>
      </c>
      <c r="X25" t="str">
        <f>VLOOKUP(B:B,[1]Sheet3!A:B,2,0)</f>
        <v>7-17 yrs (Children)</v>
      </c>
    </row>
    <row r="26" spans="1:24" x14ac:dyDescent="0.35">
      <c r="A26" s="1" t="s">
        <v>908</v>
      </c>
      <c r="B26" s="1">
        <v>12</v>
      </c>
      <c r="C26" s="1" t="s">
        <v>55</v>
      </c>
      <c r="D26" s="1" t="s">
        <v>26</v>
      </c>
      <c r="E26" s="1">
        <v>5</v>
      </c>
      <c r="F26" s="1">
        <v>2</v>
      </c>
      <c r="G26" s="1">
        <v>1</v>
      </c>
      <c r="H26" s="1">
        <v>7</v>
      </c>
      <c r="I26" s="1">
        <v>0</v>
      </c>
      <c r="J26" s="1">
        <v>1</v>
      </c>
      <c r="K26" s="1" t="s">
        <v>57</v>
      </c>
      <c r="L26" s="1">
        <v>4</v>
      </c>
      <c r="M26" s="1" t="s">
        <v>1383</v>
      </c>
      <c r="N26" s="1" t="s">
        <v>20</v>
      </c>
      <c r="O26" s="1" t="s">
        <v>21</v>
      </c>
      <c r="P26" s="1" t="s">
        <v>22</v>
      </c>
      <c r="Q26" s="1" t="s">
        <v>22</v>
      </c>
      <c r="R26" s="1" t="s">
        <v>37</v>
      </c>
      <c r="S26">
        <f t="shared" si="1"/>
        <v>16</v>
      </c>
      <c r="T26">
        <f t="shared" si="2"/>
        <v>7</v>
      </c>
      <c r="U26">
        <f t="shared" si="3"/>
        <v>0</v>
      </c>
      <c r="V26" s="14">
        <f t="shared" si="4"/>
        <v>2.6666666666666665</v>
      </c>
      <c r="W26" t="str">
        <f t="shared" si="0"/>
        <v>NO</v>
      </c>
      <c r="X26" t="str">
        <f>VLOOKUP(B:B,[1]Sheet3!A:B,2,0)</f>
        <v>7-17 yrs (Children)</v>
      </c>
    </row>
    <row r="27" spans="1:24" x14ac:dyDescent="0.35">
      <c r="A27" s="1" t="s">
        <v>1147</v>
      </c>
      <c r="B27" s="1">
        <v>12</v>
      </c>
      <c r="C27" s="1" t="s">
        <v>25</v>
      </c>
      <c r="D27" s="1" t="s">
        <v>26</v>
      </c>
      <c r="E27" s="1">
        <v>0</v>
      </c>
      <c r="F27" s="1">
        <v>3</v>
      </c>
      <c r="G27" s="1">
        <v>1</v>
      </c>
      <c r="H27" s="1">
        <v>8</v>
      </c>
      <c r="I27" s="1">
        <v>1</v>
      </c>
      <c r="J27" s="1">
        <v>2</v>
      </c>
      <c r="K27" s="1" t="s">
        <v>47</v>
      </c>
      <c r="L27" s="1">
        <v>2</v>
      </c>
      <c r="M27" s="1" t="s">
        <v>1381</v>
      </c>
      <c r="N27" s="1" t="s">
        <v>20</v>
      </c>
      <c r="O27" s="1" t="s">
        <v>66</v>
      </c>
      <c r="P27" s="1" t="s">
        <v>22</v>
      </c>
      <c r="Q27" s="1" t="s">
        <v>22</v>
      </c>
      <c r="R27" s="1" t="s">
        <v>23</v>
      </c>
      <c r="S27">
        <f t="shared" si="1"/>
        <v>15</v>
      </c>
      <c r="T27">
        <f t="shared" si="2"/>
        <v>8</v>
      </c>
      <c r="U27">
        <f t="shared" si="3"/>
        <v>0</v>
      </c>
      <c r="V27" s="14">
        <f t="shared" si="4"/>
        <v>2.5</v>
      </c>
      <c r="W27" t="str">
        <f t="shared" si="0"/>
        <v>NO</v>
      </c>
      <c r="X27" t="str">
        <f>VLOOKUP(B:B,[1]Sheet3!A:B,2,0)</f>
        <v>7-17 yrs (Children)</v>
      </c>
    </row>
    <row r="28" spans="1:24" x14ac:dyDescent="0.35">
      <c r="A28" s="1" t="s">
        <v>1270</v>
      </c>
      <c r="B28" s="1">
        <v>12</v>
      </c>
      <c r="C28" s="1" t="s">
        <v>17</v>
      </c>
      <c r="D28" s="1" t="s">
        <v>44</v>
      </c>
      <c r="E28" s="1">
        <v>5</v>
      </c>
      <c r="F28" s="1">
        <v>1</v>
      </c>
      <c r="G28" s="1">
        <v>0</v>
      </c>
      <c r="H28" s="1">
        <v>7</v>
      </c>
      <c r="I28" s="1">
        <v>4</v>
      </c>
      <c r="J28" s="1">
        <v>0</v>
      </c>
      <c r="K28" s="1" t="s">
        <v>27</v>
      </c>
      <c r="L28" s="1">
        <v>2</v>
      </c>
      <c r="M28" s="1" t="s">
        <v>1381</v>
      </c>
      <c r="N28" s="1" t="s">
        <v>20</v>
      </c>
      <c r="O28" s="1" t="s">
        <v>61</v>
      </c>
      <c r="P28" s="1" t="s">
        <v>22</v>
      </c>
      <c r="Q28" s="1" t="s">
        <v>22</v>
      </c>
      <c r="R28" s="1" t="s">
        <v>23</v>
      </c>
      <c r="S28">
        <f t="shared" si="1"/>
        <v>17</v>
      </c>
      <c r="T28">
        <f t="shared" si="2"/>
        <v>7</v>
      </c>
      <c r="U28">
        <f t="shared" si="3"/>
        <v>0</v>
      </c>
      <c r="V28" s="14">
        <f t="shared" si="4"/>
        <v>2.8333333333333335</v>
      </c>
      <c r="W28" t="str">
        <f t="shared" si="0"/>
        <v>NO</v>
      </c>
      <c r="X28" t="str">
        <f>VLOOKUP(B:B,[1]Sheet3!A:B,2,0)</f>
        <v>7-17 yrs (Children)</v>
      </c>
    </row>
    <row r="29" spans="1:24" x14ac:dyDescent="0.35">
      <c r="A29" s="1" t="s">
        <v>1273</v>
      </c>
      <c r="B29" s="1">
        <v>12</v>
      </c>
      <c r="C29" s="1" t="s">
        <v>17</v>
      </c>
      <c r="D29" s="1" t="s">
        <v>26</v>
      </c>
      <c r="E29" s="1">
        <v>5</v>
      </c>
      <c r="F29" s="1">
        <v>5</v>
      </c>
      <c r="G29" s="1">
        <v>0</v>
      </c>
      <c r="H29" s="1">
        <v>6</v>
      </c>
      <c r="I29" s="1">
        <v>1</v>
      </c>
      <c r="J29" s="1">
        <v>2</v>
      </c>
      <c r="K29" s="1" t="s">
        <v>27</v>
      </c>
      <c r="L29" s="1">
        <v>2</v>
      </c>
      <c r="M29" s="1" t="s">
        <v>1383</v>
      </c>
      <c r="N29" s="1" t="s">
        <v>20</v>
      </c>
      <c r="O29" s="1" t="s">
        <v>32</v>
      </c>
      <c r="P29" s="1" t="s">
        <v>22</v>
      </c>
      <c r="Q29" s="1" t="s">
        <v>22</v>
      </c>
      <c r="R29" s="1" t="s">
        <v>52</v>
      </c>
      <c r="S29">
        <f t="shared" si="1"/>
        <v>19</v>
      </c>
      <c r="T29">
        <f t="shared" si="2"/>
        <v>6</v>
      </c>
      <c r="U29">
        <f t="shared" si="3"/>
        <v>0</v>
      </c>
      <c r="V29" s="14">
        <f t="shared" si="4"/>
        <v>3.1666666666666665</v>
      </c>
      <c r="W29" t="str">
        <f t="shared" si="0"/>
        <v>NO</v>
      </c>
      <c r="X29" t="str">
        <f>VLOOKUP(B:B,[1]Sheet3!A:B,2,0)</f>
        <v>7-17 yrs (Children)</v>
      </c>
    </row>
    <row r="30" spans="1:24" x14ac:dyDescent="0.35">
      <c r="A30" s="1" t="s">
        <v>1277</v>
      </c>
      <c r="B30" s="1">
        <v>12</v>
      </c>
      <c r="C30" s="1" t="s">
        <v>17</v>
      </c>
      <c r="D30" s="1" t="s">
        <v>44</v>
      </c>
      <c r="E30" s="1">
        <v>4</v>
      </c>
      <c r="F30" s="1">
        <v>1</v>
      </c>
      <c r="G30" s="1">
        <v>1</v>
      </c>
      <c r="H30" s="1">
        <v>9</v>
      </c>
      <c r="I30" s="1">
        <v>1</v>
      </c>
      <c r="J30" s="1">
        <v>3</v>
      </c>
      <c r="K30" s="1" t="s">
        <v>27</v>
      </c>
      <c r="L30" s="1">
        <v>3</v>
      </c>
      <c r="M30" s="1" t="s">
        <v>1381</v>
      </c>
      <c r="N30" s="1" t="s">
        <v>20</v>
      </c>
      <c r="O30" s="1" t="s">
        <v>32</v>
      </c>
      <c r="P30" s="1" t="s">
        <v>20</v>
      </c>
      <c r="Q30" s="1" t="s">
        <v>22</v>
      </c>
      <c r="R30" s="1" t="s">
        <v>52</v>
      </c>
      <c r="S30">
        <f t="shared" si="1"/>
        <v>19</v>
      </c>
      <c r="T30">
        <f t="shared" si="2"/>
        <v>9</v>
      </c>
      <c r="U30">
        <f t="shared" si="3"/>
        <v>1</v>
      </c>
      <c r="V30" s="14">
        <f t="shared" si="4"/>
        <v>3.1666666666666665</v>
      </c>
      <c r="W30" t="str">
        <f t="shared" si="0"/>
        <v>NO</v>
      </c>
      <c r="X30" t="str">
        <f>VLOOKUP(B:B,[1]Sheet3!A:B,2,0)</f>
        <v>7-17 yrs (Children)</v>
      </c>
    </row>
    <row r="31" spans="1:24" x14ac:dyDescent="0.35">
      <c r="A31" s="1" t="s">
        <v>1280</v>
      </c>
      <c r="B31" s="1">
        <v>12</v>
      </c>
      <c r="C31" s="1" t="s">
        <v>25</v>
      </c>
      <c r="D31" s="1" t="s">
        <v>26</v>
      </c>
      <c r="E31" s="1">
        <v>4</v>
      </c>
      <c r="F31" s="1">
        <v>2</v>
      </c>
      <c r="G31" s="1">
        <v>1</v>
      </c>
      <c r="H31" s="1">
        <v>6</v>
      </c>
      <c r="I31" s="1">
        <v>0</v>
      </c>
      <c r="J31" s="1">
        <v>2</v>
      </c>
      <c r="K31" s="1" t="s">
        <v>27</v>
      </c>
      <c r="L31" s="1">
        <v>2</v>
      </c>
      <c r="M31" s="1" t="s">
        <v>1383</v>
      </c>
      <c r="N31" s="1" t="s">
        <v>22</v>
      </c>
      <c r="O31" s="1" t="s">
        <v>32</v>
      </c>
      <c r="P31" s="1" t="s">
        <v>22</v>
      </c>
      <c r="Q31" s="1" t="s">
        <v>22</v>
      </c>
      <c r="R31" s="1" t="s">
        <v>37</v>
      </c>
      <c r="S31">
        <f t="shared" si="1"/>
        <v>15</v>
      </c>
      <c r="T31">
        <f t="shared" si="2"/>
        <v>6</v>
      </c>
      <c r="U31">
        <f t="shared" si="3"/>
        <v>0</v>
      </c>
      <c r="V31" s="14">
        <f t="shared" si="4"/>
        <v>2.5</v>
      </c>
      <c r="W31" t="str">
        <f t="shared" si="0"/>
        <v>NO</v>
      </c>
      <c r="X31" t="str">
        <f>VLOOKUP(B:B,[1]Sheet3!A:B,2,0)</f>
        <v>7-17 yrs (Children)</v>
      </c>
    </row>
    <row r="32" spans="1:24" x14ac:dyDescent="0.35">
      <c r="A32" s="1" t="s">
        <v>1296</v>
      </c>
      <c r="B32" s="1">
        <v>12</v>
      </c>
      <c r="C32" s="1" t="s">
        <v>17</v>
      </c>
      <c r="D32" s="1" t="s">
        <v>26</v>
      </c>
      <c r="E32" s="1">
        <v>5.5</v>
      </c>
      <c r="F32" s="1">
        <v>2</v>
      </c>
      <c r="G32" s="1">
        <v>1</v>
      </c>
      <c r="H32" s="1">
        <v>7</v>
      </c>
      <c r="I32" s="1">
        <v>3</v>
      </c>
      <c r="J32" s="1">
        <v>1</v>
      </c>
      <c r="K32" s="1" t="s">
        <v>27</v>
      </c>
      <c r="L32" s="1">
        <v>2</v>
      </c>
      <c r="M32" s="1" t="s">
        <v>1383</v>
      </c>
      <c r="N32" s="1" t="s">
        <v>20</v>
      </c>
      <c r="O32" s="1" t="s">
        <v>39</v>
      </c>
      <c r="P32" s="1" t="s">
        <v>22</v>
      </c>
      <c r="Q32" s="1" t="s">
        <v>22</v>
      </c>
      <c r="R32" s="1" t="s">
        <v>23</v>
      </c>
      <c r="S32">
        <f t="shared" si="1"/>
        <v>19.5</v>
      </c>
      <c r="T32">
        <f t="shared" si="2"/>
        <v>7</v>
      </c>
      <c r="U32">
        <f t="shared" si="3"/>
        <v>1</v>
      </c>
      <c r="V32" s="14">
        <f t="shared" si="4"/>
        <v>3.25</v>
      </c>
      <c r="W32" t="str">
        <f t="shared" si="0"/>
        <v>NO</v>
      </c>
      <c r="X32" t="str">
        <f>VLOOKUP(B:B,[1]Sheet3!A:B,2,0)</f>
        <v>7-17 yrs (Children)</v>
      </c>
    </row>
    <row r="33" spans="1:24" x14ac:dyDescent="0.35">
      <c r="A33" s="1" t="s">
        <v>1298</v>
      </c>
      <c r="B33" s="1">
        <v>12</v>
      </c>
      <c r="C33" s="1" t="s">
        <v>25</v>
      </c>
      <c r="D33" s="1" t="s">
        <v>44</v>
      </c>
      <c r="E33" s="1">
        <v>6</v>
      </c>
      <c r="F33" s="1">
        <v>2</v>
      </c>
      <c r="G33" s="1">
        <v>0.5</v>
      </c>
      <c r="H33" s="1">
        <v>9</v>
      </c>
      <c r="I33" s="1">
        <v>1</v>
      </c>
      <c r="J33" s="1">
        <v>1</v>
      </c>
      <c r="K33" s="1" t="s">
        <v>47</v>
      </c>
      <c r="L33" s="1">
        <v>3</v>
      </c>
      <c r="M33" s="1" t="s">
        <v>1381</v>
      </c>
      <c r="N33" s="1" t="s">
        <v>20</v>
      </c>
      <c r="O33" s="1" t="s">
        <v>27</v>
      </c>
      <c r="P33" s="1" t="s">
        <v>22</v>
      </c>
      <c r="Q33" s="1" t="s">
        <v>22</v>
      </c>
      <c r="R33" s="1" t="s">
        <v>37</v>
      </c>
      <c r="S33">
        <f t="shared" si="1"/>
        <v>19.5</v>
      </c>
      <c r="T33">
        <f t="shared" si="2"/>
        <v>9</v>
      </c>
      <c r="U33">
        <f t="shared" si="3"/>
        <v>0.5</v>
      </c>
      <c r="V33" s="14">
        <f t="shared" si="4"/>
        <v>3.25</v>
      </c>
      <c r="W33" t="str">
        <f t="shared" si="0"/>
        <v>NO</v>
      </c>
      <c r="X33" t="str">
        <f>VLOOKUP(B:B,[1]Sheet3!A:B,2,0)</f>
        <v>7-17 yrs (Children)</v>
      </c>
    </row>
    <row r="34" spans="1:24" x14ac:dyDescent="0.35">
      <c r="A34" s="1" t="s">
        <v>1304</v>
      </c>
      <c r="B34" s="1">
        <v>12</v>
      </c>
      <c r="C34" s="1" t="s">
        <v>55</v>
      </c>
      <c r="D34" s="1" t="s">
        <v>26</v>
      </c>
      <c r="E34" s="1">
        <v>4</v>
      </c>
      <c r="F34" s="1">
        <v>1</v>
      </c>
      <c r="G34" s="1">
        <v>1</v>
      </c>
      <c r="H34" s="1">
        <v>8</v>
      </c>
      <c r="I34" s="1">
        <v>2</v>
      </c>
      <c r="J34" s="1">
        <v>0.5</v>
      </c>
      <c r="K34" s="1" t="s">
        <v>27</v>
      </c>
      <c r="L34" s="1">
        <v>2</v>
      </c>
      <c r="M34" s="1" t="s">
        <v>1383</v>
      </c>
      <c r="N34" s="1" t="s">
        <v>20</v>
      </c>
      <c r="O34" s="1" t="s">
        <v>28</v>
      </c>
      <c r="P34" s="1" t="s">
        <v>22</v>
      </c>
      <c r="Q34" s="1" t="s">
        <v>22</v>
      </c>
      <c r="R34" s="1" t="s">
        <v>37</v>
      </c>
      <c r="S34">
        <f t="shared" si="1"/>
        <v>16.5</v>
      </c>
      <c r="T34">
        <f t="shared" si="2"/>
        <v>8</v>
      </c>
      <c r="U34">
        <f t="shared" si="3"/>
        <v>0.5</v>
      </c>
      <c r="V34" s="14">
        <f t="shared" si="4"/>
        <v>2.75</v>
      </c>
      <c r="W34" t="str">
        <f t="shared" si="0"/>
        <v>NO</v>
      </c>
      <c r="X34" t="str">
        <f>VLOOKUP(B:B,[1]Sheet3!A:B,2,0)</f>
        <v>7-17 yrs (Children)</v>
      </c>
    </row>
    <row r="35" spans="1:24" x14ac:dyDescent="0.35">
      <c r="A35" s="1" t="s">
        <v>1317</v>
      </c>
      <c r="B35" s="1">
        <v>12</v>
      </c>
      <c r="C35" s="1" t="s">
        <v>17</v>
      </c>
      <c r="D35" s="1" t="s">
        <v>18</v>
      </c>
      <c r="E35" s="1">
        <v>6</v>
      </c>
      <c r="F35" s="1">
        <v>2</v>
      </c>
      <c r="G35" s="1">
        <v>2</v>
      </c>
      <c r="H35" s="1">
        <v>8</v>
      </c>
      <c r="I35" s="1">
        <v>7</v>
      </c>
      <c r="J35" s="1">
        <v>2</v>
      </c>
      <c r="K35" s="1" t="s">
        <v>85</v>
      </c>
      <c r="L35" s="1">
        <v>3</v>
      </c>
      <c r="M35" s="1" t="s">
        <v>1383</v>
      </c>
      <c r="N35" s="1" t="s">
        <v>20</v>
      </c>
      <c r="O35" s="1" t="s">
        <v>39</v>
      </c>
      <c r="P35" s="1" t="s">
        <v>22</v>
      </c>
      <c r="Q35" s="1" t="s">
        <v>22</v>
      </c>
      <c r="R35" s="1" t="s">
        <v>45</v>
      </c>
      <c r="S35">
        <f t="shared" si="1"/>
        <v>27</v>
      </c>
      <c r="T35">
        <f t="shared" si="2"/>
        <v>8</v>
      </c>
      <c r="U35">
        <f t="shared" si="3"/>
        <v>2</v>
      </c>
      <c r="V35" s="14">
        <f t="shared" si="4"/>
        <v>4.5</v>
      </c>
      <c r="W35" t="str">
        <f t="shared" si="0"/>
        <v>NO</v>
      </c>
      <c r="X35" t="str">
        <f>VLOOKUP(B:B,[1]Sheet3!A:B,2,0)</f>
        <v>7-17 yrs (Children)</v>
      </c>
    </row>
    <row r="36" spans="1:24" x14ac:dyDescent="0.35">
      <c r="A36" s="1" t="s">
        <v>1320</v>
      </c>
      <c r="B36" s="1">
        <v>12</v>
      </c>
      <c r="C36" s="1" t="s">
        <v>17</v>
      </c>
      <c r="D36" s="1" t="s">
        <v>26</v>
      </c>
      <c r="E36" s="1">
        <v>4</v>
      </c>
      <c r="F36" s="1">
        <v>2</v>
      </c>
      <c r="G36" s="1">
        <v>1</v>
      </c>
      <c r="H36" s="1">
        <v>8</v>
      </c>
      <c r="I36" s="1">
        <v>0</v>
      </c>
      <c r="J36" s="1">
        <v>3</v>
      </c>
      <c r="K36" s="1" t="s">
        <v>47</v>
      </c>
      <c r="L36" s="1">
        <v>4</v>
      </c>
      <c r="M36" s="1" t="s">
        <v>1383</v>
      </c>
      <c r="N36" s="1" t="s">
        <v>20</v>
      </c>
      <c r="O36" s="1" t="s">
        <v>156</v>
      </c>
      <c r="P36" s="1" t="s">
        <v>22</v>
      </c>
      <c r="Q36" s="1" t="s">
        <v>22</v>
      </c>
      <c r="R36" s="1" t="s">
        <v>52</v>
      </c>
      <c r="S36">
        <f t="shared" si="1"/>
        <v>18</v>
      </c>
      <c r="T36">
        <f t="shared" si="2"/>
        <v>8</v>
      </c>
      <c r="U36">
        <f t="shared" si="3"/>
        <v>0</v>
      </c>
      <c r="V36" s="14">
        <f t="shared" si="4"/>
        <v>3</v>
      </c>
      <c r="W36" t="str">
        <f t="shared" si="0"/>
        <v>NO</v>
      </c>
      <c r="X36" t="str">
        <f>VLOOKUP(B:B,[1]Sheet3!A:B,2,0)</f>
        <v>7-17 yrs (Children)</v>
      </c>
    </row>
    <row r="37" spans="1:24" x14ac:dyDescent="0.35">
      <c r="A37" s="1" t="s">
        <v>1321</v>
      </c>
      <c r="B37" s="1">
        <v>12</v>
      </c>
      <c r="C37" s="1" t="s">
        <v>25</v>
      </c>
      <c r="D37" s="1" t="s">
        <v>18</v>
      </c>
      <c r="E37" s="1">
        <v>5</v>
      </c>
      <c r="F37" s="1">
        <v>3</v>
      </c>
      <c r="G37" s="1">
        <v>1</v>
      </c>
      <c r="H37" s="1">
        <v>7</v>
      </c>
      <c r="I37" s="1">
        <v>0</v>
      </c>
      <c r="J37" s="1">
        <v>2</v>
      </c>
      <c r="K37" s="1" t="s">
        <v>57</v>
      </c>
      <c r="L37" s="1">
        <v>2</v>
      </c>
      <c r="M37" s="1" t="s">
        <v>1383</v>
      </c>
      <c r="N37" s="1" t="s">
        <v>20</v>
      </c>
      <c r="O37" s="1" t="s">
        <v>32</v>
      </c>
      <c r="P37" s="1" t="s">
        <v>22</v>
      </c>
      <c r="Q37" s="1" t="s">
        <v>22</v>
      </c>
      <c r="R37" s="1" t="s">
        <v>45</v>
      </c>
      <c r="S37">
        <f t="shared" si="1"/>
        <v>18</v>
      </c>
      <c r="T37">
        <f t="shared" si="2"/>
        <v>7</v>
      </c>
      <c r="U37">
        <f t="shared" si="3"/>
        <v>0</v>
      </c>
      <c r="V37" s="14">
        <f t="shared" si="4"/>
        <v>3</v>
      </c>
      <c r="W37" t="str">
        <f t="shared" si="0"/>
        <v>NO</v>
      </c>
      <c r="X37" t="str">
        <f>VLOOKUP(B:B,[1]Sheet3!A:B,2,0)</f>
        <v>7-17 yrs (Children)</v>
      </c>
    </row>
    <row r="38" spans="1:24" x14ac:dyDescent="0.35">
      <c r="A38" s="1" t="s">
        <v>1326</v>
      </c>
      <c r="B38" s="1">
        <v>12</v>
      </c>
      <c r="C38" s="1" t="s">
        <v>25</v>
      </c>
      <c r="D38" s="1" t="s">
        <v>26</v>
      </c>
      <c r="E38" s="1">
        <v>6</v>
      </c>
      <c r="F38" s="1">
        <v>5</v>
      </c>
      <c r="G38" s="1">
        <v>1</v>
      </c>
      <c r="H38" s="1">
        <v>8</v>
      </c>
      <c r="I38" s="1">
        <v>2</v>
      </c>
      <c r="J38" s="1">
        <v>1</v>
      </c>
      <c r="K38" s="1" t="s">
        <v>27</v>
      </c>
      <c r="L38" s="1">
        <v>2</v>
      </c>
      <c r="M38" s="1" t="s">
        <v>1383</v>
      </c>
      <c r="N38" s="1" t="s">
        <v>20</v>
      </c>
      <c r="O38" s="1" t="s">
        <v>32</v>
      </c>
      <c r="P38" s="1" t="s">
        <v>22</v>
      </c>
      <c r="Q38" s="1" t="s">
        <v>22</v>
      </c>
      <c r="R38" s="1" t="s">
        <v>23</v>
      </c>
      <c r="S38">
        <f t="shared" si="1"/>
        <v>23</v>
      </c>
      <c r="T38">
        <f t="shared" si="2"/>
        <v>8</v>
      </c>
      <c r="U38">
        <f t="shared" si="3"/>
        <v>1</v>
      </c>
      <c r="V38" s="14">
        <f t="shared" si="4"/>
        <v>3.8333333333333335</v>
      </c>
      <c r="W38" t="str">
        <f t="shared" si="0"/>
        <v>NO</v>
      </c>
      <c r="X38" t="str">
        <f>VLOOKUP(B:B,[1]Sheet3!A:B,2,0)</f>
        <v>7-17 yrs (Children)</v>
      </c>
    </row>
    <row r="39" spans="1:24" x14ac:dyDescent="0.35">
      <c r="A39" s="1" t="s">
        <v>1330</v>
      </c>
      <c r="B39" s="1">
        <v>12</v>
      </c>
      <c r="C39" s="1" t="s">
        <v>25</v>
      </c>
      <c r="D39" s="1" t="s">
        <v>26</v>
      </c>
      <c r="E39" s="1">
        <v>4</v>
      </c>
      <c r="F39" s="1">
        <v>3</v>
      </c>
      <c r="G39" s="1">
        <v>2</v>
      </c>
      <c r="H39" s="1">
        <v>10</v>
      </c>
      <c r="I39" s="1">
        <v>1</v>
      </c>
      <c r="J39" s="1">
        <v>1</v>
      </c>
      <c r="K39" s="1" t="s">
        <v>1331</v>
      </c>
      <c r="L39" s="1">
        <v>4</v>
      </c>
      <c r="M39" s="1" t="s">
        <v>1381</v>
      </c>
      <c r="N39" s="1" t="s">
        <v>20</v>
      </c>
      <c r="O39" s="1" t="s">
        <v>166</v>
      </c>
      <c r="P39" s="1" t="s">
        <v>22</v>
      </c>
      <c r="Q39" s="1" t="s">
        <v>22</v>
      </c>
      <c r="R39" s="1" t="s">
        <v>37</v>
      </c>
      <c r="S39">
        <f t="shared" si="1"/>
        <v>21</v>
      </c>
      <c r="T39">
        <f t="shared" si="2"/>
        <v>10</v>
      </c>
      <c r="U39">
        <f t="shared" si="3"/>
        <v>1</v>
      </c>
      <c r="V39" s="14">
        <f t="shared" si="4"/>
        <v>3.5</v>
      </c>
      <c r="W39" t="str">
        <f t="shared" si="0"/>
        <v>NO</v>
      </c>
      <c r="X39" t="str">
        <f>VLOOKUP(B:B,[1]Sheet3!A:B,2,0)</f>
        <v>7-17 yrs (Children)</v>
      </c>
    </row>
    <row r="40" spans="1:24" x14ac:dyDescent="0.35">
      <c r="A40" s="1" t="s">
        <v>1334</v>
      </c>
      <c r="B40" s="1">
        <v>12</v>
      </c>
      <c r="C40" s="1" t="s">
        <v>25</v>
      </c>
      <c r="D40" s="1" t="s">
        <v>26</v>
      </c>
      <c r="E40" s="1">
        <v>5</v>
      </c>
      <c r="F40" s="1">
        <v>2</v>
      </c>
      <c r="G40" s="1">
        <v>1</v>
      </c>
      <c r="H40" s="1">
        <v>12</v>
      </c>
      <c r="I40" s="1">
        <v>0</v>
      </c>
      <c r="J40" s="1">
        <v>1</v>
      </c>
      <c r="K40" s="1" t="s">
        <v>27</v>
      </c>
      <c r="L40" s="1">
        <v>3</v>
      </c>
      <c r="M40" s="1" t="s">
        <v>1383</v>
      </c>
      <c r="N40" s="1" t="s">
        <v>20</v>
      </c>
      <c r="O40" s="1" t="s">
        <v>68</v>
      </c>
      <c r="P40" s="1" t="s">
        <v>22</v>
      </c>
      <c r="Q40" s="1" t="s">
        <v>22</v>
      </c>
      <c r="R40" s="1" t="s">
        <v>37</v>
      </c>
      <c r="S40">
        <f t="shared" si="1"/>
        <v>21</v>
      </c>
      <c r="T40">
        <f t="shared" si="2"/>
        <v>12</v>
      </c>
      <c r="U40">
        <f t="shared" si="3"/>
        <v>0</v>
      </c>
      <c r="V40" s="14">
        <f t="shared" si="4"/>
        <v>3.5</v>
      </c>
      <c r="W40" t="str">
        <f t="shared" si="0"/>
        <v>NO</v>
      </c>
      <c r="X40" t="str">
        <f>VLOOKUP(B:B,[1]Sheet3!A:B,2,0)</f>
        <v>7-17 yrs (Children)</v>
      </c>
    </row>
    <row r="41" spans="1:24" x14ac:dyDescent="0.35">
      <c r="A41" s="1" t="s">
        <v>1336</v>
      </c>
      <c r="B41" s="1">
        <v>12</v>
      </c>
      <c r="C41" s="1" t="s">
        <v>31</v>
      </c>
      <c r="D41" s="1" t="s">
        <v>26</v>
      </c>
      <c r="E41" s="1">
        <v>4</v>
      </c>
      <c r="F41" s="1">
        <v>1.5</v>
      </c>
      <c r="G41" s="1">
        <v>0</v>
      </c>
      <c r="H41" s="1">
        <v>9</v>
      </c>
      <c r="I41" s="1">
        <v>5</v>
      </c>
      <c r="J41" s="1">
        <v>1</v>
      </c>
      <c r="K41" s="1" t="s">
        <v>27</v>
      </c>
      <c r="L41" s="1">
        <v>4</v>
      </c>
      <c r="M41" s="1" t="s">
        <v>1381</v>
      </c>
      <c r="N41" s="1" t="s">
        <v>20</v>
      </c>
      <c r="O41" s="1" t="s">
        <v>1074</v>
      </c>
      <c r="P41" s="1" t="s">
        <v>20</v>
      </c>
      <c r="Q41" s="1" t="s">
        <v>22</v>
      </c>
      <c r="R41" s="1" t="s">
        <v>37</v>
      </c>
      <c r="S41">
        <f t="shared" si="1"/>
        <v>20.5</v>
      </c>
      <c r="T41">
        <f t="shared" si="2"/>
        <v>9</v>
      </c>
      <c r="U41">
        <f t="shared" si="3"/>
        <v>0</v>
      </c>
      <c r="V41" s="14">
        <f t="shared" si="4"/>
        <v>3.4166666666666665</v>
      </c>
      <c r="W41" t="str">
        <f t="shared" si="0"/>
        <v>NO</v>
      </c>
      <c r="X41" t="str">
        <f>VLOOKUP(B:B,[1]Sheet3!A:B,2,0)</f>
        <v>7-17 yrs (Children)</v>
      </c>
    </row>
    <row r="42" spans="1:24" x14ac:dyDescent="0.35">
      <c r="A42" s="1" t="s">
        <v>1338</v>
      </c>
      <c r="B42" s="1">
        <v>12</v>
      </c>
      <c r="C42" s="1" t="s">
        <v>55</v>
      </c>
      <c r="D42" s="1" t="s">
        <v>26</v>
      </c>
      <c r="E42" s="1">
        <v>6</v>
      </c>
      <c r="F42" s="1">
        <v>3</v>
      </c>
      <c r="G42" s="1">
        <v>1</v>
      </c>
      <c r="H42" s="1">
        <v>9</v>
      </c>
      <c r="I42" s="1">
        <v>1</v>
      </c>
      <c r="J42" s="1">
        <v>1</v>
      </c>
      <c r="K42" s="1" t="s">
        <v>47</v>
      </c>
      <c r="L42" s="1">
        <v>4</v>
      </c>
      <c r="M42" s="1" t="s">
        <v>1383</v>
      </c>
      <c r="N42" s="1" t="s">
        <v>20</v>
      </c>
      <c r="O42" s="1" t="s">
        <v>32</v>
      </c>
      <c r="P42" s="1" t="s">
        <v>20</v>
      </c>
      <c r="Q42" s="1" t="s">
        <v>22</v>
      </c>
      <c r="R42" s="1" t="s">
        <v>29</v>
      </c>
      <c r="S42">
        <f t="shared" si="1"/>
        <v>21</v>
      </c>
      <c r="T42">
        <f t="shared" si="2"/>
        <v>9</v>
      </c>
      <c r="U42">
        <f t="shared" si="3"/>
        <v>1</v>
      </c>
      <c r="V42" s="14">
        <f t="shared" si="4"/>
        <v>3.5</v>
      </c>
      <c r="W42" t="str">
        <f t="shared" si="0"/>
        <v>NO</v>
      </c>
      <c r="X42" t="str">
        <f>VLOOKUP(B:B,[1]Sheet3!A:B,2,0)</f>
        <v>7-17 yrs (Children)</v>
      </c>
    </row>
    <row r="43" spans="1:24" x14ac:dyDescent="0.35">
      <c r="A43" s="1" t="s">
        <v>1339</v>
      </c>
      <c r="B43" s="1">
        <v>12</v>
      </c>
      <c r="C43" s="1" t="s">
        <v>17</v>
      </c>
      <c r="D43" s="1" t="s">
        <v>18</v>
      </c>
      <c r="E43" s="1">
        <v>5</v>
      </c>
      <c r="F43" s="1">
        <v>2</v>
      </c>
      <c r="G43" s="1">
        <v>0</v>
      </c>
      <c r="H43" s="1">
        <v>8</v>
      </c>
      <c r="I43" s="1">
        <v>2</v>
      </c>
      <c r="J43" s="1">
        <v>1</v>
      </c>
      <c r="K43" s="1" t="s">
        <v>27</v>
      </c>
      <c r="L43" s="1">
        <v>3</v>
      </c>
      <c r="M43" s="1" t="s">
        <v>1383</v>
      </c>
      <c r="N43" s="1" t="s">
        <v>20</v>
      </c>
      <c r="O43" s="1" t="s">
        <v>32</v>
      </c>
      <c r="P43" s="1" t="s">
        <v>22</v>
      </c>
      <c r="Q43" s="1" t="s">
        <v>20</v>
      </c>
      <c r="R43" s="1" t="s">
        <v>52</v>
      </c>
      <c r="S43">
        <f t="shared" si="1"/>
        <v>18</v>
      </c>
      <c r="T43">
        <f t="shared" si="2"/>
        <v>8</v>
      </c>
      <c r="U43">
        <f t="shared" si="3"/>
        <v>0</v>
      </c>
      <c r="V43" s="14">
        <f t="shared" si="4"/>
        <v>3</v>
      </c>
      <c r="W43" t="str">
        <f t="shared" si="0"/>
        <v>NO</v>
      </c>
      <c r="X43" t="str">
        <f>VLOOKUP(B:B,[1]Sheet3!A:B,2,0)</f>
        <v>7-17 yrs (Children)</v>
      </c>
    </row>
    <row r="44" spans="1:24" x14ac:dyDescent="0.35">
      <c r="A44" s="1" t="s">
        <v>1345</v>
      </c>
      <c r="B44" s="1">
        <v>12</v>
      </c>
      <c r="C44" s="1" t="s">
        <v>25</v>
      </c>
      <c r="D44" s="1" t="s">
        <v>18</v>
      </c>
      <c r="E44" s="1">
        <v>6</v>
      </c>
      <c r="F44" s="1">
        <v>3</v>
      </c>
      <c r="G44" s="1">
        <v>1</v>
      </c>
      <c r="H44" s="1">
        <v>9</v>
      </c>
      <c r="I44" s="1">
        <v>4</v>
      </c>
      <c r="J44" s="1">
        <v>3</v>
      </c>
      <c r="K44" s="1" t="s">
        <v>27</v>
      </c>
      <c r="L44" s="1">
        <v>4</v>
      </c>
      <c r="M44" s="1" t="s">
        <v>1383</v>
      </c>
      <c r="N44" s="1" t="s">
        <v>20</v>
      </c>
      <c r="O44" s="1" t="s">
        <v>76</v>
      </c>
      <c r="P44" s="1" t="s">
        <v>22</v>
      </c>
      <c r="Q44" s="1" t="s">
        <v>22</v>
      </c>
      <c r="R44" s="1" t="s">
        <v>23</v>
      </c>
      <c r="S44">
        <f t="shared" si="1"/>
        <v>26</v>
      </c>
      <c r="T44">
        <f t="shared" si="2"/>
        <v>9</v>
      </c>
      <c r="U44">
        <f t="shared" si="3"/>
        <v>1</v>
      </c>
      <c r="V44" s="14">
        <f t="shared" si="4"/>
        <v>4.333333333333333</v>
      </c>
      <c r="W44" t="str">
        <f t="shared" si="0"/>
        <v>NO</v>
      </c>
      <c r="X44" t="str">
        <f>VLOOKUP(B:B,[1]Sheet3!A:B,2,0)</f>
        <v>7-17 yrs (Children)</v>
      </c>
    </row>
    <row r="45" spans="1:24" x14ac:dyDescent="0.35">
      <c r="A45" s="1" t="s">
        <v>1350</v>
      </c>
      <c r="B45" s="1">
        <v>12</v>
      </c>
      <c r="C45" s="1" t="s">
        <v>17</v>
      </c>
      <c r="D45" s="1" t="s">
        <v>26</v>
      </c>
      <c r="E45" s="1">
        <v>3</v>
      </c>
      <c r="F45" s="1">
        <v>4</v>
      </c>
      <c r="G45" s="1">
        <v>1</v>
      </c>
      <c r="H45" s="1">
        <v>8</v>
      </c>
      <c r="I45" s="1">
        <v>1</v>
      </c>
      <c r="J45" s="1">
        <v>2</v>
      </c>
      <c r="K45" s="1" t="s">
        <v>35</v>
      </c>
      <c r="L45" s="1">
        <v>3</v>
      </c>
      <c r="M45" s="1" t="s">
        <v>1386</v>
      </c>
      <c r="N45" s="1" t="s">
        <v>20</v>
      </c>
      <c r="O45" s="1" t="s">
        <v>68</v>
      </c>
      <c r="P45" s="1" t="s">
        <v>22</v>
      </c>
      <c r="Q45" s="1" t="s">
        <v>22</v>
      </c>
      <c r="R45" s="1" t="s">
        <v>33</v>
      </c>
      <c r="S45">
        <f t="shared" si="1"/>
        <v>19</v>
      </c>
      <c r="T45">
        <f t="shared" si="2"/>
        <v>8</v>
      </c>
      <c r="U45">
        <f t="shared" si="3"/>
        <v>1</v>
      </c>
      <c r="V45" s="14">
        <f t="shared" si="4"/>
        <v>3.1666666666666665</v>
      </c>
      <c r="W45" t="str">
        <f t="shared" si="0"/>
        <v>NO</v>
      </c>
      <c r="X45" t="str">
        <f>VLOOKUP(B:B,[1]Sheet3!A:B,2,0)</f>
        <v>7-17 yrs (Children)</v>
      </c>
    </row>
    <row r="46" spans="1:24" x14ac:dyDescent="0.35">
      <c r="A46" s="1" t="s">
        <v>344</v>
      </c>
      <c r="B46" s="1">
        <v>13</v>
      </c>
      <c r="C46" s="1" t="s">
        <v>31</v>
      </c>
      <c r="D46" s="1" t="s">
        <v>18</v>
      </c>
      <c r="E46" s="1">
        <v>5</v>
      </c>
      <c r="F46" s="1">
        <v>4</v>
      </c>
      <c r="G46" s="1">
        <v>1</v>
      </c>
      <c r="H46" s="1">
        <v>8</v>
      </c>
      <c r="I46" s="1">
        <v>10</v>
      </c>
      <c r="J46" s="1">
        <v>0</v>
      </c>
      <c r="K46" s="1" t="s">
        <v>47</v>
      </c>
      <c r="L46" s="1">
        <v>3</v>
      </c>
      <c r="M46" s="1" t="s">
        <v>1386</v>
      </c>
      <c r="N46" s="1" t="s">
        <v>20</v>
      </c>
      <c r="O46" s="1" t="s">
        <v>21</v>
      </c>
      <c r="P46" s="1" t="s">
        <v>20</v>
      </c>
      <c r="Q46" s="1" t="s">
        <v>20</v>
      </c>
      <c r="R46" s="1" t="s">
        <v>23</v>
      </c>
      <c r="S46">
        <f t="shared" si="1"/>
        <v>28</v>
      </c>
      <c r="T46">
        <f t="shared" si="2"/>
        <v>10</v>
      </c>
      <c r="U46">
        <f t="shared" si="3"/>
        <v>0</v>
      </c>
      <c r="V46" s="14">
        <f t="shared" si="4"/>
        <v>4.666666666666667</v>
      </c>
      <c r="W46" t="str">
        <f t="shared" si="0"/>
        <v>YES</v>
      </c>
      <c r="X46" t="str">
        <f>VLOOKUP(B:B,[1]Sheet3!A:B,2,0)</f>
        <v>7-17 yrs (Children)</v>
      </c>
    </row>
    <row r="47" spans="1:24" x14ac:dyDescent="0.35">
      <c r="A47" s="1" t="s">
        <v>464</v>
      </c>
      <c r="B47" s="1">
        <v>13</v>
      </c>
      <c r="C47" s="1" t="s">
        <v>25</v>
      </c>
      <c r="D47" s="1" t="s">
        <v>26</v>
      </c>
      <c r="E47" s="1">
        <v>2</v>
      </c>
      <c r="F47" s="1">
        <v>1</v>
      </c>
      <c r="G47" s="1">
        <v>3</v>
      </c>
      <c r="H47" s="1">
        <v>11</v>
      </c>
      <c r="I47" s="1">
        <v>3</v>
      </c>
      <c r="J47" s="1">
        <v>2</v>
      </c>
      <c r="K47" s="1" t="s">
        <v>27</v>
      </c>
      <c r="L47" s="1">
        <v>4</v>
      </c>
      <c r="M47" s="1" t="s">
        <v>1381</v>
      </c>
      <c r="N47" s="1" t="s">
        <v>20</v>
      </c>
      <c r="O47" s="1" t="s">
        <v>66</v>
      </c>
      <c r="P47" s="1" t="s">
        <v>20</v>
      </c>
      <c r="Q47" s="1" t="s">
        <v>22</v>
      </c>
      <c r="R47" s="1" t="s">
        <v>45</v>
      </c>
      <c r="S47">
        <f t="shared" si="1"/>
        <v>22</v>
      </c>
      <c r="T47">
        <f t="shared" si="2"/>
        <v>11</v>
      </c>
      <c r="U47">
        <f t="shared" si="3"/>
        <v>1</v>
      </c>
      <c r="V47" s="14">
        <f t="shared" si="4"/>
        <v>3.6666666666666665</v>
      </c>
      <c r="W47" t="str">
        <f t="shared" si="0"/>
        <v>NO</v>
      </c>
      <c r="X47" t="str">
        <f>VLOOKUP(B:B,[1]Sheet3!A:B,2,0)</f>
        <v>7-17 yrs (Children)</v>
      </c>
    </row>
    <row r="48" spans="1:24" x14ac:dyDescent="0.35">
      <c r="A48" s="1" t="s">
        <v>470</v>
      </c>
      <c r="B48" s="1">
        <v>13</v>
      </c>
      <c r="C48" s="1" t="s">
        <v>25</v>
      </c>
      <c r="D48" s="1" t="s">
        <v>26</v>
      </c>
      <c r="E48" s="1">
        <v>1</v>
      </c>
      <c r="F48" s="1">
        <v>5</v>
      </c>
      <c r="G48" s="1">
        <v>3</v>
      </c>
      <c r="H48" s="1">
        <v>6</v>
      </c>
      <c r="I48" s="1">
        <v>2</v>
      </c>
      <c r="J48" s="1">
        <v>2</v>
      </c>
      <c r="K48" s="1" t="s">
        <v>35</v>
      </c>
      <c r="L48" s="1">
        <v>7</v>
      </c>
      <c r="M48" s="1" t="s">
        <v>1381</v>
      </c>
      <c r="N48" s="1" t="s">
        <v>20</v>
      </c>
      <c r="O48" s="1" t="s">
        <v>471</v>
      </c>
      <c r="P48" s="1" t="s">
        <v>22</v>
      </c>
      <c r="Q48" s="1" t="s">
        <v>22</v>
      </c>
      <c r="R48" s="1" t="s">
        <v>23</v>
      </c>
      <c r="S48">
        <f t="shared" si="1"/>
        <v>19</v>
      </c>
      <c r="T48">
        <f t="shared" si="2"/>
        <v>6</v>
      </c>
      <c r="U48">
        <f t="shared" si="3"/>
        <v>1</v>
      </c>
      <c r="V48" s="14">
        <f t="shared" si="4"/>
        <v>3.1666666666666665</v>
      </c>
      <c r="W48" t="str">
        <f t="shared" si="0"/>
        <v>NO</v>
      </c>
      <c r="X48" t="str">
        <f>VLOOKUP(B:B,[1]Sheet3!A:B,2,0)</f>
        <v>7-17 yrs (Children)</v>
      </c>
    </row>
    <row r="49" spans="1:24" x14ac:dyDescent="0.35">
      <c r="A49" s="1" t="s">
        <v>475</v>
      </c>
      <c r="B49" s="1">
        <v>13</v>
      </c>
      <c r="C49" s="1" t="s">
        <v>25</v>
      </c>
      <c r="D49" s="1" t="s">
        <v>26</v>
      </c>
      <c r="E49" s="1">
        <v>1</v>
      </c>
      <c r="F49" s="1">
        <v>2</v>
      </c>
      <c r="G49" s="1">
        <v>0</v>
      </c>
      <c r="H49" s="1">
        <v>8</v>
      </c>
      <c r="I49" s="1">
        <v>0</v>
      </c>
      <c r="J49" s="1">
        <v>4</v>
      </c>
      <c r="K49" s="1" t="s">
        <v>57</v>
      </c>
      <c r="L49" s="1">
        <v>3</v>
      </c>
      <c r="M49" s="1" t="s">
        <v>1381</v>
      </c>
      <c r="N49" s="1" t="s">
        <v>20</v>
      </c>
      <c r="O49" s="1" t="s">
        <v>36</v>
      </c>
      <c r="P49" s="1" t="s">
        <v>22</v>
      </c>
      <c r="Q49" s="1" t="s">
        <v>20</v>
      </c>
      <c r="R49" s="1" t="s">
        <v>37</v>
      </c>
      <c r="S49">
        <f t="shared" si="1"/>
        <v>15</v>
      </c>
      <c r="T49">
        <f t="shared" si="2"/>
        <v>8</v>
      </c>
      <c r="U49">
        <f t="shared" si="3"/>
        <v>0</v>
      </c>
      <c r="V49" s="14">
        <f t="shared" si="4"/>
        <v>2.5</v>
      </c>
      <c r="W49" t="str">
        <f t="shared" si="0"/>
        <v>NO</v>
      </c>
      <c r="X49" t="str">
        <f>VLOOKUP(B:B,[1]Sheet3!A:B,2,0)</f>
        <v>7-17 yrs (Children)</v>
      </c>
    </row>
    <row r="50" spans="1:24" x14ac:dyDescent="0.35">
      <c r="A50" s="1" t="s">
        <v>477</v>
      </c>
      <c r="B50" s="1">
        <v>13</v>
      </c>
      <c r="C50" s="1" t="s">
        <v>55</v>
      </c>
      <c r="D50" s="1" t="s">
        <v>26</v>
      </c>
      <c r="E50" s="1">
        <v>0.5</v>
      </c>
      <c r="F50" s="1">
        <v>2</v>
      </c>
      <c r="G50" s="1">
        <v>2</v>
      </c>
      <c r="H50" s="1">
        <v>10</v>
      </c>
      <c r="I50" s="1">
        <v>2</v>
      </c>
      <c r="J50" s="1">
        <v>0</v>
      </c>
      <c r="K50" s="1" t="s">
        <v>27</v>
      </c>
      <c r="L50" s="1">
        <v>3</v>
      </c>
      <c r="M50" s="1" t="s">
        <v>1381</v>
      </c>
      <c r="N50" s="1" t="s">
        <v>20</v>
      </c>
      <c r="O50" s="1" t="s">
        <v>61</v>
      </c>
      <c r="P50" s="1" t="s">
        <v>22</v>
      </c>
      <c r="Q50" s="1" t="s">
        <v>20</v>
      </c>
      <c r="R50" s="1" t="s">
        <v>23</v>
      </c>
      <c r="S50">
        <f t="shared" si="1"/>
        <v>16.5</v>
      </c>
      <c r="T50">
        <f t="shared" si="2"/>
        <v>10</v>
      </c>
      <c r="U50">
        <f t="shared" si="3"/>
        <v>0</v>
      </c>
      <c r="V50" s="14">
        <f t="shared" si="4"/>
        <v>2.75</v>
      </c>
      <c r="W50" t="str">
        <f t="shared" si="0"/>
        <v>NO</v>
      </c>
      <c r="X50" t="str">
        <f>VLOOKUP(B:B,[1]Sheet3!A:B,2,0)</f>
        <v>7-17 yrs (Children)</v>
      </c>
    </row>
    <row r="51" spans="1:24" x14ac:dyDescent="0.35">
      <c r="A51" s="1" t="s">
        <v>508</v>
      </c>
      <c r="B51" s="1">
        <v>13</v>
      </c>
      <c r="C51" s="1" t="s">
        <v>25</v>
      </c>
      <c r="D51" s="1" t="s">
        <v>26</v>
      </c>
      <c r="E51" s="1">
        <v>3</v>
      </c>
      <c r="F51" s="1">
        <v>2</v>
      </c>
      <c r="G51" s="1">
        <v>0</v>
      </c>
      <c r="H51" s="1">
        <v>8</v>
      </c>
      <c r="I51" s="1">
        <v>1</v>
      </c>
      <c r="J51" s="1">
        <v>0</v>
      </c>
      <c r="K51" s="1" t="s">
        <v>27</v>
      </c>
      <c r="L51" s="1">
        <v>3</v>
      </c>
      <c r="M51" s="1" t="s">
        <v>1383</v>
      </c>
      <c r="N51" s="1" t="s">
        <v>20</v>
      </c>
      <c r="O51" s="1" t="s">
        <v>32</v>
      </c>
      <c r="P51" s="1" t="s">
        <v>22</v>
      </c>
      <c r="Q51" s="1" t="s">
        <v>22</v>
      </c>
      <c r="R51" s="1" t="s">
        <v>37</v>
      </c>
      <c r="S51">
        <f t="shared" si="1"/>
        <v>14</v>
      </c>
      <c r="T51">
        <f t="shared" si="2"/>
        <v>8</v>
      </c>
      <c r="U51">
        <f t="shared" si="3"/>
        <v>0</v>
      </c>
      <c r="V51" s="14">
        <f t="shared" si="4"/>
        <v>2.3333333333333335</v>
      </c>
      <c r="W51" t="str">
        <f t="shared" si="0"/>
        <v>NO</v>
      </c>
      <c r="X51" t="str">
        <f>VLOOKUP(B:B,[1]Sheet3!A:B,2,0)</f>
        <v>7-17 yrs (Children)</v>
      </c>
    </row>
    <row r="52" spans="1:24" x14ac:dyDescent="0.35">
      <c r="A52" s="1" t="s">
        <v>514</v>
      </c>
      <c r="B52" s="1">
        <v>13</v>
      </c>
      <c r="C52" s="1" t="s">
        <v>25</v>
      </c>
      <c r="D52" s="1" t="s">
        <v>26</v>
      </c>
      <c r="E52" s="1">
        <v>2</v>
      </c>
      <c r="F52" s="1">
        <v>1</v>
      </c>
      <c r="G52" s="1">
        <v>1</v>
      </c>
      <c r="H52" s="1">
        <v>6</v>
      </c>
      <c r="I52" s="1">
        <v>2</v>
      </c>
      <c r="J52" s="1">
        <v>0</v>
      </c>
      <c r="K52" s="1" t="s">
        <v>47</v>
      </c>
      <c r="L52" s="1">
        <v>1</v>
      </c>
      <c r="M52" s="1" t="s">
        <v>1386</v>
      </c>
      <c r="N52" s="1" t="s">
        <v>22</v>
      </c>
      <c r="O52" s="1" t="s">
        <v>66</v>
      </c>
      <c r="P52" s="1" t="s">
        <v>22</v>
      </c>
      <c r="Q52" s="1" t="s">
        <v>22</v>
      </c>
      <c r="R52" s="1" t="s">
        <v>23</v>
      </c>
      <c r="S52">
        <f t="shared" si="1"/>
        <v>12</v>
      </c>
      <c r="T52">
        <f t="shared" si="2"/>
        <v>6</v>
      </c>
      <c r="U52">
        <f t="shared" si="3"/>
        <v>0</v>
      </c>
      <c r="V52" s="14">
        <f t="shared" si="4"/>
        <v>2</v>
      </c>
      <c r="W52" t="str">
        <f t="shared" si="0"/>
        <v>NO</v>
      </c>
      <c r="X52" t="str">
        <f>VLOOKUP(B:B,[1]Sheet3!A:B,2,0)</f>
        <v>7-17 yrs (Children)</v>
      </c>
    </row>
    <row r="53" spans="1:24" x14ac:dyDescent="0.35">
      <c r="A53" s="1" t="s">
        <v>515</v>
      </c>
      <c r="B53" s="1">
        <v>13</v>
      </c>
      <c r="C53" s="1" t="s">
        <v>17</v>
      </c>
      <c r="D53" s="1" t="s">
        <v>26</v>
      </c>
      <c r="E53" s="1">
        <v>1</v>
      </c>
      <c r="F53" s="1">
        <v>2</v>
      </c>
      <c r="G53" s="1">
        <v>1</v>
      </c>
      <c r="H53" s="1">
        <v>8</v>
      </c>
      <c r="I53" s="1">
        <v>3</v>
      </c>
      <c r="J53" s="1">
        <v>0.5</v>
      </c>
      <c r="K53" s="1" t="s">
        <v>27</v>
      </c>
      <c r="L53" s="1">
        <v>3</v>
      </c>
      <c r="M53" s="1" t="s">
        <v>1383</v>
      </c>
      <c r="N53" s="1" t="s">
        <v>20</v>
      </c>
      <c r="O53" s="1" t="s">
        <v>61</v>
      </c>
      <c r="P53" s="1" t="s">
        <v>22</v>
      </c>
      <c r="Q53" s="1" t="s">
        <v>22</v>
      </c>
      <c r="R53" s="1" t="s">
        <v>23</v>
      </c>
      <c r="S53">
        <f t="shared" si="1"/>
        <v>15.5</v>
      </c>
      <c r="T53">
        <f t="shared" si="2"/>
        <v>8</v>
      </c>
      <c r="U53">
        <f t="shared" si="3"/>
        <v>0.5</v>
      </c>
      <c r="V53" s="14">
        <f t="shared" si="4"/>
        <v>2.5833333333333335</v>
      </c>
      <c r="W53" t="str">
        <f t="shared" si="0"/>
        <v>NO</v>
      </c>
      <c r="X53" t="str">
        <f>VLOOKUP(B:B,[1]Sheet3!A:B,2,0)</f>
        <v>7-17 yrs (Children)</v>
      </c>
    </row>
    <row r="54" spans="1:24" x14ac:dyDescent="0.35">
      <c r="A54" s="1" t="s">
        <v>550</v>
      </c>
      <c r="B54" s="1">
        <v>13</v>
      </c>
      <c r="C54" s="1" t="s">
        <v>17</v>
      </c>
      <c r="D54" s="1" t="s">
        <v>26</v>
      </c>
      <c r="E54" s="1">
        <v>2</v>
      </c>
      <c r="F54" s="1">
        <v>1</v>
      </c>
      <c r="G54" s="1">
        <v>0</v>
      </c>
      <c r="H54" s="1">
        <v>11</v>
      </c>
      <c r="I54" s="1">
        <v>2</v>
      </c>
      <c r="J54" s="1">
        <v>3</v>
      </c>
      <c r="K54" s="1" t="s">
        <v>27</v>
      </c>
      <c r="L54" s="1">
        <v>2</v>
      </c>
      <c r="M54" s="1" t="s">
        <v>1381</v>
      </c>
      <c r="N54" s="1" t="s">
        <v>22</v>
      </c>
      <c r="O54" s="1" t="s">
        <v>39</v>
      </c>
      <c r="P54" s="1" t="s">
        <v>20</v>
      </c>
      <c r="Q54" s="1" t="s">
        <v>20</v>
      </c>
      <c r="R54" s="1" t="s">
        <v>23</v>
      </c>
      <c r="S54">
        <f t="shared" si="1"/>
        <v>19</v>
      </c>
      <c r="T54">
        <f t="shared" si="2"/>
        <v>11</v>
      </c>
      <c r="U54">
        <f t="shared" si="3"/>
        <v>0</v>
      </c>
      <c r="V54" s="14">
        <f t="shared" si="4"/>
        <v>3.1666666666666665</v>
      </c>
      <c r="W54" t="str">
        <f t="shared" si="0"/>
        <v>NO</v>
      </c>
      <c r="X54" t="str">
        <f>VLOOKUP(B:B,[1]Sheet3!A:B,2,0)</f>
        <v>7-17 yrs (Children)</v>
      </c>
    </row>
    <row r="55" spans="1:24" x14ac:dyDescent="0.35">
      <c r="A55" s="1" t="s">
        <v>556</v>
      </c>
      <c r="B55" s="1">
        <v>13</v>
      </c>
      <c r="C55" s="1" t="s">
        <v>25</v>
      </c>
      <c r="D55" s="1" t="s">
        <v>26</v>
      </c>
      <c r="E55" s="1">
        <v>0.75</v>
      </c>
      <c r="F55" s="1">
        <v>2</v>
      </c>
      <c r="G55" s="1">
        <v>0</v>
      </c>
      <c r="H55" s="1">
        <v>7</v>
      </c>
      <c r="I55" s="1">
        <v>1</v>
      </c>
      <c r="J55" s="1">
        <v>0</v>
      </c>
      <c r="K55" s="1" t="s">
        <v>27</v>
      </c>
      <c r="L55" s="1">
        <v>1</v>
      </c>
      <c r="M55" s="1" t="s">
        <v>1383</v>
      </c>
      <c r="N55" s="1" t="s">
        <v>20</v>
      </c>
      <c r="O55" s="1" t="s">
        <v>66</v>
      </c>
      <c r="P55" s="1" t="s">
        <v>22</v>
      </c>
      <c r="Q55" s="1" t="s">
        <v>20</v>
      </c>
      <c r="R55" s="1" t="s">
        <v>23</v>
      </c>
      <c r="S55">
        <f t="shared" si="1"/>
        <v>10.75</v>
      </c>
      <c r="T55">
        <f t="shared" si="2"/>
        <v>7</v>
      </c>
      <c r="U55">
        <f t="shared" si="3"/>
        <v>0</v>
      </c>
      <c r="V55" s="14">
        <f t="shared" si="4"/>
        <v>1.7916666666666667</v>
      </c>
      <c r="W55" t="str">
        <f t="shared" si="0"/>
        <v>NO</v>
      </c>
      <c r="X55" t="str">
        <f>VLOOKUP(B:B,[1]Sheet3!A:B,2,0)</f>
        <v>7-17 yrs (Children)</v>
      </c>
    </row>
    <row r="56" spans="1:24" x14ac:dyDescent="0.35">
      <c r="A56" s="1" t="s">
        <v>557</v>
      </c>
      <c r="B56" s="1">
        <v>13</v>
      </c>
      <c r="C56" s="1" t="s">
        <v>17</v>
      </c>
      <c r="D56" s="1" t="s">
        <v>26</v>
      </c>
      <c r="E56" s="1">
        <v>3</v>
      </c>
      <c r="F56" s="1">
        <v>3</v>
      </c>
      <c r="G56" s="1">
        <v>1</v>
      </c>
      <c r="H56" s="1">
        <v>8</v>
      </c>
      <c r="I56" s="1">
        <v>1</v>
      </c>
      <c r="J56" s="1">
        <v>0.5</v>
      </c>
      <c r="K56" s="1" t="s">
        <v>47</v>
      </c>
      <c r="L56" s="1">
        <v>2</v>
      </c>
      <c r="M56" s="1" t="s">
        <v>1381</v>
      </c>
      <c r="N56" s="1" t="s">
        <v>20</v>
      </c>
      <c r="O56" s="1" t="s">
        <v>61</v>
      </c>
      <c r="P56" s="1" t="s">
        <v>22</v>
      </c>
      <c r="Q56" s="1" t="s">
        <v>22</v>
      </c>
      <c r="R56" s="1" t="s">
        <v>23</v>
      </c>
      <c r="S56">
        <f t="shared" si="1"/>
        <v>16.5</v>
      </c>
      <c r="T56">
        <f t="shared" si="2"/>
        <v>8</v>
      </c>
      <c r="U56">
        <f t="shared" si="3"/>
        <v>0.5</v>
      </c>
      <c r="V56" s="14">
        <f t="shared" si="4"/>
        <v>2.75</v>
      </c>
      <c r="W56" t="str">
        <f t="shared" si="0"/>
        <v>NO</v>
      </c>
      <c r="X56" t="str">
        <f>VLOOKUP(B:B,[1]Sheet3!A:B,2,0)</f>
        <v>7-17 yrs (Children)</v>
      </c>
    </row>
    <row r="57" spans="1:24" x14ac:dyDescent="0.35">
      <c r="A57" s="1" t="s">
        <v>572</v>
      </c>
      <c r="B57" s="1">
        <v>13</v>
      </c>
      <c r="C57" s="1" t="s">
        <v>17</v>
      </c>
      <c r="D57" s="1" t="s">
        <v>87</v>
      </c>
      <c r="E57" s="1">
        <v>4</v>
      </c>
      <c r="F57" s="1">
        <v>2</v>
      </c>
      <c r="G57" s="1">
        <v>2</v>
      </c>
      <c r="H57" s="1">
        <v>8</v>
      </c>
      <c r="I57" s="1">
        <v>2</v>
      </c>
      <c r="J57" s="1">
        <v>2</v>
      </c>
      <c r="K57" s="1" t="s">
        <v>27</v>
      </c>
      <c r="L57" s="1">
        <v>2</v>
      </c>
      <c r="M57" s="1" t="s">
        <v>1386</v>
      </c>
      <c r="N57" s="1" t="s">
        <v>20</v>
      </c>
      <c r="O57" s="1" t="s">
        <v>21</v>
      </c>
      <c r="P57" s="1" t="s">
        <v>22</v>
      </c>
      <c r="Q57" s="1" t="s">
        <v>22</v>
      </c>
      <c r="R57" s="1" t="s">
        <v>23</v>
      </c>
      <c r="S57">
        <f t="shared" si="1"/>
        <v>20</v>
      </c>
      <c r="T57">
        <f t="shared" si="2"/>
        <v>8</v>
      </c>
      <c r="U57">
        <f t="shared" si="3"/>
        <v>2</v>
      </c>
      <c r="V57" s="14">
        <f t="shared" si="4"/>
        <v>3.3333333333333335</v>
      </c>
      <c r="W57" t="str">
        <f t="shared" si="0"/>
        <v>NO</v>
      </c>
      <c r="X57" t="str">
        <f>VLOOKUP(B:B,[1]Sheet3!A:B,2,0)</f>
        <v>7-17 yrs (Children)</v>
      </c>
    </row>
    <row r="58" spans="1:24" x14ac:dyDescent="0.35">
      <c r="A58" s="1" t="s">
        <v>612</v>
      </c>
      <c r="B58" s="1">
        <v>13</v>
      </c>
      <c r="C58" s="1" t="s">
        <v>55</v>
      </c>
      <c r="D58" s="1" t="s">
        <v>26</v>
      </c>
      <c r="E58" s="1">
        <v>3</v>
      </c>
      <c r="F58" s="1">
        <v>2</v>
      </c>
      <c r="G58" s="1">
        <v>1</v>
      </c>
      <c r="H58" s="1">
        <v>7</v>
      </c>
      <c r="I58" s="1">
        <v>2</v>
      </c>
      <c r="J58" s="1">
        <v>0</v>
      </c>
      <c r="K58" s="1" t="s">
        <v>47</v>
      </c>
      <c r="L58" s="1">
        <v>3</v>
      </c>
      <c r="M58" s="1" t="s">
        <v>1386</v>
      </c>
      <c r="N58" s="1" t="s">
        <v>20</v>
      </c>
      <c r="O58" s="1" t="s">
        <v>68</v>
      </c>
      <c r="P58" s="1" t="s">
        <v>22</v>
      </c>
      <c r="Q58" s="1" t="s">
        <v>22</v>
      </c>
      <c r="R58" s="1" t="s">
        <v>37</v>
      </c>
      <c r="S58">
        <f t="shared" si="1"/>
        <v>15</v>
      </c>
      <c r="T58">
        <f t="shared" si="2"/>
        <v>7</v>
      </c>
      <c r="U58">
        <f t="shared" si="3"/>
        <v>0</v>
      </c>
      <c r="V58" s="14">
        <f t="shared" si="4"/>
        <v>2.5</v>
      </c>
      <c r="W58" t="str">
        <f t="shared" si="0"/>
        <v>NO</v>
      </c>
      <c r="X58" t="str">
        <f>VLOOKUP(B:B,[1]Sheet3!A:B,2,0)</f>
        <v>7-17 yrs (Children)</v>
      </c>
    </row>
    <row r="59" spans="1:24" x14ac:dyDescent="0.35">
      <c r="A59" s="1" t="s">
        <v>622</v>
      </c>
      <c r="B59" s="1">
        <v>13</v>
      </c>
      <c r="C59" s="1" t="s">
        <v>25</v>
      </c>
      <c r="D59" s="1" t="s">
        <v>26</v>
      </c>
      <c r="E59" s="1">
        <v>2</v>
      </c>
      <c r="F59" s="1">
        <v>2</v>
      </c>
      <c r="G59" s="1">
        <v>1</v>
      </c>
      <c r="H59" s="1">
        <v>6</v>
      </c>
      <c r="I59" s="1">
        <v>6</v>
      </c>
      <c r="J59" s="1">
        <v>8</v>
      </c>
      <c r="K59" s="1" t="s">
        <v>35</v>
      </c>
      <c r="L59" s="1">
        <v>4</v>
      </c>
      <c r="M59" s="1" t="s">
        <v>1381</v>
      </c>
      <c r="N59" s="1" t="s">
        <v>20</v>
      </c>
      <c r="O59" s="1" t="s">
        <v>61</v>
      </c>
      <c r="P59" s="1" t="s">
        <v>22</v>
      </c>
      <c r="Q59" s="1" t="s">
        <v>22</v>
      </c>
      <c r="R59" s="1" t="s">
        <v>37</v>
      </c>
      <c r="S59">
        <f t="shared" si="1"/>
        <v>25</v>
      </c>
      <c r="T59">
        <f t="shared" si="2"/>
        <v>8</v>
      </c>
      <c r="U59">
        <f t="shared" si="3"/>
        <v>1</v>
      </c>
      <c r="V59" s="14">
        <f t="shared" si="4"/>
        <v>4.166666666666667</v>
      </c>
      <c r="W59" t="str">
        <f t="shared" si="0"/>
        <v>NO</v>
      </c>
      <c r="X59" t="str">
        <f>VLOOKUP(B:B,[1]Sheet3!A:B,2,0)</f>
        <v>7-17 yrs (Children)</v>
      </c>
    </row>
    <row r="60" spans="1:24" x14ac:dyDescent="0.35">
      <c r="A60" s="1" t="s">
        <v>667</v>
      </c>
      <c r="B60" s="1">
        <v>13</v>
      </c>
      <c r="C60" s="1" t="s">
        <v>25</v>
      </c>
      <c r="D60" s="1" t="s">
        <v>26</v>
      </c>
      <c r="E60" s="1">
        <v>2</v>
      </c>
      <c r="F60" s="1">
        <v>2</v>
      </c>
      <c r="G60" s="1">
        <v>1</v>
      </c>
      <c r="H60" s="1">
        <v>9</v>
      </c>
      <c r="I60" s="1">
        <v>2</v>
      </c>
      <c r="J60" s="1">
        <v>1</v>
      </c>
      <c r="K60" s="1" t="s">
        <v>142</v>
      </c>
      <c r="L60" s="1">
        <v>3</v>
      </c>
      <c r="M60" s="1" t="s">
        <v>1381</v>
      </c>
      <c r="N60" s="1" t="s">
        <v>20</v>
      </c>
      <c r="O60" s="1" t="s">
        <v>28</v>
      </c>
      <c r="P60" s="1" t="s">
        <v>22</v>
      </c>
      <c r="Q60" s="1" t="s">
        <v>20</v>
      </c>
      <c r="R60" s="1" t="s">
        <v>23</v>
      </c>
      <c r="S60">
        <f t="shared" si="1"/>
        <v>17</v>
      </c>
      <c r="T60">
        <f t="shared" si="2"/>
        <v>9</v>
      </c>
      <c r="U60">
        <f t="shared" si="3"/>
        <v>1</v>
      </c>
      <c r="V60" s="14">
        <f t="shared" si="4"/>
        <v>2.8333333333333335</v>
      </c>
      <c r="W60" t="str">
        <f t="shared" si="0"/>
        <v>NO</v>
      </c>
      <c r="X60" t="str">
        <f>VLOOKUP(B:B,[1]Sheet3!A:B,2,0)</f>
        <v>7-17 yrs (Children)</v>
      </c>
    </row>
    <row r="61" spans="1:24" x14ac:dyDescent="0.35">
      <c r="A61" s="1" t="s">
        <v>672</v>
      </c>
      <c r="B61" s="1">
        <v>13</v>
      </c>
      <c r="C61" s="1" t="s">
        <v>17</v>
      </c>
      <c r="D61" s="1" t="s">
        <v>26</v>
      </c>
      <c r="E61" s="1">
        <v>1</v>
      </c>
      <c r="F61" s="1">
        <v>1</v>
      </c>
      <c r="G61" s="1">
        <v>1</v>
      </c>
      <c r="H61" s="1">
        <v>8</v>
      </c>
      <c r="I61" s="1">
        <v>1</v>
      </c>
      <c r="J61" s="1">
        <v>2</v>
      </c>
      <c r="K61" s="1" t="s">
        <v>27</v>
      </c>
      <c r="L61" s="1">
        <v>3</v>
      </c>
      <c r="M61" s="1" t="s">
        <v>1383</v>
      </c>
      <c r="N61" s="1" t="s">
        <v>20</v>
      </c>
      <c r="O61" s="1" t="s">
        <v>32</v>
      </c>
      <c r="P61" s="1" t="s">
        <v>20</v>
      </c>
      <c r="Q61" s="1" t="s">
        <v>22</v>
      </c>
      <c r="R61" s="1" t="s">
        <v>23</v>
      </c>
      <c r="S61">
        <f t="shared" si="1"/>
        <v>14</v>
      </c>
      <c r="T61">
        <f t="shared" si="2"/>
        <v>8</v>
      </c>
      <c r="U61">
        <f t="shared" si="3"/>
        <v>1</v>
      </c>
      <c r="V61" s="14">
        <f t="shared" si="4"/>
        <v>2.3333333333333335</v>
      </c>
      <c r="W61" t="str">
        <f t="shared" si="0"/>
        <v>NO</v>
      </c>
      <c r="X61" t="str">
        <f>VLOOKUP(B:B,[1]Sheet3!A:B,2,0)</f>
        <v>7-17 yrs (Children)</v>
      </c>
    </row>
    <row r="62" spans="1:24" x14ac:dyDescent="0.35">
      <c r="A62" s="1" t="s">
        <v>703</v>
      </c>
      <c r="B62" s="1">
        <v>13</v>
      </c>
      <c r="C62" s="1" t="s">
        <v>55</v>
      </c>
      <c r="D62" s="1" t="s">
        <v>44</v>
      </c>
      <c r="E62" s="1">
        <v>6</v>
      </c>
      <c r="F62" s="1">
        <v>3</v>
      </c>
      <c r="G62" s="1">
        <v>1</v>
      </c>
      <c r="H62" s="1">
        <v>10</v>
      </c>
      <c r="I62" s="1">
        <v>1</v>
      </c>
      <c r="J62" s="1">
        <v>6</v>
      </c>
      <c r="K62" s="1" t="s">
        <v>85</v>
      </c>
      <c r="L62" s="1">
        <v>3</v>
      </c>
      <c r="M62" s="1" t="s">
        <v>1383</v>
      </c>
      <c r="N62" s="1" t="s">
        <v>20</v>
      </c>
      <c r="O62" s="1" t="s">
        <v>76</v>
      </c>
      <c r="P62" s="1" t="s">
        <v>22</v>
      </c>
      <c r="Q62" s="1" t="s">
        <v>22</v>
      </c>
      <c r="R62" s="1" t="s">
        <v>686</v>
      </c>
      <c r="S62">
        <f t="shared" si="1"/>
        <v>27</v>
      </c>
      <c r="T62">
        <f t="shared" si="2"/>
        <v>10</v>
      </c>
      <c r="U62">
        <f t="shared" si="3"/>
        <v>1</v>
      </c>
      <c r="V62" s="14">
        <f t="shared" si="4"/>
        <v>4.5</v>
      </c>
      <c r="W62" t="str">
        <f t="shared" si="0"/>
        <v>NO</v>
      </c>
      <c r="X62" t="str">
        <f>VLOOKUP(B:B,[1]Sheet3!A:B,2,0)</f>
        <v>7-17 yrs (Children)</v>
      </c>
    </row>
    <row r="63" spans="1:24" x14ac:dyDescent="0.35">
      <c r="A63" s="1" t="s">
        <v>706</v>
      </c>
      <c r="B63" s="1">
        <v>13</v>
      </c>
      <c r="C63" s="1" t="s">
        <v>17</v>
      </c>
      <c r="D63" s="1" t="s">
        <v>318</v>
      </c>
      <c r="E63" s="1">
        <v>4</v>
      </c>
      <c r="F63" s="1">
        <v>3</v>
      </c>
      <c r="G63" s="1">
        <v>1</v>
      </c>
      <c r="H63" s="1">
        <v>9</v>
      </c>
      <c r="I63" s="1">
        <v>3</v>
      </c>
      <c r="J63" s="1">
        <v>2</v>
      </c>
      <c r="K63" s="1" t="s">
        <v>35</v>
      </c>
      <c r="L63" s="1">
        <v>2</v>
      </c>
      <c r="M63" s="1" t="s">
        <v>1386</v>
      </c>
      <c r="N63" s="1" t="s">
        <v>20</v>
      </c>
      <c r="O63" s="1" t="s">
        <v>21</v>
      </c>
      <c r="P63" s="1" t="s">
        <v>22</v>
      </c>
      <c r="Q63" s="1" t="s">
        <v>22</v>
      </c>
      <c r="R63" s="1" t="s">
        <v>52</v>
      </c>
      <c r="S63">
        <f t="shared" si="1"/>
        <v>22</v>
      </c>
      <c r="T63">
        <f t="shared" si="2"/>
        <v>9</v>
      </c>
      <c r="U63">
        <f t="shared" si="3"/>
        <v>1</v>
      </c>
      <c r="V63" s="14">
        <f t="shared" si="4"/>
        <v>3.6666666666666665</v>
      </c>
      <c r="W63" t="str">
        <f t="shared" si="0"/>
        <v>NO</v>
      </c>
      <c r="X63" t="str">
        <f>VLOOKUP(B:B,[1]Sheet3!A:B,2,0)</f>
        <v>7-17 yrs (Children)</v>
      </c>
    </row>
    <row r="64" spans="1:24" x14ac:dyDescent="0.35">
      <c r="A64" s="1" t="s">
        <v>739</v>
      </c>
      <c r="B64" s="1">
        <v>13</v>
      </c>
      <c r="C64" s="1" t="s">
        <v>17</v>
      </c>
      <c r="D64" s="1" t="s">
        <v>26</v>
      </c>
      <c r="E64" s="1">
        <v>3.5</v>
      </c>
      <c r="F64" s="1">
        <v>2</v>
      </c>
      <c r="G64" s="1">
        <v>2</v>
      </c>
      <c r="H64" s="1">
        <v>9</v>
      </c>
      <c r="I64" s="1">
        <v>1</v>
      </c>
      <c r="J64" s="1">
        <v>6</v>
      </c>
      <c r="K64" s="1" t="s">
        <v>47</v>
      </c>
      <c r="L64" s="1">
        <v>1</v>
      </c>
      <c r="M64" s="1" t="s">
        <v>1381</v>
      </c>
      <c r="N64" s="1" t="s">
        <v>22</v>
      </c>
      <c r="O64" s="1" t="s">
        <v>32</v>
      </c>
      <c r="P64" s="1" t="s">
        <v>22</v>
      </c>
      <c r="Q64" s="1" t="s">
        <v>22</v>
      </c>
      <c r="R64" s="1" t="s">
        <v>52</v>
      </c>
      <c r="S64">
        <f t="shared" si="1"/>
        <v>23.5</v>
      </c>
      <c r="T64">
        <f t="shared" si="2"/>
        <v>9</v>
      </c>
      <c r="U64">
        <f t="shared" si="3"/>
        <v>1</v>
      </c>
      <c r="V64" s="14">
        <f t="shared" si="4"/>
        <v>3.9166666666666665</v>
      </c>
      <c r="W64" t="str">
        <f t="shared" si="0"/>
        <v>NO</v>
      </c>
      <c r="X64" t="str">
        <f>VLOOKUP(B:B,[1]Sheet3!A:B,2,0)</f>
        <v>7-17 yrs (Children)</v>
      </c>
    </row>
    <row r="65" spans="1:24" x14ac:dyDescent="0.35">
      <c r="A65" s="1" t="s">
        <v>745</v>
      </c>
      <c r="B65" s="1">
        <v>13</v>
      </c>
      <c r="C65" s="1" t="s">
        <v>25</v>
      </c>
      <c r="D65" s="1" t="s">
        <v>26</v>
      </c>
      <c r="E65" s="1">
        <v>4</v>
      </c>
      <c r="F65" s="1">
        <v>5</v>
      </c>
      <c r="G65" s="1">
        <v>1</v>
      </c>
      <c r="H65" s="1">
        <v>13</v>
      </c>
      <c r="I65" s="1">
        <v>2</v>
      </c>
      <c r="J65" s="1">
        <v>3</v>
      </c>
      <c r="K65" s="1" t="s">
        <v>47</v>
      </c>
      <c r="L65" s="1">
        <v>2</v>
      </c>
      <c r="M65" s="1" t="s">
        <v>1386</v>
      </c>
      <c r="N65" s="1" t="s">
        <v>22</v>
      </c>
      <c r="O65" s="1" t="s">
        <v>66</v>
      </c>
      <c r="P65" s="1" t="s">
        <v>22</v>
      </c>
      <c r="Q65" s="1" t="s">
        <v>22</v>
      </c>
      <c r="R65" s="1" t="s">
        <v>37</v>
      </c>
      <c r="S65">
        <f t="shared" si="1"/>
        <v>28</v>
      </c>
      <c r="T65">
        <f t="shared" si="2"/>
        <v>13</v>
      </c>
      <c r="U65">
        <f t="shared" si="3"/>
        <v>1</v>
      </c>
      <c r="V65" s="14">
        <f t="shared" si="4"/>
        <v>4.666666666666667</v>
      </c>
      <c r="W65" t="str">
        <f t="shared" si="0"/>
        <v>NO</v>
      </c>
      <c r="X65" t="str">
        <f>VLOOKUP(B:B,[1]Sheet3!A:B,2,0)</f>
        <v>7-17 yrs (Children)</v>
      </c>
    </row>
    <row r="66" spans="1:24" x14ac:dyDescent="0.35">
      <c r="A66" s="1" t="s">
        <v>1066</v>
      </c>
      <c r="B66" s="1">
        <v>13</v>
      </c>
      <c r="C66" s="1" t="s">
        <v>17</v>
      </c>
      <c r="D66" s="1" t="s">
        <v>18</v>
      </c>
      <c r="E66" s="1">
        <v>4</v>
      </c>
      <c r="F66" s="1">
        <v>2</v>
      </c>
      <c r="G66" s="1">
        <v>0</v>
      </c>
      <c r="H66" s="1">
        <v>10</v>
      </c>
      <c r="I66" s="1">
        <v>3</v>
      </c>
      <c r="J66" s="1">
        <v>0</v>
      </c>
      <c r="K66" s="1" t="s">
        <v>27</v>
      </c>
      <c r="L66" s="1">
        <v>4</v>
      </c>
      <c r="M66" s="1" t="s">
        <v>1383</v>
      </c>
      <c r="N66" s="1" t="s">
        <v>20</v>
      </c>
      <c r="O66" s="1" t="s">
        <v>61</v>
      </c>
      <c r="P66" s="1" t="s">
        <v>20</v>
      </c>
      <c r="Q66" s="1" t="s">
        <v>22</v>
      </c>
      <c r="R66" s="1" t="s">
        <v>52</v>
      </c>
      <c r="S66">
        <f t="shared" si="1"/>
        <v>19</v>
      </c>
      <c r="T66">
        <f t="shared" si="2"/>
        <v>10</v>
      </c>
      <c r="U66">
        <f t="shared" si="3"/>
        <v>0</v>
      </c>
      <c r="V66" s="14">
        <f t="shared" si="4"/>
        <v>3.1666666666666665</v>
      </c>
      <c r="W66" t="str">
        <f t="shared" ref="W66:W129" si="5">IF(T66=I66, "YES","NO")</f>
        <v>NO</v>
      </c>
      <c r="X66" t="str">
        <f>VLOOKUP(B:B,[1]Sheet3!A:B,2,0)</f>
        <v>7-17 yrs (Children)</v>
      </c>
    </row>
    <row r="67" spans="1:24" x14ac:dyDescent="0.35">
      <c r="A67" s="1" t="s">
        <v>1068</v>
      </c>
      <c r="B67" s="1">
        <v>13</v>
      </c>
      <c r="C67" s="1" t="s">
        <v>31</v>
      </c>
      <c r="D67" s="1" t="s">
        <v>26</v>
      </c>
      <c r="E67" s="1">
        <v>5</v>
      </c>
      <c r="F67" s="1">
        <v>1</v>
      </c>
      <c r="G67" s="1">
        <v>0.6</v>
      </c>
      <c r="H67" s="1">
        <v>7</v>
      </c>
      <c r="I67" s="1">
        <v>4</v>
      </c>
      <c r="J67" s="1">
        <v>2</v>
      </c>
      <c r="K67" s="1" t="s">
        <v>27</v>
      </c>
      <c r="L67" s="1">
        <v>4</v>
      </c>
      <c r="M67" s="1" t="s">
        <v>1386</v>
      </c>
      <c r="N67" s="1" t="s">
        <v>20</v>
      </c>
      <c r="O67" s="1" t="s">
        <v>32</v>
      </c>
      <c r="P67" s="1" t="s">
        <v>20</v>
      </c>
      <c r="Q67" s="1" t="s">
        <v>22</v>
      </c>
      <c r="R67" s="1" t="s">
        <v>23</v>
      </c>
      <c r="S67">
        <f t="shared" ref="S67:S130" si="6">SUM(E67:J67)</f>
        <v>19.600000000000001</v>
      </c>
      <c r="T67">
        <f t="shared" ref="T67:T130" si="7">MAX(E67:J67)</f>
        <v>7</v>
      </c>
      <c r="U67">
        <f t="shared" ref="U67:U130" si="8">MIN(E67:J67)</f>
        <v>0.6</v>
      </c>
      <c r="V67" s="14">
        <f t="shared" ref="V67:V130" si="9">AVERAGE(E67:J67)</f>
        <v>3.2666666666666671</v>
      </c>
      <c r="W67" t="str">
        <f t="shared" si="5"/>
        <v>NO</v>
      </c>
      <c r="X67" t="str">
        <f>VLOOKUP(B:B,[1]Sheet3!A:B,2,0)</f>
        <v>7-17 yrs (Children)</v>
      </c>
    </row>
    <row r="68" spans="1:24" x14ac:dyDescent="0.35">
      <c r="A68" s="1" t="s">
        <v>1272</v>
      </c>
      <c r="B68" s="1">
        <v>13</v>
      </c>
      <c r="C68" s="1" t="s">
        <v>25</v>
      </c>
      <c r="D68" s="1" t="s">
        <v>26</v>
      </c>
      <c r="E68" s="1">
        <v>4</v>
      </c>
      <c r="F68" s="1">
        <v>3</v>
      </c>
      <c r="G68" s="1">
        <v>0.25</v>
      </c>
      <c r="H68" s="1">
        <v>8</v>
      </c>
      <c r="I68" s="1">
        <v>1</v>
      </c>
      <c r="J68" s="1">
        <v>0.5</v>
      </c>
      <c r="K68" s="1" t="s">
        <v>27</v>
      </c>
      <c r="L68" s="1">
        <v>1</v>
      </c>
      <c r="M68" s="1" t="s">
        <v>1381</v>
      </c>
      <c r="N68" s="1" t="s">
        <v>20</v>
      </c>
      <c r="O68" s="1" t="s">
        <v>61</v>
      </c>
      <c r="P68" s="1" t="s">
        <v>22</v>
      </c>
      <c r="Q68" s="1" t="s">
        <v>22</v>
      </c>
      <c r="R68" s="1" t="s">
        <v>37</v>
      </c>
      <c r="S68">
        <f t="shared" si="6"/>
        <v>16.75</v>
      </c>
      <c r="T68">
        <f t="shared" si="7"/>
        <v>8</v>
      </c>
      <c r="U68">
        <f t="shared" si="8"/>
        <v>0.25</v>
      </c>
      <c r="V68" s="14">
        <f t="shared" si="9"/>
        <v>2.7916666666666665</v>
      </c>
      <c r="W68" t="str">
        <f t="shared" si="5"/>
        <v>NO</v>
      </c>
      <c r="X68" t="str">
        <f>VLOOKUP(B:B,[1]Sheet3!A:B,2,0)</f>
        <v>7-17 yrs (Children)</v>
      </c>
    </row>
    <row r="69" spans="1:24" x14ac:dyDescent="0.35">
      <c r="A69" s="1" t="s">
        <v>1276</v>
      </c>
      <c r="B69" s="1">
        <v>13</v>
      </c>
      <c r="C69" s="1" t="s">
        <v>25</v>
      </c>
      <c r="D69" s="1" t="s">
        <v>44</v>
      </c>
      <c r="E69" s="1">
        <v>5</v>
      </c>
      <c r="F69" s="1">
        <v>4</v>
      </c>
      <c r="G69" s="1">
        <v>1</v>
      </c>
      <c r="H69" s="1">
        <v>8</v>
      </c>
      <c r="I69" s="1">
        <v>0</v>
      </c>
      <c r="J69" s="1">
        <v>0.5</v>
      </c>
      <c r="K69" s="1" t="s">
        <v>27</v>
      </c>
      <c r="L69" s="1">
        <v>4</v>
      </c>
      <c r="M69" s="1" t="s">
        <v>1383</v>
      </c>
      <c r="N69" s="1" t="s">
        <v>20</v>
      </c>
      <c r="O69" s="1" t="s">
        <v>32</v>
      </c>
      <c r="P69" s="1" t="s">
        <v>22</v>
      </c>
      <c r="Q69" s="1" t="s">
        <v>20</v>
      </c>
      <c r="R69" s="1" t="s">
        <v>23</v>
      </c>
      <c r="S69">
        <f t="shared" si="6"/>
        <v>18.5</v>
      </c>
      <c r="T69">
        <f t="shared" si="7"/>
        <v>8</v>
      </c>
      <c r="U69">
        <f t="shared" si="8"/>
        <v>0</v>
      </c>
      <c r="V69" s="14">
        <f t="shared" si="9"/>
        <v>3.0833333333333335</v>
      </c>
      <c r="W69" t="str">
        <f t="shared" si="5"/>
        <v>NO</v>
      </c>
      <c r="X69" t="str">
        <f>VLOOKUP(B:B,[1]Sheet3!A:B,2,0)</f>
        <v>7-17 yrs (Children)</v>
      </c>
    </row>
    <row r="70" spans="1:24" x14ac:dyDescent="0.35">
      <c r="A70" s="1" t="s">
        <v>1278</v>
      </c>
      <c r="B70" s="1">
        <v>13</v>
      </c>
      <c r="C70" s="1" t="s">
        <v>17</v>
      </c>
      <c r="D70" s="1" t="s">
        <v>26</v>
      </c>
      <c r="E70" s="1">
        <v>6</v>
      </c>
      <c r="F70" s="1">
        <v>2</v>
      </c>
      <c r="G70" s="1">
        <v>2</v>
      </c>
      <c r="H70" s="1">
        <v>6</v>
      </c>
      <c r="I70" s="1">
        <v>1</v>
      </c>
      <c r="J70" s="1">
        <v>1</v>
      </c>
      <c r="K70" s="1" t="s">
        <v>27</v>
      </c>
      <c r="L70" s="1">
        <v>1</v>
      </c>
      <c r="M70" s="1" t="s">
        <v>1386</v>
      </c>
      <c r="N70" s="1" t="s">
        <v>20</v>
      </c>
      <c r="O70" s="1" t="s">
        <v>32</v>
      </c>
      <c r="P70" s="1" t="s">
        <v>22</v>
      </c>
      <c r="Q70" s="1" t="s">
        <v>22</v>
      </c>
      <c r="R70" s="1" t="s">
        <v>52</v>
      </c>
      <c r="S70">
        <f t="shared" si="6"/>
        <v>18</v>
      </c>
      <c r="T70">
        <f t="shared" si="7"/>
        <v>6</v>
      </c>
      <c r="U70">
        <f t="shared" si="8"/>
        <v>1</v>
      </c>
      <c r="V70" s="14">
        <f t="shared" si="9"/>
        <v>3</v>
      </c>
      <c r="W70" t="str">
        <f t="shared" si="5"/>
        <v>NO</v>
      </c>
      <c r="X70" t="str">
        <f>VLOOKUP(B:B,[1]Sheet3!A:B,2,0)</f>
        <v>7-17 yrs (Children)</v>
      </c>
    </row>
    <row r="71" spans="1:24" x14ac:dyDescent="0.35">
      <c r="A71" s="1" t="s">
        <v>1282</v>
      </c>
      <c r="B71" s="1">
        <v>13</v>
      </c>
      <c r="C71" s="1" t="s">
        <v>17</v>
      </c>
      <c r="D71" s="1" t="s">
        <v>26</v>
      </c>
      <c r="E71" s="1">
        <v>8</v>
      </c>
      <c r="F71" s="1">
        <v>3</v>
      </c>
      <c r="G71" s="1">
        <v>1</v>
      </c>
      <c r="H71" s="1">
        <v>13</v>
      </c>
      <c r="I71" s="1">
        <v>1</v>
      </c>
      <c r="J71" s="1">
        <v>2</v>
      </c>
      <c r="K71" s="1" t="s">
        <v>47</v>
      </c>
      <c r="L71" s="1">
        <v>2</v>
      </c>
      <c r="M71" s="1" t="s">
        <v>1381</v>
      </c>
      <c r="N71" s="1" t="s">
        <v>20</v>
      </c>
      <c r="O71" s="1" t="s">
        <v>156</v>
      </c>
      <c r="P71" s="1" t="s">
        <v>20</v>
      </c>
      <c r="Q71" s="1" t="s">
        <v>22</v>
      </c>
      <c r="R71" s="1" t="s">
        <v>52</v>
      </c>
      <c r="S71">
        <f t="shared" si="6"/>
        <v>28</v>
      </c>
      <c r="T71">
        <f t="shared" si="7"/>
        <v>13</v>
      </c>
      <c r="U71">
        <f t="shared" si="8"/>
        <v>1</v>
      </c>
      <c r="V71" s="14">
        <f t="shared" si="9"/>
        <v>4.666666666666667</v>
      </c>
      <c r="W71" t="str">
        <f t="shared" si="5"/>
        <v>NO</v>
      </c>
      <c r="X71" t="str">
        <f>VLOOKUP(B:B,[1]Sheet3!A:B,2,0)</f>
        <v>7-17 yrs (Children)</v>
      </c>
    </row>
    <row r="72" spans="1:24" x14ac:dyDescent="0.35">
      <c r="A72" s="1" t="s">
        <v>1283</v>
      </c>
      <c r="B72" s="1">
        <v>13</v>
      </c>
      <c r="C72" s="1" t="s">
        <v>55</v>
      </c>
      <c r="D72" s="1" t="s">
        <v>18</v>
      </c>
      <c r="E72" s="1">
        <v>6</v>
      </c>
      <c r="F72" s="1">
        <v>2</v>
      </c>
      <c r="G72" s="1">
        <v>0</v>
      </c>
      <c r="H72" s="1">
        <v>5</v>
      </c>
      <c r="I72" s="1">
        <v>1</v>
      </c>
      <c r="J72" s="1">
        <v>0</v>
      </c>
      <c r="K72" s="1" t="s">
        <v>27</v>
      </c>
      <c r="L72" s="1">
        <v>3</v>
      </c>
      <c r="M72" s="1" t="s">
        <v>1383</v>
      </c>
      <c r="N72" s="1" t="s">
        <v>20</v>
      </c>
      <c r="O72" s="1" t="s">
        <v>61</v>
      </c>
      <c r="P72" s="1" t="s">
        <v>20</v>
      </c>
      <c r="Q72" s="1" t="s">
        <v>20</v>
      </c>
      <c r="R72" s="1" t="s">
        <v>37</v>
      </c>
      <c r="S72">
        <f t="shared" si="6"/>
        <v>14</v>
      </c>
      <c r="T72">
        <f t="shared" si="7"/>
        <v>6</v>
      </c>
      <c r="U72">
        <f t="shared" si="8"/>
        <v>0</v>
      </c>
      <c r="V72" s="14">
        <f t="shared" si="9"/>
        <v>2.3333333333333335</v>
      </c>
      <c r="W72" t="str">
        <f t="shared" si="5"/>
        <v>NO</v>
      </c>
      <c r="X72" t="str">
        <f>VLOOKUP(B:B,[1]Sheet3!A:B,2,0)</f>
        <v>7-17 yrs (Children)</v>
      </c>
    </row>
    <row r="73" spans="1:24" x14ac:dyDescent="0.35">
      <c r="A73" s="1" t="s">
        <v>1289</v>
      </c>
      <c r="B73" s="1">
        <v>13</v>
      </c>
      <c r="C73" s="1" t="s">
        <v>17</v>
      </c>
      <c r="D73" s="1" t="s">
        <v>44</v>
      </c>
      <c r="E73" s="1">
        <v>5</v>
      </c>
      <c r="F73" s="1">
        <v>4</v>
      </c>
      <c r="G73" s="1">
        <v>1</v>
      </c>
      <c r="H73" s="1">
        <v>8</v>
      </c>
      <c r="I73" s="1">
        <v>1</v>
      </c>
      <c r="J73" s="1">
        <v>0</v>
      </c>
      <c r="K73" s="1" t="s">
        <v>27</v>
      </c>
      <c r="L73" s="1">
        <v>2</v>
      </c>
      <c r="M73" s="1" t="s">
        <v>1386</v>
      </c>
      <c r="N73" s="1" t="s">
        <v>20</v>
      </c>
      <c r="O73" s="1" t="s">
        <v>32</v>
      </c>
      <c r="P73" s="1" t="s">
        <v>22</v>
      </c>
      <c r="Q73" s="1" t="s">
        <v>20</v>
      </c>
      <c r="R73" s="1" t="s">
        <v>52</v>
      </c>
      <c r="S73">
        <f t="shared" si="6"/>
        <v>19</v>
      </c>
      <c r="T73">
        <f t="shared" si="7"/>
        <v>8</v>
      </c>
      <c r="U73">
        <f t="shared" si="8"/>
        <v>0</v>
      </c>
      <c r="V73" s="14">
        <f t="shared" si="9"/>
        <v>3.1666666666666665</v>
      </c>
      <c r="W73" t="str">
        <f t="shared" si="5"/>
        <v>NO</v>
      </c>
      <c r="X73" t="str">
        <f>VLOOKUP(B:B,[1]Sheet3!A:B,2,0)</f>
        <v>7-17 yrs (Children)</v>
      </c>
    </row>
    <row r="74" spans="1:24" x14ac:dyDescent="0.35">
      <c r="A74" s="1" t="s">
        <v>1291</v>
      </c>
      <c r="B74" s="1">
        <v>13</v>
      </c>
      <c r="C74" s="1" t="s">
        <v>17</v>
      </c>
      <c r="D74" s="1" t="s">
        <v>44</v>
      </c>
      <c r="E74" s="1">
        <v>3</v>
      </c>
      <c r="F74" s="1">
        <v>4</v>
      </c>
      <c r="G74" s="1">
        <v>1</v>
      </c>
      <c r="H74" s="1">
        <v>7</v>
      </c>
      <c r="I74" s="1">
        <v>1</v>
      </c>
      <c r="J74" s="1">
        <v>3</v>
      </c>
      <c r="K74" s="1" t="s">
        <v>27</v>
      </c>
      <c r="L74" s="1">
        <v>3</v>
      </c>
      <c r="M74" s="1" t="s">
        <v>1381</v>
      </c>
      <c r="N74" s="1" t="s">
        <v>20</v>
      </c>
      <c r="O74" s="1" t="s">
        <v>61</v>
      </c>
      <c r="P74" s="1" t="s">
        <v>20</v>
      </c>
      <c r="Q74" s="1" t="s">
        <v>22</v>
      </c>
      <c r="R74" s="1" t="s">
        <v>23</v>
      </c>
      <c r="S74">
        <f t="shared" si="6"/>
        <v>19</v>
      </c>
      <c r="T74">
        <f t="shared" si="7"/>
        <v>7</v>
      </c>
      <c r="U74">
        <f t="shared" si="8"/>
        <v>1</v>
      </c>
      <c r="V74" s="14">
        <f t="shared" si="9"/>
        <v>3.1666666666666665</v>
      </c>
      <c r="W74" t="str">
        <f t="shared" si="5"/>
        <v>NO</v>
      </c>
      <c r="X74" t="str">
        <f>VLOOKUP(B:B,[1]Sheet3!A:B,2,0)</f>
        <v>7-17 yrs (Children)</v>
      </c>
    </row>
    <row r="75" spans="1:24" x14ac:dyDescent="0.35">
      <c r="A75" s="1" t="s">
        <v>1293</v>
      </c>
      <c r="B75" s="1">
        <v>13</v>
      </c>
      <c r="C75" s="1" t="s">
        <v>31</v>
      </c>
      <c r="D75" s="1" t="s">
        <v>26</v>
      </c>
      <c r="E75" s="1">
        <v>3</v>
      </c>
      <c r="F75" s="1">
        <v>1</v>
      </c>
      <c r="G75" s="1">
        <v>2</v>
      </c>
      <c r="H75" s="1">
        <v>7</v>
      </c>
      <c r="I75" s="1">
        <v>3</v>
      </c>
      <c r="J75" s="1">
        <v>2</v>
      </c>
      <c r="K75" s="1" t="s">
        <v>27</v>
      </c>
      <c r="L75" s="1">
        <v>3</v>
      </c>
      <c r="M75" s="1" t="s">
        <v>1383</v>
      </c>
      <c r="N75" s="1" t="s">
        <v>20</v>
      </c>
      <c r="O75" s="1" t="s">
        <v>61</v>
      </c>
      <c r="P75" s="1" t="s">
        <v>20</v>
      </c>
      <c r="Q75" s="1" t="s">
        <v>22</v>
      </c>
      <c r="R75" s="1" t="s">
        <v>357</v>
      </c>
      <c r="S75">
        <f t="shared" si="6"/>
        <v>18</v>
      </c>
      <c r="T75">
        <f t="shared" si="7"/>
        <v>7</v>
      </c>
      <c r="U75">
        <f t="shared" si="8"/>
        <v>1</v>
      </c>
      <c r="V75" s="14">
        <f t="shared" si="9"/>
        <v>3</v>
      </c>
      <c r="W75" t="str">
        <f t="shared" si="5"/>
        <v>NO</v>
      </c>
      <c r="X75" t="str">
        <f>VLOOKUP(B:B,[1]Sheet3!A:B,2,0)</f>
        <v>7-17 yrs (Children)</v>
      </c>
    </row>
    <row r="76" spans="1:24" x14ac:dyDescent="0.35">
      <c r="A76" s="1" t="s">
        <v>1294</v>
      </c>
      <c r="B76" s="1">
        <v>13</v>
      </c>
      <c r="C76" s="1" t="s">
        <v>55</v>
      </c>
      <c r="D76" s="1" t="s">
        <v>26</v>
      </c>
      <c r="E76" s="1">
        <v>4</v>
      </c>
      <c r="F76" s="1">
        <v>2</v>
      </c>
      <c r="G76" s="1">
        <v>1</v>
      </c>
      <c r="H76" s="1">
        <v>8</v>
      </c>
      <c r="I76" s="1">
        <v>2</v>
      </c>
      <c r="J76" s="1">
        <v>5</v>
      </c>
      <c r="K76" s="1" t="s">
        <v>27</v>
      </c>
      <c r="L76" s="1">
        <v>3</v>
      </c>
      <c r="M76" s="1" t="s">
        <v>1383</v>
      </c>
      <c r="N76" s="1" t="s">
        <v>20</v>
      </c>
      <c r="O76" s="1" t="s">
        <v>1295</v>
      </c>
      <c r="P76" s="1" t="s">
        <v>20</v>
      </c>
      <c r="Q76" s="1" t="s">
        <v>22</v>
      </c>
      <c r="R76" s="1" t="s">
        <v>686</v>
      </c>
      <c r="S76">
        <f t="shared" si="6"/>
        <v>22</v>
      </c>
      <c r="T76">
        <f t="shared" si="7"/>
        <v>8</v>
      </c>
      <c r="U76">
        <f t="shared" si="8"/>
        <v>1</v>
      </c>
      <c r="V76" s="14">
        <f t="shared" si="9"/>
        <v>3.6666666666666665</v>
      </c>
      <c r="W76" t="str">
        <f t="shared" si="5"/>
        <v>NO</v>
      </c>
      <c r="X76" t="str">
        <f>VLOOKUP(B:B,[1]Sheet3!A:B,2,0)</f>
        <v>7-17 yrs (Children)</v>
      </c>
    </row>
    <row r="77" spans="1:24" x14ac:dyDescent="0.35">
      <c r="A77" s="1" t="s">
        <v>1299</v>
      </c>
      <c r="B77" s="1">
        <v>13</v>
      </c>
      <c r="C77" s="1" t="s">
        <v>17</v>
      </c>
      <c r="D77" s="1" t="s">
        <v>26</v>
      </c>
      <c r="E77" s="1">
        <v>2</v>
      </c>
      <c r="F77" s="1">
        <v>2</v>
      </c>
      <c r="G77" s="1">
        <v>1</v>
      </c>
      <c r="H77" s="1">
        <v>6</v>
      </c>
      <c r="I77" s="1">
        <v>1</v>
      </c>
      <c r="J77" s="1">
        <v>0</v>
      </c>
      <c r="K77" s="1" t="s">
        <v>47</v>
      </c>
      <c r="L77" s="1">
        <v>2</v>
      </c>
      <c r="M77" s="1" t="s">
        <v>1386</v>
      </c>
      <c r="N77" s="1" t="s">
        <v>20</v>
      </c>
      <c r="O77" s="1" t="s">
        <v>32</v>
      </c>
      <c r="P77" s="1" t="s">
        <v>20</v>
      </c>
      <c r="Q77" s="1" t="s">
        <v>22</v>
      </c>
      <c r="R77" s="1" t="s">
        <v>45</v>
      </c>
      <c r="S77">
        <f t="shared" si="6"/>
        <v>12</v>
      </c>
      <c r="T77">
        <f t="shared" si="7"/>
        <v>6</v>
      </c>
      <c r="U77">
        <f t="shared" si="8"/>
        <v>0</v>
      </c>
      <c r="V77" s="14">
        <f t="shared" si="9"/>
        <v>2</v>
      </c>
      <c r="W77" t="str">
        <f t="shared" si="5"/>
        <v>NO</v>
      </c>
      <c r="X77" t="str">
        <f>VLOOKUP(B:B,[1]Sheet3!A:B,2,0)</f>
        <v>7-17 yrs (Children)</v>
      </c>
    </row>
    <row r="78" spans="1:24" x14ac:dyDescent="0.35">
      <c r="A78" s="1" t="s">
        <v>1303</v>
      </c>
      <c r="B78" s="1">
        <v>13</v>
      </c>
      <c r="C78" s="1" t="s">
        <v>25</v>
      </c>
      <c r="D78" s="1" t="s">
        <v>26</v>
      </c>
      <c r="E78" s="1">
        <v>5</v>
      </c>
      <c r="F78" s="1">
        <v>3</v>
      </c>
      <c r="G78" s="1">
        <v>1</v>
      </c>
      <c r="H78" s="1">
        <v>8</v>
      </c>
      <c r="I78" s="1">
        <v>2</v>
      </c>
      <c r="J78" s="1">
        <v>1</v>
      </c>
      <c r="K78" s="1" t="s">
        <v>27</v>
      </c>
      <c r="L78" s="1">
        <v>2</v>
      </c>
      <c r="M78" s="1" t="s">
        <v>1381</v>
      </c>
      <c r="N78" s="1" t="s">
        <v>20</v>
      </c>
      <c r="O78" s="1" t="s">
        <v>66</v>
      </c>
      <c r="P78" s="1" t="s">
        <v>22</v>
      </c>
      <c r="Q78" s="1" t="s">
        <v>22</v>
      </c>
      <c r="R78" s="1" t="s">
        <v>23</v>
      </c>
      <c r="S78">
        <f t="shared" si="6"/>
        <v>20</v>
      </c>
      <c r="T78">
        <f t="shared" si="7"/>
        <v>8</v>
      </c>
      <c r="U78">
        <f t="shared" si="8"/>
        <v>1</v>
      </c>
      <c r="V78" s="14">
        <f t="shared" si="9"/>
        <v>3.3333333333333335</v>
      </c>
      <c r="W78" t="str">
        <f t="shared" si="5"/>
        <v>NO</v>
      </c>
      <c r="X78" t="str">
        <f>VLOOKUP(B:B,[1]Sheet3!A:B,2,0)</f>
        <v>7-17 yrs (Children)</v>
      </c>
    </row>
    <row r="79" spans="1:24" x14ac:dyDescent="0.35">
      <c r="A79" s="1" t="s">
        <v>1308</v>
      </c>
      <c r="B79" s="1">
        <v>13</v>
      </c>
      <c r="C79" s="1" t="s">
        <v>55</v>
      </c>
      <c r="D79" s="1" t="s">
        <v>26</v>
      </c>
      <c r="E79" s="1">
        <v>4</v>
      </c>
      <c r="F79" s="1">
        <v>1</v>
      </c>
      <c r="G79" s="1">
        <v>0</v>
      </c>
      <c r="H79" s="1">
        <v>10</v>
      </c>
      <c r="I79" s="1">
        <v>1</v>
      </c>
      <c r="J79" s="1">
        <v>1</v>
      </c>
      <c r="K79" s="1" t="s">
        <v>57</v>
      </c>
      <c r="L79" s="1">
        <v>2</v>
      </c>
      <c r="M79" s="1" t="s">
        <v>1383</v>
      </c>
      <c r="N79" s="1" t="s">
        <v>20</v>
      </c>
      <c r="O79" s="1" t="s">
        <v>61</v>
      </c>
      <c r="P79" s="1" t="s">
        <v>20</v>
      </c>
      <c r="Q79" s="1" t="s">
        <v>22</v>
      </c>
      <c r="R79" s="1" t="s">
        <v>37</v>
      </c>
      <c r="S79">
        <f t="shared" si="6"/>
        <v>17</v>
      </c>
      <c r="T79">
        <f t="shared" si="7"/>
        <v>10</v>
      </c>
      <c r="U79">
        <f t="shared" si="8"/>
        <v>0</v>
      </c>
      <c r="V79" s="14">
        <f t="shared" si="9"/>
        <v>2.8333333333333335</v>
      </c>
      <c r="W79" t="str">
        <f t="shared" si="5"/>
        <v>NO</v>
      </c>
      <c r="X79" t="str">
        <f>VLOOKUP(B:B,[1]Sheet3!A:B,2,0)</f>
        <v>7-17 yrs (Children)</v>
      </c>
    </row>
    <row r="80" spans="1:24" x14ac:dyDescent="0.35">
      <c r="A80" s="1" t="s">
        <v>1313</v>
      </c>
      <c r="B80" s="1">
        <v>13</v>
      </c>
      <c r="C80" s="1" t="s">
        <v>17</v>
      </c>
      <c r="D80" s="1" t="s">
        <v>26</v>
      </c>
      <c r="E80" s="1">
        <v>6</v>
      </c>
      <c r="F80" s="1">
        <v>2</v>
      </c>
      <c r="G80" s="1">
        <v>0</v>
      </c>
      <c r="H80" s="1">
        <v>11</v>
      </c>
      <c r="I80" s="1">
        <v>1</v>
      </c>
      <c r="J80" s="1">
        <v>0.5</v>
      </c>
      <c r="K80" s="1" t="s">
        <v>47</v>
      </c>
      <c r="L80" s="1">
        <v>3</v>
      </c>
      <c r="M80" s="1" t="s">
        <v>1383</v>
      </c>
      <c r="N80" s="1" t="s">
        <v>20</v>
      </c>
      <c r="O80" s="1" t="s">
        <v>61</v>
      </c>
      <c r="P80" s="1" t="s">
        <v>22</v>
      </c>
      <c r="Q80" s="1" t="s">
        <v>22</v>
      </c>
      <c r="R80" s="1" t="s">
        <v>52</v>
      </c>
      <c r="S80">
        <f t="shared" si="6"/>
        <v>20.5</v>
      </c>
      <c r="T80">
        <f t="shared" si="7"/>
        <v>11</v>
      </c>
      <c r="U80">
        <f t="shared" si="8"/>
        <v>0</v>
      </c>
      <c r="V80" s="14">
        <f t="shared" si="9"/>
        <v>3.4166666666666665</v>
      </c>
      <c r="W80" t="str">
        <f t="shared" si="5"/>
        <v>NO</v>
      </c>
      <c r="X80" t="str">
        <f>VLOOKUP(B:B,[1]Sheet3!A:B,2,0)</f>
        <v>7-17 yrs (Children)</v>
      </c>
    </row>
    <row r="81" spans="1:24" x14ac:dyDescent="0.35">
      <c r="A81" s="1" t="s">
        <v>1315</v>
      </c>
      <c r="B81" s="1">
        <v>13</v>
      </c>
      <c r="C81" s="1" t="s">
        <v>17</v>
      </c>
      <c r="D81" s="1" t="s">
        <v>26</v>
      </c>
      <c r="E81" s="1">
        <v>4</v>
      </c>
      <c r="F81" s="1">
        <v>1</v>
      </c>
      <c r="G81" s="1">
        <v>0.5</v>
      </c>
      <c r="H81" s="1">
        <v>7</v>
      </c>
      <c r="I81" s="1">
        <v>1</v>
      </c>
      <c r="J81" s="1">
        <v>2</v>
      </c>
      <c r="K81" s="1" t="s">
        <v>35</v>
      </c>
      <c r="L81" s="1">
        <v>4</v>
      </c>
      <c r="M81" s="1" t="s">
        <v>1381</v>
      </c>
      <c r="N81" s="1" t="s">
        <v>20</v>
      </c>
      <c r="O81" s="1" t="s">
        <v>32</v>
      </c>
      <c r="P81" s="1" t="s">
        <v>22</v>
      </c>
      <c r="Q81" s="1" t="s">
        <v>22</v>
      </c>
      <c r="R81" s="1" t="s">
        <v>23</v>
      </c>
      <c r="S81">
        <f t="shared" si="6"/>
        <v>15.5</v>
      </c>
      <c r="T81">
        <f t="shared" si="7"/>
        <v>7</v>
      </c>
      <c r="U81">
        <f t="shared" si="8"/>
        <v>0.5</v>
      </c>
      <c r="V81" s="14">
        <f t="shared" si="9"/>
        <v>2.5833333333333335</v>
      </c>
      <c r="W81" t="str">
        <f t="shared" si="5"/>
        <v>NO</v>
      </c>
      <c r="X81" t="str">
        <f>VLOOKUP(B:B,[1]Sheet3!A:B,2,0)</f>
        <v>7-17 yrs (Children)</v>
      </c>
    </row>
    <row r="82" spans="1:24" x14ac:dyDescent="0.35">
      <c r="A82" s="1" t="s">
        <v>1318</v>
      </c>
      <c r="B82" s="1">
        <v>13</v>
      </c>
      <c r="C82" s="1" t="s">
        <v>25</v>
      </c>
      <c r="D82" s="1" t="s">
        <v>18</v>
      </c>
      <c r="E82" s="1">
        <v>4</v>
      </c>
      <c r="F82" s="1">
        <v>4</v>
      </c>
      <c r="G82" s="1">
        <v>1</v>
      </c>
      <c r="H82" s="1">
        <v>8</v>
      </c>
      <c r="I82" s="1">
        <v>0</v>
      </c>
      <c r="J82" s="1">
        <v>1</v>
      </c>
      <c r="K82" s="1" t="s">
        <v>47</v>
      </c>
      <c r="L82" s="1">
        <v>2</v>
      </c>
      <c r="M82" s="1" t="s">
        <v>1383</v>
      </c>
      <c r="N82" s="1" t="s">
        <v>20</v>
      </c>
      <c r="O82" s="1" t="s">
        <v>1319</v>
      </c>
      <c r="P82" s="1" t="s">
        <v>22</v>
      </c>
      <c r="Q82" s="1" t="s">
        <v>22</v>
      </c>
      <c r="R82" s="1" t="s">
        <v>686</v>
      </c>
      <c r="S82">
        <f t="shared" si="6"/>
        <v>18</v>
      </c>
      <c r="T82">
        <f t="shared" si="7"/>
        <v>8</v>
      </c>
      <c r="U82">
        <f t="shared" si="8"/>
        <v>0</v>
      </c>
      <c r="V82" s="14">
        <f t="shared" si="9"/>
        <v>3</v>
      </c>
      <c r="W82" t="str">
        <f t="shared" si="5"/>
        <v>NO</v>
      </c>
      <c r="X82" t="str">
        <f>VLOOKUP(B:B,[1]Sheet3!A:B,2,0)</f>
        <v>7-17 yrs (Children)</v>
      </c>
    </row>
    <row r="83" spans="1:24" x14ac:dyDescent="0.35">
      <c r="A83" s="1" t="s">
        <v>1322</v>
      </c>
      <c r="B83" s="1">
        <v>13</v>
      </c>
      <c r="C83" s="1" t="s">
        <v>25</v>
      </c>
      <c r="D83" s="1" t="s">
        <v>26</v>
      </c>
      <c r="E83" s="1">
        <v>6</v>
      </c>
      <c r="F83" s="1">
        <v>7</v>
      </c>
      <c r="G83" s="1">
        <v>0</v>
      </c>
      <c r="H83" s="1">
        <v>5</v>
      </c>
      <c r="I83" s="1">
        <v>0</v>
      </c>
      <c r="J83" s="1">
        <v>0</v>
      </c>
      <c r="K83" s="1" t="s">
        <v>27</v>
      </c>
      <c r="L83" s="1">
        <v>3</v>
      </c>
      <c r="M83" s="1" t="s">
        <v>1383</v>
      </c>
      <c r="N83" s="1" t="s">
        <v>20</v>
      </c>
      <c r="O83" s="1" t="s">
        <v>1323</v>
      </c>
      <c r="P83" s="1" t="s">
        <v>22</v>
      </c>
      <c r="Q83" s="1" t="s">
        <v>20</v>
      </c>
      <c r="R83" s="1" t="s">
        <v>357</v>
      </c>
      <c r="S83">
        <f t="shared" si="6"/>
        <v>18</v>
      </c>
      <c r="T83">
        <f t="shared" si="7"/>
        <v>7</v>
      </c>
      <c r="U83">
        <f t="shared" si="8"/>
        <v>0</v>
      </c>
      <c r="V83" s="14">
        <f t="shared" si="9"/>
        <v>3</v>
      </c>
      <c r="W83" t="str">
        <f t="shared" si="5"/>
        <v>NO</v>
      </c>
      <c r="X83" t="str">
        <f>VLOOKUP(B:B,[1]Sheet3!A:B,2,0)</f>
        <v>7-17 yrs (Children)</v>
      </c>
    </row>
    <row r="84" spans="1:24" x14ac:dyDescent="0.35">
      <c r="A84" s="1" t="s">
        <v>1333</v>
      </c>
      <c r="B84" s="1">
        <v>13</v>
      </c>
      <c r="C84" s="1" t="s">
        <v>31</v>
      </c>
      <c r="D84" s="1" t="s">
        <v>18</v>
      </c>
      <c r="E84" s="1">
        <v>6</v>
      </c>
      <c r="F84" s="1">
        <v>3</v>
      </c>
      <c r="G84" s="1">
        <v>1</v>
      </c>
      <c r="H84" s="1">
        <v>8</v>
      </c>
      <c r="I84" s="1">
        <v>2</v>
      </c>
      <c r="J84" s="1">
        <v>2</v>
      </c>
      <c r="K84" s="1" t="s">
        <v>47</v>
      </c>
      <c r="L84" s="1">
        <v>3</v>
      </c>
      <c r="M84" s="1" t="s">
        <v>1386</v>
      </c>
      <c r="N84" s="1" t="s">
        <v>20</v>
      </c>
      <c r="O84" s="1" t="s">
        <v>32</v>
      </c>
      <c r="P84" s="1" t="s">
        <v>22</v>
      </c>
      <c r="Q84" s="1" t="s">
        <v>20</v>
      </c>
      <c r="R84" s="1" t="s">
        <v>37</v>
      </c>
      <c r="S84">
        <f t="shared" si="6"/>
        <v>22</v>
      </c>
      <c r="T84">
        <f t="shared" si="7"/>
        <v>8</v>
      </c>
      <c r="U84">
        <f t="shared" si="8"/>
        <v>1</v>
      </c>
      <c r="V84" s="14">
        <f t="shared" si="9"/>
        <v>3.6666666666666665</v>
      </c>
      <c r="W84" t="str">
        <f t="shared" si="5"/>
        <v>NO</v>
      </c>
      <c r="X84" t="str">
        <f>VLOOKUP(B:B,[1]Sheet3!A:B,2,0)</f>
        <v>7-17 yrs (Children)</v>
      </c>
    </row>
    <row r="85" spans="1:24" x14ac:dyDescent="0.35">
      <c r="A85" s="1" t="s">
        <v>1335</v>
      </c>
      <c r="B85" s="1">
        <v>13</v>
      </c>
      <c r="C85" s="1" t="s">
        <v>25</v>
      </c>
      <c r="D85" s="1" t="s">
        <v>18</v>
      </c>
      <c r="E85" s="1">
        <v>5</v>
      </c>
      <c r="F85" s="1">
        <v>4</v>
      </c>
      <c r="G85" s="1">
        <v>1</v>
      </c>
      <c r="H85" s="1">
        <v>8</v>
      </c>
      <c r="I85" s="1">
        <v>1</v>
      </c>
      <c r="J85" s="1">
        <v>1.5</v>
      </c>
      <c r="K85" s="1" t="s">
        <v>47</v>
      </c>
      <c r="L85" s="1">
        <v>3</v>
      </c>
      <c r="M85" s="1" t="s">
        <v>1386</v>
      </c>
      <c r="N85" s="1" t="s">
        <v>20</v>
      </c>
      <c r="O85" s="1" t="s">
        <v>32</v>
      </c>
      <c r="P85" s="1" t="s">
        <v>22</v>
      </c>
      <c r="Q85" s="1" t="s">
        <v>22</v>
      </c>
      <c r="R85" s="1" t="s">
        <v>23</v>
      </c>
      <c r="S85">
        <f t="shared" si="6"/>
        <v>20.5</v>
      </c>
      <c r="T85">
        <f t="shared" si="7"/>
        <v>8</v>
      </c>
      <c r="U85">
        <f t="shared" si="8"/>
        <v>1</v>
      </c>
      <c r="V85" s="14">
        <f t="shared" si="9"/>
        <v>3.4166666666666665</v>
      </c>
      <c r="W85" t="str">
        <f t="shared" si="5"/>
        <v>NO</v>
      </c>
      <c r="X85" t="str">
        <f>VLOOKUP(B:B,[1]Sheet3!A:B,2,0)</f>
        <v>7-17 yrs (Children)</v>
      </c>
    </row>
    <row r="86" spans="1:24" x14ac:dyDescent="0.35">
      <c r="A86" s="1" t="s">
        <v>1337</v>
      </c>
      <c r="B86" s="1">
        <v>13</v>
      </c>
      <c r="C86" s="1" t="s">
        <v>25</v>
      </c>
      <c r="D86" s="1" t="s">
        <v>18</v>
      </c>
      <c r="E86" s="1">
        <v>6</v>
      </c>
      <c r="F86" s="1">
        <v>2</v>
      </c>
      <c r="G86" s="1">
        <v>0.5</v>
      </c>
      <c r="H86" s="1">
        <v>9</v>
      </c>
      <c r="I86" s="1">
        <v>1</v>
      </c>
      <c r="J86" s="1">
        <v>3</v>
      </c>
      <c r="K86" s="1" t="s">
        <v>47</v>
      </c>
      <c r="L86" s="1">
        <v>4</v>
      </c>
      <c r="M86" s="1" t="s">
        <v>1383</v>
      </c>
      <c r="N86" s="1" t="s">
        <v>20</v>
      </c>
      <c r="O86" s="1" t="s">
        <v>61</v>
      </c>
      <c r="P86" s="1" t="s">
        <v>22</v>
      </c>
      <c r="Q86" s="1" t="s">
        <v>22</v>
      </c>
      <c r="R86" s="1" t="s">
        <v>37</v>
      </c>
      <c r="S86">
        <f t="shared" si="6"/>
        <v>21.5</v>
      </c>
      <c r="T86">
        <f t="shared" si="7"/>
        <v>9</v>
      </c>
      <c r="U86">
        <f t="shared" si="8"/>
        <v>0.5</v>
      </c>
      <c r="V86" s="14">
        <f t="shared" si="9"/>
        <v>3.5833333333333335</v>
      </c>
      <c r="W86" t="str">
        <f t="shared" si="5"/>
        <v>NO</v>
      </c>
      <c r="X86" t="str">
        <f>VLOOKUP(B:B,[1]Sheet3!A:B,2,0)</f>
        <v>7-17 yrs (Children)</v>
      </c>
    </row>
    <row r="87" spans="1:24" x14ac:dyDescent="0.35">
      <c r="A87" s="1" t="s">
        <v>1340</v>
      </c>
      <c r="B87" s="1">
        <v>13</v>
      </c>
      <c r="C87" s="1" t="s">
        <v>17</v>
      </c>
      <c r="D87" s="1" t="s">
        <v>44</v>
      </c>
      <c r="E87" s="1">
        <v>6</v>
      </c>
      <c r="F87" s="1">
        <v>2</v>
      </c>
      <c r="G87" s="1">
        <v>1</v>
      </c>
      <c r="H87" s="1">
        <v>6</v>
      </c>
      <c r="I87" s="1">
        <v>1</v>
      </c>
      <c r="J87" s="1">
        <v>2</v>
      </c>
      <c r="K87" s="1" t="s">
        <v>27</v>
      </c>
      <c r="L87" s="1">
        <v>3</v>
      </c>
      <c r="M87" s="1" t="s">
        <v>1386</v>
      </c>
      <c r="N87" s="1" t="s">
        <v>20</v>
      </c>
      <c r="O87" s="1" t="s">
        <v>68</v>
      </c>
      <c r="P87" s="1" t="s">
        <v>22</v>
      </c>
      <c r="Q87" s="1" t="s">
        <v>22</v>
      </c>
      <c r="R87" s="1" t="s">
        <v>52</v>
      </c>
      <c r="S87">
        <f t="shared" si="6"/>
        <v>18</v>
      </c>
      <c r="T87">
        <f t="shared" si="7"/>
        <v>6</v>
      </c>
      <c r="U87">
        <f t="shared" si="8"/>
        <v>1</v>
      </c>
      <c r="V87" s="14">
        <f t="shared" si="9"/>
        <v>3</v>
      </c>
      <c r="W87" t="str">
        <f t="shared" si="5"/>
        <v>NO</v>
      </c>
      <c r="X87" t="str">
        <f>VLOOKUP(B:B,[1]Sheet3!A:B,2,0)</f>
        <v>7-17 yrs (Children)</v>
      </c>
    </row>
    <row r="88" spans="1:24" x14ac:dyDescent="0.35">
      <c r="A88" s="1" t="s">
        <v>1342</v>
      </c>
      <c r="B88" s="1">
        <v>13</v>
      </c>
      <c r="C88" s="1" t="s">
        <v>25</v>
      </c>
      <c r="D88" s="1" t="s">
        <v>18</v>
      </c>
      <c r="E88" s="1">
        <v>5</v>
      </c>
      <c r="F88" s="1">
        <v>6</v>
      </c>
      <c r="G88" s="1">
        <v>1</v>
      </c>
      <c r="H88" s="1">
        <v>6</v>
      </c>
      <c r="I88" s="1">
        <v>0</v>
      </c>
      <c r="J88" s="1">
        <v>0</v>
      </c>
      <c r="K88" s="1" t="s">
        <v>27</v>
      </c>
      <c r="L88" s="1">
        <v>4</v>
      </c>
      <c r="M88" s="1" t="s">
        <v>1383</v>
      </c>
      <c r="N88" s="1" t="s">
        <v>20</v>
      </c>
      <c r="O88" s="1" t="s">
        <v>32</v>
      </c>
      <c r="P88" s="1" t="s">
        <v>22</v>
      </c>
      <c r="Q88" s="1" t="s">
        <v>22</v>
      </c>
      <c r="R88" s="1" t="s">
        <v>23</v>
      </c>
      <c r="S88">
        <f t="shared" si="6"/>
        <v>18</v>
      </c>
      <c r="T88">
        <f t="shared" si="7"/>
        <v>6</v>
      </c>
      <c r="U88">
        <f t="shared" si="8"/>
        <v>0</v>
      </c>
      <c r="V88" s="14">
        <f t="shared" si="9"/>
        <v>3</v>
      </c>
      <c r="W88" t="str">
        <f t="shared" si="5"/>
        <v>NO</v>
      </c>
      <c r="X88" t="str">
        <f>VLOOKUP(B:B,[1]Sheet3!A:B,2,0)</f>
        <v>7-17 yrs (Children)</v>
      </c>
    </row>
    <row r="89" spans="1:24" x14ac:dyDescent="0.35">
      <c r="A89" s="1" t="s">
        <v>1343</v>
      </c>
      <c r="B89" s="1">
        <v>13</v>
      </c>
      <c r="C89" s="1" t="s">
        <v>17</v>
      </c>
      <c r="D89" s="1" t="s">
        <v>26</v>
      </c>
      <c r="E89" s="1">
        <v>4</v>
      </c>
      <c r="F89" s="1">
        <v>4</v>
      </c>
      <c r="G89" s="1">
        <v>1</v>
      </c>
      <c r="H89" s="1">
        <v>8</v>
      </c>
      <c r="I89" s="1">
        <v>1</v>
      </c>
      <c r="J89" s="1">
        <v>2</v>
      </c>
      <c r="K89" s="1" t="s">
        <v>47</v>
      </c>
      <c r="L89" s="1">
        <v>3</v>
      </c>
      <c r="M89" s="1" t="s">
        <v>1386</v>
      </c>
      <c r="N89" s="1" t="s">
        <v>20</v>
      </c>
      <c r="O89" s="1" t="s">
        <v>58</v>
      </c>
      <c r="P89" s="1" t="s">
        <v>22</v>
      </c>
      <c r="Q89" s="1" t="s">
        <v>22</v>
      </c>
      <c r="R89" s="1" t="s">
        <v>23</v>
      </c>
      <c r="S89">
        <f t="shared" si="6"/>
        <v>20</v>
      </c>
      <c r="T89">
        <f t="shared" si="7"/>
        <v>8</v>
      </c>
      <c r="U89">
        <f t="shared" si="8"/>
        <v>1</v>
      </c>
      <c r="V89" s="14">
        <f t="shared" si="9"/>
        <v>3.3333333333333335</v>
      </c>
      <c r="W89" t="str">
        <f t="shared" si="5"/>
        <v>NO</v>
      </c>
      <c r="X89" t="str">
        <f>VLOOKUP(B:B,[1]Sheet3!A:B,2,0)</f>
        <v>7-17 yrs (Children)</v>
      </c>
    </row>
    <row r="90" spans="1:24" x14ac:dyDescent="0.35">
      <c r="A90" s="1" t="s">
        <v>1346</v>
      </c>
      <c r="B90" s="1">
        <v>13</v>
      </c>
      <c r="C90" s="1" t="s">
        <v>55</v>
      </c>
      <c r="D90" s="1" t="s">
        <v>18</v>
      </c>
      <c r="E90" s="1">
        <v>8</v>
      </c>
      <c r="F90" s="1">
        <v>2</v>
      </c>
      <c r="G90" s="1">
        <v>1</v>
      </c>
      <c r="H90" s="1">
        <v>7</v>
      </c>
      <c r="I90" s="1">
        <v>1</v>
      </c>
      <c r="J90" s="1">
        <v>1</v>
      </c>
      <c r="K90" s="1" t="s">
        <v>47</v>
      </c>
      <c r="L90" s="1">
        <v>3</v>
      </c>
      <c r="M90" s="1" t="s">
        <v>1386</v>
      </c>
      <c r="N90" s="1" t="s">
        <v>20</v>
      </c>
      <c r="O90" s="1" t="s">
        <v>21</v>
      </c>
      <c r="P90" s="1" t="s">
        <v>22</v>
      </c>
      <c r="Q90" s="1" t="s">
        <v>22</v>
      </c>
      <c r="R90" s="1" t="s">
        <v>33</v>
      </c>
      <c r="S90">
        <f t="shared" si="6"/>
        <v>20</v>
      </c>
      <c r="T90">
        <f t="shared" si="7"/>
        <v>8</v>
      </c>
      <c r="U90">
        <f t="shared" si="8"/>
        <v>1</v>
      </c>
      <c r="V90" s="14">
        <f t="shared" si="9"/>
        <v>3.3333333333333335</v>
      </c>
      <c r="W90" t="str">
        <f t="shared" si="5"/>
        <v>NO</v>
      </c>
      <c r="X90" t="str">
        <f>VLOOKUP(B:B,[1]Sheet3!A:B,2,0)</f>
        <v>7-17 yrs (Children)</v>
      </c>
    </row>
    <row r="91" spans="1:24" x14ac:dyDescent="0.35">
      <c r="A91" s="1" t="s">
        <v>1348</v>
      </c>
      <c r="B91" s="1">
        <v>13</v>
      </c>
      <c r="C91" s="1" t="s">
        <v>31</v>
      </c>
      <c r="D91" s="1" t="s">
        <v>26</v>
      </c>
      <c r="E91" s="1">
        <v>3</v>
      </c>
      <c r="F91" s="1">
        <v>1</v>
      </c>
      <c r="G91" s="1">
        <v>0.5</v>
      </c>
      <c r="H91" s="1">
        <v>8</v>
      </c>
      <c r="I91" s="1">
        <v>3</v>
      </c>
      <c r="J91" s="1">
        <v>1</v>
      </c>
      <c r="K91" s="1" t="s">
        <v>27</v>
      </c>
      <c r="L91" s="1">
        <v>3</v>
      </c>
      <c r="M91" s="1" t="s">
        <v>1383</v>
      </c>
      <c r="N91" s="1" t="s">
        <v>20</v>
      </c>
      <c r="O91" s="1" t="s">
        <v>1349</v>
      </c>
      <c r="P91" s="1" t="s">
        <v>20</v>
      </c>
      <c r="Q91" s="1" t="s">
        <v>20</v>
      </c>
      <c r="R91" s="1" t="s">
        <v>23</v>
      </c>
      <c r="S91">
        <f t="shared" si="6"/>
        <v>16.5</v>
      </c>
      <c r="T91">
        <f t="shared" si="7"/>
        <v>8</v>
      </c>
      <c r="U91">
        <f t="shared" si="8"/>
        <v>0.5</v>
      </c>
      <c r="V91" s="14">
        <f t="shared" si="9"/>
        <v>2.75</v>
      </c>
      <c r="W91" t="str">
        <f t="shared" si="5"/>
        <v>NO</v>
      </c>
      <c r="X91" t="str">
        <f>VLOOKUP(B:B,[1]Sheet3!A:B,2,0)</f>
        <v>7-17 yrs (Children)</v>
      </c>
    </row>
    <row r="92" spans="1:24" x14ac:dyDescent="0.35">
      <c r="A92" s="1" t="s">
        <v>1352</v>
      </c>
      <c r="B92" s="1">
        <v>13</v>
      </c>
      <c r="C92" s="1" t="s">
        <v>55</v>
      </c>
      <c r="D92" s="1" t="s">
        <v>26</v>
      </c>
      <c r="E92" s="1">
        <v>4</v>
      </c>
      <c r="F92" s="1">
        <v>0</v>
      </c>
      <c r="G92" s="1">
        <v>0.5</v>
      </c>
      <c r="H92" s="1">
        <v>8</v>
      </c>
      <c r="I92" s="1">
        <v>3</v>
      </c>
      <c r="J92" s="1">
        <v>2</v>
      </c>
      <c r="K92" s="1" t="s">
        <v>27</v>
      </c>
      <c r="L92" s="1">
        <v>4</v>
      </c>
      <c r="M92" s="1" t="s">
        <v>1386</v>
      </c>
      <c r="N92" s="1" t="s">
        <v>20</v>
      </c>
      <c r="O92" s="1" t="s">
        <v>61</v>
      </c>
      <c r="P92" s="1" t="s">
        <v>20</v>
      </c>
      <c r="Q92" s="1" t="s">
        <v>22</v>
      </c>
      <c r="R92" s="1" t="s">
        <v>23</v>
      </c>
      <c r="S92">
        <f t="shared" si="6"/>
        <v>17.5</v>
      </c>
      <c r="T92">
        <f t="shared" si="7"/>
        <v>8</v>
      </c>
      <c r="U92">
        <f t="shared" si="8"/>
        <v>0</v>
      </c>
      <c r="V92" s="14">
        <f t="shared" si="9"/>
        <v>2.9166666666666665</v>
      </c>
      <c r="W92" t="str">
        <f t="shared" si="5"/>
        <v>NO</v>
      </c>
      <c r="X92" t="str">
        <f>VLOOKUP(B:B,[1]Sheet3!A:B,2,0)</f>
        <v>7-17 yrs (Children)</v>
      </c>
    </row>
    <row r="93" spans="1:24" x14ac:dyDescent="0.35">
      <c r="A93" s="1" t="s">
        <v>1354</v>
      </c>
      <c r="B93" s="1">
        <v>13</v>
      </c>
      <c r="C93" s="1" t="s">
        <v>17</v>
      </c>
      <c r="D93" s="1" t="s">
        <v>44</v>
      </c>
      <c r="E93" s="1">
        <v>5</v>
      </c>
      <c r="F93" s="1">
        <v>2</v>
      </c>
      <c r="G93" s="1">
        <v>0.5</v>
      </c>
      <c r="H93" s="1">
        <v>7</v>
      </c>
      <c r="I93" s="1">
        <v>1</v>
      </c>
      <c r="J93" s="1">
        <v>1</v>
      </c>
      <c r="K93" s="1" t="s">
        <v>47</v>
      </c>
      <c r="L93" s="1">
        <v>3</v>
      </c>
      <c r="M93" s="1" t="s">
        <v>1383</v>
      </c>
      <c r="N93" s="1" t="s">
        <v>20</v>
      </c>
      <c r="O93" s="1" t="s">
        <v>277</v>
      </c>
      <c r="P93" s="1" t="s">
        <v>22</v>
      </c>
      <c r="Q93" s="1" t="s">
        <v>22</v>
      </c>
      <c r="R93" s="1" t="s">
        <v>23</v>
      </c>
      <c r="S93">
        <f t="shared" si="6"/>
        <v>16.5</v>
      </c>
      <c r="T93">
        <f t="shared" si="7"/>
        <v>7</v>
      </c>
      <c r="U93">
        <f t="shared" si="8"/>
        <v>0.5</v>
      </c>
      <c r="V93" s="14">
        <f t="shared" si="9"/>
        <v>2.75</v>
      </c>
      <c r="W93" t="str">
        <f t="shared" si="5"/>
        <v>NO</v>
      </c>
      <c r="X93" t="str">
        <f>VLOOKUP(B:B,[1]Sheet3!A:B,2,0)</f>
        <v>7-17 yrs (Children)</v>
      </c>
    </row>
    <row r="94" spans="1:24" x14ac:dyDescent="0.35">
      <c r="A94" s="1" t="s">
        <v>187</v>
      </c>
      <c r="B94" s="1">
        <v>14</v>
      </c>
      <c r="C94" s="1" t="s">
        <v>55</v>
      </c>
      <c r="D94" s="1" t="s">
        <v>18</v>
      </c>
      <c r="E94" s="1">
        <v>5</v>
      </c>
      <c r="F94" s="1">
        <v>4</v>
      </c>
      <c r="G94" s="1">
        <v>1</v>
      </c>
      <c r="H94" s="1">
        <v>7</v>
      </c>
      <c r="I94" s="1">
        <v>4</v>
      </c>
      <c r="J94" s="1">
        <v>1</v>
      </c>
      <c r="K94" s="1" t="s">
        <v>35</v>
      </c>
      <c r="L94" s="1">
        <v>5</v>
      </c>
      <c r="M94" s="1" t="s">
        <v>1381</v>
      </c>
      <c r="N94" s="1" t="s">
        <v>20</v>
      </c>
      <c r="O94" s="1" t="s">
        <v>28</v>
      </c>
      <c r="P94" s="1" t="s">
        <v>20</v>
      </c>
      <c r="Q94" s="1" t="s">
        <v>20</v>
      </c>
      <c r="R94" s="1" t="s">
        <v>188</v>
      </c>
      <c r="S94">
        <f t="shared" si="6"/>
        <v>22</v>
      </c>
      <c r="T94">
        <f t="shared" si="7"/>
        <v>7</v>
      </c>
      <c r="U94">
        <f t="shared" si="8"/>
        <v>1</v>
      </c>
      <c r="V94" s="14">
        <f t="shared" si="9"/>
        <v>3.6666666666666665</v>
      </c>
      <c r="W94" t="str">
        <f t="shared" si="5"/>
        <v>NO</v>
      </c>
      <c r="X94" t="str">
        <f>VLOOKUP(B:B,[1]Sheet3!A:B,2,0)</f>
        <v>7-17 yrs (Children)</v>
      </c>
    </row>
    <row r="95" spans="1:24" x14ac:dyDescent="0.35">
      <c r="A95" s="1" t="s">
        <v>192</v>
      </c>
      <c r="B95" s="1">
        <v>14</v>
      </c>
      <c r="C95" s="1" t="s">
        <v>17</v>
      </c>
      <c r="D95" s="1" t="s">
        <v>26</v>
      </c>
      <c r="E95" s="1">
        <v>3</v>
      </c>
      <c r="F95" s="1">
        <v>5</v>
      </c>
      <c r="G95" s="1">
        <v>1</v>
      </c>
      <c r="H95" s="1">
        <v>12</v>
      </c>
      <c r="I95" s="1">
        <v>0.3</v>
      </c>
      <c r="J95" s="1">
        <v>1</v>
      </c>
      <c r="K95" s="1" t="s">
        <v>35</v>
      </c>
      <c r="L95" s="1">
        <v>3</v>
      </c>
      <c r="M95" s="1" t="s">
        <v>1383</v>
      </c>
      <c r="N95" s="1" t="s">
        <v>20</v>
      </c>
      <c r="O95" s="1" t="s">
        <v>166</v>
      </c>
      <c r="P95" s="1" t="s">
        <v>22</v>
      </c>
      <c r="Q95" s="1" t="s">
        <v>22</v>
      </c>
      <c r="R95" s="1" t="s">
        <v>52</v>
      </c>
      <c r="S95">
        <f t="shared" si="6"/>
        <v>22.3</v>
      </c>
      <c r="T95">
        <f t="shared" si="7"/>
        <v>12</v>
      </c>
      <c r="U95">
        <f t="shared" si="8"/>
        <v>0.3</v>
      </c>
      <c r="V95" s="14">
        <f t="shared" si="9"/>
        <v>3.7166666666666668</v>
      </c>
      <c r="W95" t="str">
        <f t="shared" si="5"/>
        <v>NO</v>
      </c>
      <c r="X95" t="str">
        <f>VLOOKUP(B:B,[1]Sheet3!A:B,2,0)</f>
        <v>7-17 yrs (Children)</v>
      </c>
    </row>
    <row r="96" spans="1:24" x14ac:dyDescent="0.35">
      <c r="A96" s="1" t="s">
        <v>223</v>
      </c>
      <c r="B96" s="1">
        <v>14</v>
      </c>
      <c r="C96" s="1" t="s">
        <v>55</v>
      </c>
      <c r="D96" s="1" t="s">
        <v>26</v>
      </c>
      <c r="E96" s="1">
        <v>4</v>
      </c>
      <c r="F96" s="1">
        <v>2</v>
      </c>
      <c r="G96" s="1">
        <v>1</v>
      </c>
      <c r="H96" s="1">
        <v>8</v>
      </c>
      <c r="I96" s="1">
        <v>2</v>
      </c>
      <c r="J96" s="1">
        <v>1</v>
      </c>
      <c r="K96" s="1" t="s">
        <v>47</v>
      </c>
      <c r="L96" s="1">
        <v>3</v>
      </c>
      <c r="M96" s="1" t="s">
        <v>1383</v>
      </c>
      <c r="N96" s="1" t="s">
        <v>20</v>
      </c>
      <c r="O96" s="1" t="s">
        <v>32</v>
      </c>
      <c r="P96" s="1" t="s">
        <v>22</v>
      </c>
      <c r="Q96" s="1" t="s">
        <v>20</v>
      </c>
      <c r="R96" s="1" t="s">
        <v>37</v>
      </c>
      <c r="S96">
        <f t="shared" si="6"/>
        <v>18</v>
      </c>
      <c r="T96">
        <f t="shared" si="7"/>
        <v>8</v>
      </c>
      <c r="U96">
        <f t="shared" si="8"/>
        <v>1</v>
      </c>
      <c r="V96" s="14">
        <f t="shared" si="9"/>
        <v>3</v>
      </c>
      <c r="W96" t="str">
        <f t="shared" si="5"/>
        <v>NO</v>
      </c>
      <c r="X96" t="str">
        <f>VLOOKUP(B:B,[1]Sheet3!A:B,2,0)</f>
        <v>7-17 yrs (Children)</v>
      </c>
    </row>
    <row r="97" spans="1:24" x14ac:dyDescent="0.35">
      <c r="A97" s="1" t="s">
        <v>264</v>
      </c>
      <c r="B97" s="1">
        <v>14</v>
      </c>
      <c r="C97" s="1" t="s">
        <v>31</v>
      </c>
      <c r="D97" s="1" t="s">
        <v>26</v>
      </c>
      <c r="E97" s="1">
        <v>4</v>
      </c>
      <c r="F97" s="1">
        <v>1</v>
      </c>
      <c r="G97" s="1">
        <v>0</v>
      </c>
      <c r="H97" s="1">
        <v>9</v>
      </c>
      <c r="I97" s="1">
        <v>1.5</v>
      </c>
      <c r="J97" s="1">
        <v>5</v>
      </c>
      <c r="K97" s="1" t="s">
        <v>47</v>
      </c>
      <c r="L97" s="1">
        <v>3</v>
      </c>
      <c r="M97" s="1" t="s">
        <v>1383</v>
      </c>
      <c r="N97" s="1" t="s">
        <v>20</v>
      </c>
      <c r="O97" s="1" t="s">
        <v>66</v>
      </c>
      <c r="P97" s="1" t="s">
        <v>20</v>
      </c>
      <c r="Q97" s="1" t="s">
        <v>22</v>
      </c>
      <c r="R97" s="1" t="s">
        <v>37</v>
      </c>
      <c r="S97">
        <f t="shared" si="6"/>
        <v>20.5</v>
      </c>
      <c r="T97">
        <f t="shared" si="7"/>
        <v>9</v>
      </c>
      <c r="U97">
        <f t="shared" si="8"/>
        <v>0</v>
      </c>
      <c r="V97" s="14">
        <f t="shared" si="9"/>
        <v>3.4166666666666665</v>
      </c>
      <c r="W97" t="str">
        <f t="shared" si="5"/>
        <v>NO</v>
      </c>
      <c r="X97" t="str">
        <f>VLOOKUP(B:B,[1]Sheet3!A:B,2,0)</f>
        <v>7-17 yrs (Children)</v>
      </c>
    </row>
    <row r="98" spans="1:24" x14ac:dyDescent="0.35">
      <c r="A98" s="1" t="s">
        <v>327</v>
      </c>
      <c r="B98" s="1">
        <v>14</v>
      </c>
      <c r="C98" s="1" t="s">
        <v>17</v>
      </c>
      <c r="D98" s="1" t="s">
        <v>18</v>
      </c>
      <c r="E98" s="1">
        <v>3</v>
      </c>
      <c r="F98" s="1">
        <v>2</v>
      </c>
      <c r="G98" s="1">
        <v>0</v>
      </c>
      <c r="H98" s="1">
        <v>8</v>
      </c>
      <c r="I98" s="1">
        <v>1</v>
      </c>
      <c r="J98" s="1">
        <v>1</v>
      </c>
      <c r="K98" s="1" t="s">
        <v>47</v>
      </c>
      <c r="L98" s="1">
        <v>1</v>
      </c>
      <c r="M98" s="1" t="s">
        <v>1381</v>
      </c>
      <c r="N98" s="1" t="s">
        <v>20</v>
      </c>
      <c r="O98" s="1" t="s">
        <v>21</v>
      </c>
      <c r="P98" s="1" t="s">
        <v>22</v>
      </c>
      <c r="Q98" s="1" t="s">
        <v>22</v>
      </c>
      <c r="R98" s="1" t="s">
        <v>23</v>
      </c>
      <c r="S98">
        <f t="shared" si="6"/>
        <v>15</v>
      </c>
      <c r="T98">
        <f t="shared" si="7"/>
        <v>8</v>
      </c>
      <c r="U98">
        <f t="shared" si="8"/>
        <v>0</v>
      </c>
      <c r="V98" s="14">
        <f t="shared" si="9"/>
        <v>2.5</v>
      </c>
      <c r="W98" t="str">
        <f t="shared" si="5"/>
        <v>NO</v>
      </c>
      <c r="X98" t="str">
        <f>VLOOKUP(B:B,[1]Sheet3!A:B,2,0)</f>
        <v>7-17 yrs (Children)</v>
      </c>
    </row>
    <row r="99" spans="1:24" x14ac:dyDescent="0.35">
      <c r="A99" s="1" t="s">
        <v>341</v>
      </c>
      <c r="B99" s="1">
        <v>14</v>
      </c>
      <c r="C99" s="1" t="s">
        <v>55</v>
      </c>
      <c r="D99" s="1" t="s">
        <v>26</v>
      </c>
      <c r="E99" s="1">
        <v>4</v>
      </c>
      <c r="F99" s="1">
        <v>4</v>
      </c>
      <c r="G99" s="1">
        <v>0</v>
      </c>
      <c r="H99" s="1">
        <v>8</v>
      </c>
      <c r="I99" s="1">
        <v>2</v>
      </c>
      <c r="J99" s="1">
        <v>2</v>
      </c>
      <c r="K99" s="1" t="s">
        <v>35</v>
      </c>
      <c r="L99" s="1">
        <v>3</v>
      </c>
      <c r="M99" s="1" t="s">
        <v>1381</v>
      </c>
      <c r="N99" s="1" t="s">
        <v>20</v>
      </c>
      <c r="O99" s="1" t="s">
        <v>32</v>
      </c>
      <c r="P99" s="1" t="s">
        <v>20</v>
      </c>
      <c r="Q99" s="1" t="s">
        <v>22</v>
      </c>
      <c r="R99" s="1" t="s">
        <v>23</v>
      </c>
      <c r="S99">
        <f t="shared" si="6"/>
        <v>20</v>
      </c>
      <c r="T99">
        <f t="shared" si="7"/>
        <v>8</v>
      </c>
      <c r="U99">
        <f t="shared" si="8"/>
        <v>0</v>
      </c>
      <c r="V99" s="14">
        <f t="shared" si="9"/>
        <v>3.3333333333333335</v>
      </c>
      <c r="W99" t="str">
        <f t="shared" si="5"/>
        <v>NO</v>
      </c>
      <c r="X99" t="str">
        <f>VLOOKUP(B:B,[1]Sheet3!A:B,2,0)</f>
        <v>7-17 yrs (Children)</v>
      </c>
    </row>
    <row r="100" spans="1:24" x14ac:dyDescent="0.35">
      <c r="A100" s="1" t="s">
        <v>403</v>
      </c>
      <c r="B100" s="1">
        <v>14</v>
      </c>
      <c r="C100" s="1" t="s">
        <v>55</v>
      </c>
      <c r="D100" s="1" t="s">
        <v>44</v>
      </c>
      <c r="E100" s="1">
        <v>3</v>
      </c>
      <c r="F100" s="1">
        <v>6</v>
      </c>
      <c r="G100" s="1">
        <v>3</v>
      </c>
      <c r="H100" s="1">
        <v>7</v>
      </c>
      <c r="I100" s="1">
        <v>3</v>
      </c>
      <c r="J100" s="1">
        <v>1</v>
      </c>
      <c r="K100" s="1" t="s">
        <v>35</v>
      </c>
      <c r="L100" s="1">
        <v>2</v>
      </c>
      <c r="M100" s="1" t="s">
        <v>1383</v>
      </c>
      <c r="N100" s="1" t="s">
        <v>20</v>
      </c>
      <c r="O100" s="1" t="s">
        <v>404</v>
      </c>
      <c r="P100" s="1" t="s">
        <v>22</v>
      </c>
      <c r="Q100" s="1" t="s">
        <v>22</v>
      </c>
      <c r="R100" s="1" t="s">
        <v>405</v>
      </c>
      <c r="S100">
        <f t="shared" si="6"/>
        <v>23</v>
      </c>
      <c r="T100">
        <f t="shared" si="7"/>
        <v>7</v>
      </c>
      <c r="U100">
        <f t="shared" si="8"/>
        <v>1</v>
      </c>
      <c r="V100" s="14">
        <f t="shared" si="9"/>
        <v>3.8333333333333335</v>
      </c>
      <c r="W100" t="str">
        <f t="shared" si="5"/>
        <v>NO</v>
      </c>
      <c r="X100" t="str">
        <f>VLOOKUP(B:B,[1]Sheet3!A:B,2,0)</f>
        <v>7-17 yrs (Children)</v>
      </c>
    </row>
    <row r="101" spans="1:24" x14ac:dyDescent="0.35">
      <c r="A101" s="1" t="s">
        <v>434</v>
      </c>
      <c r="B101" s="1">
        <v>14</v>
      </c>
      <c r="C101" s="1" t="s">
        <v>55</v>
      </c>
      <c r="D101" s="1" t="s">
        <v>26</v>
      </c>
      <c r="E101" s="1">
        <v>5</v>
      </c>
      <c r="F101" s="1">
        <v>2.2999999999999998</v>
      </c>
      <c r="G101" s="1">
        <v>0</v>
      </c>
      <c r="H101" s="1">
        <v>8</v>
      </c>
      <c r="I101" s="1">
        <v>2</v>
      </c>
      <c r="J101" s="1">
        <v>3</v>
      </c>
      <c r="K101" s="1" t="s">
        <v>27</v>
      </c>
      <c r="L101" s="1">
        <v>2</v>
      </c>
      <c r="M101" s="1" t="s">
        <v>1383</v>
      </c>
      <c r="N101" s="1" t="s">
        <v>20</v>
      </c>
      <c r="O101" s="1" t="s">
        <v>28</v>
      </c>
      <c r="P101" s="1" t="s">
        <v>22</v>
      </c>
      <c r="Q101" s="1" t="s">
        <v>22</v>
      </c>
      <c r="R101" s="1" t="s">
        <v>33</v>
      </c>
      <c r="S101">
        <f t="shared" si="6"/>
        <v>20.3</v>
      </c>
      <c r="T101">
        <f t="shared" si="7"/>
        <v>8</v>
      </c>
      <c r="U101">
        <f t="shared" si="8"/>
        <v>0</v>
      </c>
      <c r="V101" s="14">
        <f t="shared" si="9"/>
        <v>3.3833333333333333</v>
      </c>
      <c r="W101" t="str">
        <f t="shared" si="5"/>
        <v>NO</v>
      </c>
      <c r="X101" t="str">
        <f>VLOOKUP(B:B,[1]Sheet3!A:B,2,0)</f>
        <v>7-17 yrs (Children)</v>
      </c>
    </row>
    <row r="102" spans="1:24" x14ac:dyDescent="0.35">
      <c r="A102" s="1" t="s">
        <v>449</v>
      </c>
      <c r="B102" s="1">
        <v>14</v>
      </c>
      <c r="C102" s="1" t="s">
        <v>17</v>
      </c>
      <c r="D102" s="1" t="s">
        <v>87</v>
      </c>
      <c r="E102" s="1">
        <v>5</v>
      </c>
      <c r="F102" s="1">
        <v>2</v>
      </c>
      <c r="G102" s="1">
        <v>1</v>
      </c>
      <c r="H102" s="1">
        <v>9</v>
      </c>
      <c r="I102" s="1">
        <v>1</v>
      </c>
      <c r="J102" s="1">
        <v>1</v>
      </c>
      <c r="K102" s="1" t="s">
        <v>47</v>
      </c>
      <c r="L102" s="1">
        <v>4</v>
      </c>
      <c r="M102" s="1" t="s">
        <v>1381</v>
      </c>
      <c r="N102" s="1" t="s">
        <v>20</v>
      </c>
      <c r="O102" s="1" t="s">
        <v>277</v>
      </c>
      <c r="P102" s="1" t="s">
        <v>20</v>
      </c>
      <c r="Q102" s="1" t="s">
        <v>22</v>
      </c>
      <c r="R102" s="1" t="s">
        <v>23</v>
      </c>
      <c r="S102">
        <f t="shared" si="6"/>
        <v>19</v>
      </c>
      <c r="T102">
        <f t="shared" si="7"/>
        <v>9</v>
      </c>
      <c r="U102">
        <f t="shared" si="8"/>
        <v>1</v>
      </c>
      <c r="V102" s="14">
        <f t="shared" si="9"/>
        <v>3.1666666666666665</v>
      </c>
      <c r="W102" t="str">
        <f t="shared" si="5"/>
        <v>NO</v>
      </c>
      <c r="X102" t="str">
        <f>VLOOKUP(B:B,[1]Sheet3!A:B,2,0)</f>
        <v>7-17 yrs (Children)</v>
      </c>
    </row>
    <row r="103" spans="1:24" x14ac:dyDescent="0.35">
      <c r="A103" s="1" t="s">
        <v>462</v>
      </c>
      <c r="B103" s="1">
        <v>14</v>
      </c>
      <c r="C103" s="1" t="s">
        <v>17</v>
      </c>
      <c r="D103" s="1" t="s">
        <v>26</v>
      </c>
      <c r="E103" s="1">
        <v>2.5</v>
      </c>
      <c r="F103" s="1">
        <v>1</v>
      </c>
      <c r="G103" s="1">
        <v>0.5</v>
      </c>
      <c r="H103" s="1">
        <v>6</v>
      </c>
      <c r="I103" s="1">
        <v>2</v>
      </c>
      <c r="J103" s="1">
        <v>1</v>
      </c>
      <c r="K103" s="1" t="s">
        <v>27</v>
      </c>
      <c r="L103" s="1">
        <v>2</v>
      </c>
      <c r="M103" s="1" t="s">
        <v>1386</v>
      </c>
      <c r="N103" s="1" t="s">
        <v>20</v>
      </c>
      <c r="O103" s="1" t="s">
        <v>21</v>
      </c>
      <c r="P103" s="1" t="s">
        <v>22</v>
      </c>
      <c r="Q103" s="1" t="s">
        <v>22</v>
      </c>
      <c r="R103" s="1" t="s">
        <v>52</v>
      </c>
      <c r="S103">
        <f t="shared" si="6"/>
        <v>13</v>
      </c>
      <c r="T103">
        <f t="shared" si="7"/>
        <v>6</v>
      </c>
      <c r="U103">
        <f t="shared" si="8"/>
        <v>0.5</v>
      </c>
      <c r="V103" s="14">
        <f t="shared" si="9"/>
        <v>2.1666666666666665</v>
      </c>
      <c r="W103" t="str">
        <f t="shared" si="5"/>
        <v>NO</v>
      </c>
      <c r="X103" t="str">
        <f>VLOOKUP(B:B,[1]Sheet3!A:B,2,0)</f>
        <v>7-17 yrs (Children)</v>
      </c>
    </row>
    <row r="104" spans="1:24" x14ac:dyDescent="0.35">
      <c r="A104" s="1" t="s">
        <v>478</v>
      </c>
      <c r="B104" s="1">
        <v>14</v>
      </c>
      <c r="C104" s="1" t="s">
        <v>25</v>
      </c>
      <c r="D104" s="1" t="s">
        <v>26</v>
      </c>
      <c r="E104" s="1">
        <v>2</v>
      </c>
      <c r="F104" s="1">
        <v>1</v>
      </c>
      <c r="G104" s="1">
        <v>1</v>
      </c>
      <c r="H104" s="1">
        <v>8</v>
      </c>
      <c r="I104" s="1">
        <v>1</v>
      </c>
      <c r="J104" s="1">
        <v>2</v>
      </c>
      <c r="K104" s="1" t="s">
        <v>47</v>
      </c>
      <c r="L104" s="1">
        <v>1</v>
      </c>
      <c r="M104" s="1" t="s">
        <v>1381</v>
      </c>
      <c r="N104" s="1" t="s">
        <v>22</v>
      </c>
      <c r="O104" s="1" t="s">
        <v>61</v>
      </c>
      <c r="P104" s="1" t="s">
        <v>22</v>
      </c>
      <c r="Q104" s="1" t="s">
        <v>22</v>
      </c>
      <c r="R104" s="1" t="s">
        <v>23</v>
      </c>
      <c r="S104">
        <f t="shared" si="6"/>
        <v>15</v>
      </c>
      <c r="T104">
        <f t="shared" si="7"/>
        <v>8</v>
      </c>
      <c r="U104">
        <f t="shared" si="8"/>
        <v>1</v>
      </c>
      <c r="V104" s="14">
        <f t="shared" si="9"/>
        <v>2.5</v>
      </c>
      <c r="W104" t="str">
        <f t="shared" si="5"/>
        <v>NO</v>
      </c>
      <c r="X104" t="str">
        <f>VLOOKUP(B:B,[1]Sheet3!A:B,2,0)</f>
        <v>7-17 yrs (Children)</v>
      </c>
    </row>
    <row r="105" spans="1:24" x14ac:dyDescent="0.35">
      <c r="A105" s="1" t="s">
        <v>488</v>
      </c>
      <c r="B105" s="1">
        <v>14</v>
      </c>
      <c r="C105" s="1" t="s">
        <v>25</v>
      </c>
      <c r="D105" s="1" t="s">
        <v>87</v>
      </c>
      <c r="E105" s="1">
        <v>3</v>
      </c>
      <c r="F105" s="1">
        <v>2</v>
      </c>
      <c r="G105" s="1">
        <v>0</v>
      </c>
      <c r="H105" s="1">
        <v>12</v>
      </c>
      <c r="I105" s="1">
        <v>2</v>
      </c>
      <c r="J105" s="1">
        <v>3</v>
      </c>
      <c r="K105" s="1" t="s">
        <v>142</v>
      </c>
      <c r="L105" s="1">
        <v>1</v>
      </c>
      <c r="M105" s="1" t="s">
        <v>1386</v>
      </c>
      <c r="N105" s="1" t="s">
        <v>20</v>
      </c>
      <c r="O105" s="1" t="s">
        <v>61</v>
      </c>
      <c r="P105" s="1" t="s">
        <v>20</v>
      </c>
      <c r="Q105" s="1" t="s">
        <v>20</v>
      </c>
      <c r="R105" s="1" t="s">
        <v>23</v>
      </c>
      <c r="S105">
        <f t="shared" si="6"/>
        <v>22</v>
      </c>
      <c r="T105">
        <f t="shared" si="7"/>
        <v>12</v>
      </c>
      <c r="U105">
        <f t="shared" si="8"/>
        <v>0</v>
      </c>
      <c r="V105" s="14">
        <f t="shared" si="9"/>
        <v>3.6666666666666665</v>
      </c>
      <c r="W105" t="str">
        <f t="shared" si="5"/>
        <v>NO</v>
      </c>
      <c r="X105" t="str">
        <f>VLOOKUP(B:B,[1]Sheet3!A:B,2,0)</f>
        <v>7-17 yrs (Children)</v>
      </c>
    </row>
    <row r="106" spans="1:24" x14ac:dyDescent="0.35">
      <c r="A106" s="1" t="s">
        <v>490</v>
      </c>
      <c r="B106" s="1">
        <v>14</v>
      </c>
      <c r="C106" s="1" t="s">
        <v>55</v>
      </c>
      <c r="D106" s="1" t="s">
        <v>87</v>
      </c>
      <c r="E106" s="1">
        <v>4</v>
      </c>
      <c r="F106" s="1">
        <v>2</v>
      </c>
      <c r="G106" s="1">
        <v>1</v>
      </c>
      <c r="H106" s="1">
        <v>8</v>
      </c>
      <c r="I106" s="1">
        <v>2</v>
      </c>
      <c r="J106" s="1">
        <v>1</v>
      </c>
      <c r="K106" s="1" t="s">
        <v>47</v>
      </c>
      <c r="L106" s="1">
        <v>3</v>
      </c>
      <c r="M106" s="1" t="s">
        <v>1383</v>
      </c>
      <c r="N106" s="1" t="s">
        <v>20</v>
      </c>
      <c r="O106" s="1" t="s">
        <v>32</v>
      </c>
      <c r="P106" s="1" t="s">
        <v>22</v>
      </c>
      <c r="Q106" s="1" t="s">
        <v>20</v>
      </c>
      <c r="R106" s="1" t="s">
        <v>37</v>
      </c>
      <c r="S106">
        <f t="shared" si="6"/>
        <v>18</v>
      </c>
      <c r="T106">
        <f t="shared" si="7"/>
        <v>8</v>
      </c>
      <c r="U106">
        <f t="shared" si="8"/>
        <v>1</v>
      </c>
      <c r="V106" s="14">
        <f t="shared" si="9"/>
        <v>3</v>
      </c>
      <c r="W106" t="str">
        <f t="shared" si="5"/>
        <v>NO</v>
      </c>
      <c r="X106" t="str">
        <f>VLOOKUP(B:B,[1]Sheet3!A:B,2,0)</f>
        <v>7-17 yrs (Children)</v>
      </c>
    </row>
    <row r="107" spans="1:24" x14ac:dyDescent="0.35">
      <c r="A107" s="1" t="s">
        <v>510</v>
      </c>
      <c r="B107" s="1">
        <v>14</v>
      </c>
      <c r="C107" s="1" t="s">
        <v>25</v>
      </c>
      <c r="D107" s="1" t="s">
        <v>26</v>
      </c>
      <c r="E107" s="1">
        <v>3</v>
      </c>
      <c r="F107" s="1">
        <v>2</v>
      </c>
      <c r="G107" s="1">
        <v>0</v>
      </c>
      <c r="H107" s="1">
        <v>10</v>
      </c>
      <c r="I107" s="1">
        <v>1</v>
      </c>
      <c r="J107" s="1">
        <v>1</v>
      </c>
      <c r="K107" s="1" t="s">
        <v>27</v>
      </c>
      <c r="L107" s="1">
        <v>2</v>
      </c>
      <c r="M107" s="1" t="s">
        <v>1383</v>
      </c>
      <c r="N107" s="1" t="s">
        <v>20</v>
      </c>
      <c r="O107" s="1" t="s">
        <v>32</v>
      </c>
      <c r="P107" s="1" t="s">
        <v>20</v>
      </c>
      <c r="Q107" s="1" t="s">
        <v>22</v>
      </c>
      <c r="R107" s="1" t="s">
        <v>23</v>
      </c>
      <c r="S107">
        <f t="shared" si="6"/>
        <v>17</v>
      </c>
      <c r="T107">
        <f t="shared" si="7"/>
        <v>10</v>
      </c>
      <c r="U107">
        <f t="shared" si="8"/>
        <v>0</v>
      </c>
      <c r="V107" s="14">
        <f t="shared" si="9"/>
        <v>2.8333333333333335</v>
      </c>
      <c r="W107" t="str">
        <f t="shared" si="5"/>
        <v>NO</v>
      </c>
      <c r="X107" t="str">
        <f>VLOOKUP(B:B,[1]Sheet3!A:B,2,0)</f>
        <v>7-17 yrs (Children)</v>
      </c>
    </row>
    <row r="108" spans="1:24" x14ac:dyDescent="0.35">
      <c r="A108" s="1" t="s">
        <v>522</v>
      </c>
      <c r="B108" s="1">
        <v>14</v>
      </c>
      <c r="C108" s="1" t="s">
        <v>17</v>
      </c>
      <c r="D108" s="1" t="s">
        <v>26</v>
      </c>
      <c r="E108" s="1">
        <v>1</v>
      </c>
      <c r="F108" s="1">
        <v>3</v>
      </c>
      <c r="G108" s="1">
        <v>1</v>
      </c>
      <c r="H108" s="1">
        <v>9</v>
      </c>
      <c r="I108" s="1">
        <v>1</v>
      </c>
      <c r="J108" s="1">
        <v>0</v>
      </c>
      <c r="K108" s="1" t="s">
        <v>57</v>
      </c>
      <c r="L108" s="1">
        <v>3</v>
      </c>
      <c r="M108" s="1" t="s">
        <v>1381</v>
      </c>
      <c r="N108" s="1" t="s">
        <v>20</v>
      </c>
      <c r="O108" s="1" t="s">
        <v>61</v>
      </c>
      <c r="P108" s="1" t="s">
        <v>22</v>
      </c>
      <c r="Q108" s="1" t="s">
        <v>22</v>
      </c>
      <c r="R108" s="1" t="s">
        <v>23</v>
      </c>
      <c r="S108">
        <f t="shared" si="6"/>
        <v>15</v>
      </c>
      <c r="T108">
        <f t="shared" si="7"/>
        <v>9</v>
      </c>
      <c r="U108">
        <f t="shared" si="8"/>
        <v>0</v>
      </c>
      <c r="V108" s="14">
        <f t="shared" si="9"/>
        <v>2.5</v>
      </c>
      <c r="W108" t="str">
        <f t="shared" si="5"/>
        <v>NO</v>
      </c>
      <c r="X108" t="str">
        <f>VLOOKUP(B:B,[1]Sheet3!A:B,2,0)</f>
        <v>7-17 yrs (Children)</v>
      </c>
    </row>
    <row r="109" spans="1:24" x14ac:dyDescent="0.35">
      <c r="A109" s="1" t="s">
        <v>524</v>
      </c>
      <c r="B109" s="1">
        <v>14</v>
      </c>
      <c r="C109" s="1" t="s">
        <v>55</v>
      </c>
      <c r="D109" s="1" t="s">
        <v>26</v>
      </c>
      <c r="E109" s="1">
        <v>5</v>
      </c>
      <c r="F109" s="1">
        <v>1</v>
      </c>
      <c r="G109" s="1">
        <v>1</v>
      </c>
      <c r="H109" s="1">
        <v>7</v>
      </c>
      <c r="I109" s="1">
        <v>1</v>
      </c>
      <c r="J109" s="1">
        <v>4.5</v>
      </c>
      <c r="K109" s="1" t="s">
        <v>47</v>
      </c>
      <c r="L109" s="1">
        <v>2</v>
      </c>
      <c r="M109" s="1" t="s">
        <v>1386</v>
      </c>
      <c r="N109" s="1" t="s">
        <v>20</v>
      </c>
      <c r="O109" s="1" t="s">
        <v>36</v>
      </c>
      <c r="P109" s="1" t="s">
        <v>20</v>
      </c>
      <c r="Q109" s="1" t="s">
        <v>22</v>
      </c>
      <c r="R109" s="1" t="s">
        <v>37</v>
      </c>
      <c r="S109">
        <f t="shared" si="6"/>
        <v>19.5</v>
      </c>
      <c r="T109">
        <f t="shared" si="7"/>
        <v>7</v>
      </c>
      <c r="U109">
        <f t="shared" si="8"/>
        <v>1</v>
      </c>
      <c r="V109" s="14">
        <f t="shared" si="9"/>
        <v>3.25</v>
      </c>
      <c r="W109" t="str">
        <f t="shared" si="5"/>
        <v>NO</v>
      </c>
      <c r="X109" t="str">
        <f>VLOOKUP(B:B,[1]Sheet3!A:B,2,0)</f>
        <v>7-17 yrs (Children)</v>
      </c>
    </row>
    <row r="110" spans="1:24" x14ac:dyDescent="0.35">
      <c r="A110" s="1" t="s">
        <v>545</v>
      </c>
      <c r="B110" s="1">
        <v>14</v>
      </c>
      <c r="C110" s="1" t="s">
        <v>31</v>
      </c>
      <c r="D110" s="1" t="s">
        <v>44</v>
      </c>
      <c r="E110" s="1">
        <v>7</v>
      </c>
      <c r="F110" s="1">
        <v>3</v>
      </c>
      <c r="G110" s="1">
        <v>0</v>
      </c>
      <c r="H110" s="1">
        <v>8</v>
      </c>
      <c r="I110" s="1">
        <v>0</v>
      </c>
      <c r="J110" s="1">
        <v>1</v>
      </c>
      <c r="K110" s="1" t="s">
        <v>57</v>
      </c>
      <c r="L110" s="1">
        <v>2</v>
      </c>
      <c r="M110" s="1" t="s">
        <v>1386</v>
      </c>
      <c r="N110" s="1" t="s">
        <v>20</v>
      </c>
      <c r="O110" s="1" t="s">
        <v>166</v>
      </c>
      <c r="P110" s="1" t="s">
        <v>20</v>
      </c>
      <c r="Q110" s="1" t="s">
        <v>20</v>
      </c>
      <c r="R110" s="1" t="s">
        <v>33</v>
      </c>
      <c r="S110">
        <f t="shared" si="6"/>
        <v>19</v>
      </c>
      <c r="T110">
        <f t="shared" si="7"/>
        <v>8</v>
      </c>
      <c r="U110">
        <f t="shared" si="8"/>
        <v>0</v>
      </c>
      <c r="V110" s="14">
        <f t="shared" si="9"/>
        <v>3.1666666666666665</v>
      </c>
      <c r="W110" t="str">
        <f t="shared" si="5"/>
        <v>NO</v>
      </c>
      <c r="X110" t="str">
        <f>VLOOKUP(B:B,[1]Sheet3!A:B,2,0)</f>
        <v>7-17 yrs (Children)</v>
      </c>
    </row>
    <row r="111" spans="1:24" x14ac:dyDescent="0.35">
      <c r="A111" s="1" t="s">
        <v>553</v>
      </c>
      <c r="B111" s="1">
        <v>14</v>
      </c>
      <c r="C111" s="1" t="s">
        <v>25</v>
      </c>
      <c r="D111" s="1" t="s">
        <v>18</v>
      </c>
      <c r="E111" s="1">
        <v>3</v>
      </c>
      <c r="F111" s="1">
        <v>5</v>
      </c>
      <c r="G111" s="1">
        <v>2</v>
      </c>
      <c r="H111" s="1">
        <v>10</v>
      </c>
      <c r="I111" s="1">
        <v>3</v>
      </c>
      <c r="J111" s="1">
        <v>3</v>
      </c>
      <c r="K111" s="1" t="s">
        <v>142</v>
      </c>
      <c r="L111" s="1">
        <v>3</v>
      </c>
      <c r="M111" s="1" t="s">
        <v>1386</v>
      </c>
      <c r="N111" s="1" t="s">
        <v>20</v>
      </c>
      <c r="O111" s="1" t="s">
        <v>32</v>
      </c>
      <c r="P111" s="1" t="s">
        <v>22</v>
      </c>
      <c r="Q111" s="1" t="s">
        <v>22</v>
      </c>
      <c r="R111" s="1" t="s">
        <v>37</v>
      </c>
      <c r="S111">
        <f t="shared" si="6"/>
        <v>26</v>
      </c>
      <c r="T111">
        <f t="shared" si="7"/>
        <v>10</v>
      </c>
      <c r="U111">
        <f t="shared" si="8"/>
        <v>2</v>
      </c>
      <c r="V111" s="14">
        <f t="shared" si="9"/>
        <v>4.333333333333333</v>
      </c>
      <c r="W111" t="str">
        <f t="shared" si="5"/>
        <v>NO</v>
      </c>
      <c r="X111" t="str">
        <f>VLOOKUP(B:B,[1]Sheet3!A:B,2,0)</f>
        <v>7-17 yrs (Children)</v>
      </c>
    </row>
    <row r="112" spans="1:24" x14ac:dyDescent="0.35">
      <c r="A112" s="1" t="s">
        <v>647</v>
      </c>
      <c r="B112" s="1">
        <v>14</v>
      </c>
      <c r="C112" s="1" t="s">
        <v>17</v>
      </c>
      <c r="D112" s="1" t="s">
        <v>363</v>
      </c>
      <c r="E112" s="1">
        <v>3</v>
      </c>
      <c r="F112" s="1">
        <v>2</v>
      </c>
      <c r="G112" s="1">
        <v>0</v>
      </c>
      <c r="H112" s="1">
        <v>6</v>
      </c>
      <c r="I112" s="1">
        <v>1</v>
      </c>
      <c r="J112" s="1">
        <v>1</v>
      </c>
      <c r="K112" s="1" t="s">
        <v>47</v>
      </c>
      <c r="L112" s="1">
        <v>1</v>
      </c>
      <c r="M112" s="1" t="s">
        <v>1381</v>
      </c>
      <c r="N112" s="1" t="s">
        <v>20</v>
      </c>
      <c r="O112" s="1" t="s">
        <v>32</v>
      </c>
      <c r="P112" s="1" t="s">
        <v>22</v>
      </c>
      <c r="Q112" s="1" t="s">
        <v>22</v>
      </c>
      <c r="R112" s="1" t="s">
        <v>23</v>
      </c>
      <c r="S112">
        <f t="shared" si="6"/>
        <v>13</v>
      </c>
      <c r="T112">
        <f t="shared" si="7"/>
        <v>6</v>
      </c>
      <c r="U112">
        <f t="shared" si="8"/>
        <v>0</v>
      </c>
      <c r="V112" s="14">
        <f t="shared" si="9"/>
        <v>2.1666666666666665</v>
      </c>
      <c r="W112" t="str">
        <f t="shared" si="5"/>
        <v>NO</v>
      </c>
      <c r="X112" t="str">
        <f>VLOOKUP(B:B,[1]Sheet3!A:B,2,0)</f>
        <v>7-17 yrs (Children)</v>
      </c>
    </row>
    <row r="113" spans="1:24" x14ac:dyDescent="0.35">
      <c r="A113" s="1" t="s">
        <v>699</v>
      </c>
      <c r="B113" s="1">
        <v>14</v>
      </c>
      <c r="C113" s="1" t="s">
        <v>55</v>
      </c>
      <c r="D113" s="1" t="s">
        <v>26</v>
      </c>
      <c r="E113" s="1">
        <v>3</v>
      </c>
      <c r="F113" s="1">
        <v>2</v>
      </c>
      <c r="G113" s="1">
        <v>2</v>
      </c>
      <c r="H113" s="1">
        <v>7</v>
      </c>
      <c r="I113" s="1">
        <v>2</v>
      </c>
      <c r="J113" s="1">
        <v>2</v>
      </c>
      <c r="K113" s="1" t="s">
        <v>47</v>
      </c>
      <c r="L113" s="1">
        <v>3</v>
      </c>
      <c r="M113" s="1" t="s">
        <v>1383</v>
      </c>
      <c r="N113" s="1" t="s">
        <v>20</v>
      </c>
      <c r="O113" s="1" t="s">
        <v>61</v>
      </c>
      <c r="P113" s="1" t="s">
        <v>22</v>
      </c>
      <c r="Q113" s="1" t="s">
        <v>20</v>
      </c>
      <c r="R113" s="1" t="s">
        <v>23</v>
      </c>
      <c r="S113">
        <f t="shared" si="6"/>
        <v>18</v>
      </c>
      <c r="T113">
        <f t="shared" si="7"/>
        <v>7</v>
      </c>
      <c r="U113">
        <f t="shared" si="8"/>
        <v>2</v>
      </c>
      <c r="V113" s="14">
        <f t="shared" si="9"/>
        <v>3</v>
      </c>
      <c r="W113" t="str">
        <f t="shared" si="5"/>
        <v>NO</v>
      </c>
      <c r="X113" t="str">
        <f>VLOOKUP(B:B,[1]Sheet3!A:B,2,0)</f>
        <v>7-17 yrs (Children)</v>
      </c>
    </row>
    <row r="114" spans="1:24" x14ac:dyDescent="0.35">
      <c r="A114" s="1" t="s">
        <v>718</v>
      </c>
      <c r="B114" s="1">
        <v>14</v>
      </c>
      <c r="C114" s="1" t="s">
        <v>55</v>
      </c>
      <c r="D114" s="1" t="s">
        <v>26</v>
      </c>
      <c r="E114" s="1">
        <v>5</v>
      </c>
      <c r="F114" s="1">
        <v>2</v>
      </c>
      <c r="G114" s="1">
        <v>0</v>
      </c>
      <c r="H114" s="1">
        <v>9</v>
      </c>
      <c r="I114" s="1">
        <v>1</v>
      </c>
      <c r="J114" s="1">
        <v>2</v>
      </c>
      <c r="K114" s="1" t="s">
        <v>47</v>
      </c>
      <c r="L114" s="1">
        <v>2</v>
      </c>
      <c r="M114" s="1" t="s">
        <v>1383</v>
      </c>
      <c r="N114" s="1" t="s">
        <v>20</v>
      </c>
      <c r="O114" s="1" t="s">
        <v>61</v>
      </c>
      <c r="P114" s="1" t="s">
        <v>22</v>
      </c>
      <c r="Q114" s="1" t="s">
        <v>22</v>
      </c>
      <c r="R114" s="1" t="s">
        <v>23</v>
      </c>
      <c r="S114">
        <f t="shared" si="6"/>
        <v>19</v>
      </c>
      <c r="T114">
        <f t="shared" si="7"/>
        <v>9</v>
      </c>
      <c r="U114">
        <f t="shared" si="8"/>
        <v>0</v>
      </c>
      <c r="V114" s="14">
        <f t="shared" si="9"/>
        <v>3.1666666666666665</v>
      </c>
      <c r="W114" t="str">
        <f t="shared" si="5"/>
        <v>NO</v>
      </c>
      <c r="X114" t="str">
        <f>VLOOKUP(B:B,[1]Sheet3!A:B,2,0)</f>
        <v>7-17 yrs (Children)</v>
      </c>
    </row>
    <row r="115" spans="1:24" x14ac:dyDescent="0.35">
      <c r="A115" s="1" t="s">
        <v>726</v>
      </c>
      <c r="B115" s="1">
        <v>14</v>
      </c>
      <c r="C115" s="1" t="s">
        <v>17</v>
      </c>
      <c r="D115" s="1" t="s">
        <v>26</v>
      </c>
      <c r="E115" s="1">
        <v>4</v>
      </c>
      <c r="F115" s="1">
        <v>1</v>
      </c>
      <c r="G115" s="1">
        <v>1</v>
      </c>
      <c r="H115" s="1">
        <v>8</v>
      </c>
      <c r="I115" s="1">
        <v>1</v>
      </c>
      <c r="J115" s="1">
        <v>0.5</v>
      </c>
      <c r="K115" s="1" t="s">
        <v>142</v>
      </c>
      <c r="L115" s="1">
        <v>2</v>
      </c>
      <c r="M115" s="1" t="s">
        <v>1381</v>
      </c>
      <c r="N115" s="1" t="s">
        <v>20</v>
      </c>
      <c r="O115" s="1" t="s">
        <v>39</v>
      </c>
      <c r="P115" s="1" t="s">
        <v>22</v>
      </c>
      <c r="Q115" s="1" t="s">
        <v>20</v>
      </c>
      <c r="R115" s="1" t="s">
        <v>52</v>
      </c>
      <c r="S115">
        <f t="shared" si="6"/>
        <v>15.5</v>
      </c>
      <c r="T115">
        <f t="shared" si="7"/>
        <v>8</v>
      </c>
      <c r="U115">
        <f t="shared" si="8"/>
        <v>0.5</v>
      </c>
      <c r="V115" s="14">
        <f t="shared" si="9"/>
        <v>2.5833333333333335</v>
      </c>
      <c r="W115" t="str">
        <f t="shared" si="5"/>
        <v>NO</v>
      </c>
      <c r="X115" t="str">
        <f>VLOOKUP(B:B,[1]Sheet3!A:B,2,0)</f>
        <v>7-17 yrs (Children)</v>
      </c>
    </row>
    <row r="116" spans="1:24" x14ac:dyDescent="0.35">
      <c r="A116" s="1" t="s">
        <v>945</v>
      </c>
      <c r="B116" s="1">
        <v>14</v>
      </c>
      <c r="C116" s="1" t="s">
        <v>17</v>
      </c>
      <c r="D116" s="1" t="s">
        <v>18</v>
      </c>
      <c r="E116" s="1">
        <v>5</v>
      </c>
      <c r="F116" s="1">
        <v>4</v>
      </c>
      <c r="G116" s="1">
        <v>0</v>
      </c>
      <c r="H116" s="1">
        <v>8</v>
      </c>
      <c r="I116" s="1">
        <v>2</v>
      </c>
      <c r="J116" s="1">
        <v>2</v>
      </c>
      <c r="K116" s="1" t="s">
        <v>142</v>
      </c>
      <c r="L116" s="1">
        <v>3</v>
      </c>
      <c r="M116" s="1" t="s">
        <v>1381</v>
      </c>
      <c r="N116" s="1" t="s">
        <v>20</v>
      </c>
      <c r="O116" s="1" t="s">
        <v>166</v>
      </c>
      <c r="P116" s="1" t="s">
        <v>20</v>
      </c>
      <c r="Q116" s="1" t="s">
        <v>22</v>
      </c>
      <c r="R116" s="1" t="s">
        <v>23</v>
      </c>
      <c r="S116">
        <f t="shared" si="6"/>
        <v>21</v>
      </c>
      <c r="T116">
        <f t="shared" si="7"/>
        <v>8</v>
      </c>
      <c r="U116">
        <f t="shared" si="8"/>
        <v>0</v>
      </c>
      <c r="V116" s="14">
        <f t="shared" si="9"/>
        <v>3.5</v>
      </c>
      <c r="W116" t="str">
        <f t="shared" si="5"/>
        <v>NO</v>
      </c>
      <c r="X116" t="str">
        <f>VLOOKUP(B:B,[1]Sheet3!A:B,2,0)</f>
        <v>7-17 yrs (Children)</v>
      </c>
    </row>
    <row r="117" spans="1:24" x14ac:dyDescent="0.35">
      <c r="A117" s="1" t="s">
        <v>1034</v>
      </c>
      <c r="B117" s="1">
        <v>14</v>
      </c>
      <c r="C117" s="1" t="s">
        <v>17</v>
      </c>
      <c r="D117" s="1" t="s">
        <v>26</v>
      </c>
      <c r="E117" s="1">
        <v>2</v>
      </c>
      <c r="F117" s="1">
        <v>2</v>
      </c>
      <c r="G117" s="1">
        <v>1</v>
      </c>
      <c r="H117" s="1">
        <v>8</v>
      </c>
      <c r="I117" s="1">
        <v>3</v>
      </c>
      <c r="J117" s="1">
        <v>1</v>
      </c>
      <c r="K117" s="1" t="s">
        <v>47</v>
      </c>
      <c r="L117" s="1">
        <v>3</v>
      </c>
      <c r="M117" s="1" t="s">
        <v>1381</v>
      </c>
      <c r="N117" s="1" t="s">
        <v>20</v>
      </c>
      <c r="O117" s="1" t="s">
        <v>166</v>
      </c>
      <c r="P117" s="1" t="s">
        <v>20</v>
      </c>
      <c r="Q117" s="1" t="s">
        <v>22</v>
      </c>
      <c r="R117" s="1" t="s">
        <v>23</v>
      </c>
      <c r="S117">
        <f t="shared" si="6"/>
        <v>17</v>
      </c>
      <c r="T117">
        <f t="shared" si="7"/>
        <v>8</v>
      </c>
      <c r="U117">
        <f t="shared" si="8"/>
        <v>1</v>
      </c>
      <c r="V117" s="14">
        <f t="shared" si="9"/>
        <v>2.8333333333333335</v>
      </c>
      <c r="W117" t="str">
        <f t="shared" si="5"/>
        <v>NO</v>
      </c>
      <c r="X117" t="str">
        <f>VLOOKUP(B:B,[1]Sheet3!A:B,2,0)</f>
        <v>7-17 yrs (Children)</v>
      </c>
    </row>
    <row r="118" spans="1:24" x14ac:dyDescent="0.35">
      <c r="A118" s="1" t="s">
        <v>1063</v>
      </c>
      <c r="B118" s="1">
        <v>14</v>
      </c>
      <c r="C118" s="1" t="s">
        <v>55</v>
      </c>
      <c r="D118" s="1" t="s">
        <v>44</v>
      </c>
      <c r="E118" s="1">
        <v>5</v>
      </c>
      <c r="F118" s="1">
        <v>1</v>
      </c>
      <c r="G118" s="1">
        <v>1</v>
      </c>
      <c r="H118" s="1">
        <v>9</v>
      </c>
      <c r="I118" s="1">
        <v>1</v>
      </c>
      <c r="J118" s="1">
        <v>4</v>
      </c>
      <c r="K118" s="1" t="s">
        <v>27</v>
      </c>
      <c r="L118" s="1">
        <v>3</v>
      </c>
      <c r="M118" s="1" t="s">
        <v>1381</v>
      </c>
      <c r="N118" s="1" t="s">
        <v>20</v>
      </c>
      <c r="O118" s="1" t="s">
        <v>61</v>
      </c>
      <c r="P118" s="1" t="s">
        <v>22</v>
      </c>
      <c r="Q118" s="1" t="s">
        <v>22</v>
      </c>
      <c r="R118" s="1" t="s">
        <v>37</v>
      </c>
      <c r="S118">
        <f t="shared" si="6"/>
        <v>21</v>
      </c>
      <c r="T118">
        <f t="shared" si="7"/>
        <v>9</v>
      </c>
      <c r="U118">
        <f t="shared" si="8"/>
        <v>1</v>
      </c>
      <c r="V118" s="14">
        <f t="shared" si="9"/>
        <v>3.5</v>
      </c>
      <c r="W118" t="str">
        <f t="shared" si="5"/>
        <v>NO</v>
      </c>
      <c r="X118" t="str">
        <f>VLOOKUP(B:B,[1]Sheet3!A:B,2,0)</f>
        <v>7-17 yrs (Children)</v>
      </c>
    </row>
    <row r="119" spans="1:24" x14ac:dyDescent="0.35">
      <c r="A119" s="1" t="s">
        <v>1071</v>
      </c>
      <c r="B119" s="1">
        <v>14</v>
      </c>
      <c r="C119" s="1" t="s">
        <v>17</v>
      </c>
      <c r="D119" s="1" t="s">
        <v>26</v>
      </c>
      <c r="E119" s="1">
        <v>9</v>
      </c>
      <c r="F119" s="1">
        <v>2</v>
      </c>
      <c r="G119" s="1">
        <v>1</v>
      </c>
      <c r="H119" s="1">
        <v>9</v>
      </c>
      <c r="I119" s="1">
        <v>1</v>
      </c>
      <c r="J119" s="1">
        <v>0</v>
      </c>
      <c r="K119" s="1" t="s">
        <v>35</v>
      </c>
      <c r="L119" s="1">
        <v>2</v>
      </c>
      <c r="M119" s="1" t="s">
        <v>1383</v>
      </c>
      <c r="N119" s="1" t="s">
        <v>20</v>
      </c>
      <c r="O119" s="1" t="s">
        <v>61</v>
      </c>
      <c r="P119" s="1" t="s">
        <v>22</v>
      </c>
      <c r="Q119" s="1" t="s">
        <v>22</v>
      </c>
      <c r="R119" s="1" t="s">
        <v>52</v>
      </c>
      <c r="S119">
        <f t="shared" si="6"/>
        <v>22</v>
      </c>
      <c r="T119">
        <f t="shared" si="7"/>
        <v>9</v>
      </c>
      <c r="U119">
        <f t="shared" si="8"/>
        <v>0</v>
      </c>
      <c r="V119" s="14">
        <f t="shared" si="9"/>
        <v>3.6666666666666665</v>
      </c>
      <c r="W119" t="str">
        <f t="shared" si="5"/>
        <v>NO</v>
      </c>
      <c r="X119" t="str">
        <f>VLOOKUP(B:B,[1]Sheet3!A:B,2,0)</f>
        <v>7-17 yrs (Children)</v>
      </c>
    </row>
    <row r="120" spans="1:24" x14ac:dyDescent="0.35">
      <c r="A120" s="1" t="s">
        <v>1076</v>
      </c>
      <c r="B120" s="1">
        <v>14</v>
      </c>
      <c r="C120" s="1" t="s">
        <v>55</v>
      </c>
      <c r="D120" s="1" t="s">
        <v>44</v>
      </c>
      <c r="E120" s="1">
        <v>5</v>
      </c>
      <c r="F120" s="1">
        <v>3</v>
      </c>
      <c r="G120" s="1">
        <v>1</v>
      </c>
      <c r="H120" s="1">
        <v>6</v>
      </c>
      <c r="I120" s="1">
        <v>4</v>
      </c>
      <c r="J120" s="1">
        <v>0</v>
      </c>
      <c r="K120" s="1" t="s">
        <v>27</v>
      </c>
      <c r="L120" s="1">
        <v>2</v>
      </c>
      <c r="M120" s="1" t="s">
        <v>1381</v>
      </c>
      <c r="N120" s="1" t="s">
        <v>22</v>
      </c>
      <c r="O120" s="1" t="s">
        <v>32</v>
      </c>
      <c r="P120" s="1" t="s">
        <v>22</v>
      </c>
      <c r="Q120" s="1" t="s">
        <v>22</v>
      </c>
      <c r="R120" s="1" t="s">
        <v>33</v>
      </c>
      <c r="S120">
        <f t="shared" si="6"/>
        <v>19</v>
      </c>
      <c r="T120">
        <f t="shared" si="7"/>
        <v>6</v>
      </c>
      <c r="U120">
        <f t="shared" si="8"/>
        <v>0</v>
      </c>
      <c r="V120" s="14">
        <f t="shared" si="9"/>
        <v>3.1666666666666665</v>
      </c>
      <c r="W120" t="str">
        <f t="shared" si="5"/>
        <v>NO</v>
      </c>
      <c r="X120" t="str">
        <f>VLOOKUP(B:B,[1]Sheet3!A:B,2,0)</f>
        <v>7-17 yrs (Children)</v>
      </c>
    </row>
    <row r="121" spans="1:24" x14ac:dyDescent="0.35">
      <c r="A121" s="1" t="s">
        <v>1095</v>
      </c>
      <c r="B121" s="1">
        <v>14</v>
      </c>
      <c r="C121" s="1" t="s">
        <v>17</v>
      </c>
      <c r="D121" s="1" t="s">
        <v>44</v>
      </c>
      <c r="E121" s="1">
        <v>6</v>
      </c>
      <c r="F121" s="1">
        <v>2</v>
      </c>
      <c r="G121" s="1">
        <v>0</v>
      </c>
      <c r="H121" s="1">
        <v>8.3000000000000007</v>
      </c>
      <c r="I121" s="1">
        <v>1</v>
      </c>
      <c r="J121" s="1">
        <v>2.5</v>
      </c>
      <c r="K121" s="1" t="s">
        <v>27</v>
      </c>
      <c r="L121" s="1">
        <v>3</v>
      </c>
      <c r="M121" s="1" t="s">
        <v>1381</v>
      </c>
      <c r="N121" s="1" t="s">
        <v>20</v>
      </c>
      <c r="O121" s="1" t="s">
        <v>61</v>
      </c>
      <c r="P121" s="1" t="s">
        <v>20</v>
      </c>
      <c r="Q121" s="1" t="s">
        <v>22</v>
      </c>
      <c r="R121" s="1" t="s">
        <v>378</v>
      </c>
      <c r="S121">
        <f t="shared" si="6"/>
        <v>19.8</v>
      </c>
      <c r="T121">
        <f t="shared" si="7"/>
        <v>8.3000000000000007</v>
      </c>
      <c r="U121">
        <f t="shared" si="8"/>
        <v>0</v>
      </c>
      <c r="V121" s="14">
        <f t="shared" si="9"/>
        <v>3.3000000000000003</v>
      </c>
      <c r="W121" t="str">
        <f t="shared" si="5"/>
        <v>NO</v>
      </c>
      <c r="X121" t="str">
        <f>VLOOKUP(B:B,[1]Sheet3!A:B,2,0)</f>
        <v>7-17 yrs (Children)</v>
      </c>
    </row>
    <row r="122" spans="1:24" x14ac:dyDescent="0.35">
      <c r="A122" s="1" t="s">
        <v>1096</v>
      </c>
      <c r="B122" s="1">
        <v>14</v>
      </c>
      <c r="C122" s="1" t="s">
        <v>17</v>
      </c>
      <c r="D122" s="1" t="s">
        <v>26</v>
      </c>
      <c r="E122" s="1">
        <v>3</v>
      </c>
      <c r="F122" s="1">
        <v>1</v>
      </c>
      <c r="G122" s="1">
        <v>0</v>
      </c>
      <c r="H122" s="1">
        <v>8</v>
      </c>
      <c r="I122" s="1">
        <v>3</v>
      </c>
      <c r="J122" s="1">
        <v>1</v>
      </c>
      <c r="K122" s="1" t="s">
        <v>27</v>
      </c>
      <c r="L122" s="1">
        <v>4</v>
      </c>
      <c r="M122" s="1" t="s">
        <v>1383</v>
      </c>
      <c r="N122" s="1" t="s">
        <v>20</v>
      </c>
      <c r="O122" s="1" t="s">
        <v>145</v>
      </c>
      <c r="P122" s="1" t="s">
        <v>20</v>
      </c>
      <c r="Q122" s="1" t="s">
        <v>22</v>
      </c>
      <c r="R122" s="1" t="s">
        <v>52</v>
      </c>
      <c r="S122">
        <f t="shared" si="6"/>
        <v>16</v>
      </c>
      <c r="T122">
        <f t="shared" si="7"/>
        <v>8</v>
      </c>
      <c r="U122">
        <f t="shared" si="8"/>
        <v>0</v>
      </c>
      <c r="V122" s="14">
        <f t="shared" si="9"/>
        <v>2.6666666666666665</v>
      </c>
      <c r="W122" t="str">
        <f t="shared" si="5"/>
        <v>NO</v>
      </c>
      <c r="X122" t="str">
        <f>VLOOKUP(B:B,[1]Sheet3!A:B,2,0)</f>
        <v>7-17 yrs (Children)</v>
      </c>
    </row>
    <row r="123" spans="1:24" x14ac:dyDescent="0.35">
      <c r="A123" s="1" t="s">
        <v>1271</v>
      </c>
      <c r="B123" s="1">
        <v>14</v>
      </c>
      <c r="C123" s="1" t="s">
        <v>25</v>
      </c>
      <c r="D123" s="1" t="s">
        <v>26</v>
      </c>
      <c r="E123" s="1">
        <v>4</v>
      </c>
      <c r="F123" s="1">
        <v>2</v>
      </c>
      <c r="G123" s="1">
        <v>1</v>
      </c>
      <c r="H123" s="1">
        <v>9</v>
      </c>
      <c r="I123" s="1">
        <v>1</v>
      </c>
      <c r="J123" s="1">
        <v>2</v>
      </c>
      <c r="K123" s="1" t="s">
        <v>47</v>
      </c>
      <c r="L123" s="1">
        <v>3</v>
      </c>
      <c r="M123" s="1" t="s">
        <v>1383</v>
      </c>
      <c r="N123" s="1" t="s">
        <v>20</v>
      </c>
      <c r="O123" s="1" t="s">
        <v>32</v>
      </c>
      <c r="P123" s="1" t="s">
        <v>22</v>
      </c>
      <c r="Q123" s="1" t="s">
        <v>22</v>
      </c>
      <c r="R123" s="1" t="s">
        <v>37</v>
      </c>
      <c r="S123">
        <f t="shared" si="6"/>
        <v>19</v>
      </c>
      <c r="T123">
        <f t="shared" si="7"/>
        <v>9</v>
      </c>
      <c r="U123">
        <f t="shared" si="8"/>
        <v>1</v>
      </c>
      <c r="V123" s="14">
        <f t="shared" si="9"/>
        <v>3.1666666666666665</v>
      </c>
      <c r="W123" t="str">
        <f t="shared" si="5"/>
        <v>NO</v>
      </c>
      <c r="X123" t="str">
        <f>VLOOKUP(B:B,[1]Sheet3!A:B,2,0)</f>
        <v>7-17 yrs (Children)</v>
      </c>
    </row>
    <row r="124" spans="1:24" x14ac:dyDescent="0.35">
      <c r="A124" s="1" t="s">
        <v>1281</v>
      </c>
      <c r="B124" s="1">
        <v>14</v>
      </c>
      <c r="C124" s="1" t="s">
        <v>17</v>
      </c>
      <c r="D124" s="1" t="s">
        <v>26</v>
      </c>
      <c r="E124" s="1">
        <v>4</v>
      </c>
      <c r="F124" s="1">
        <v>3.5</v>
      </c>
      <c r="G124" s="1">
        <v>0</v>
      </c>
      <c r="H124" s="1">
        <v>9</v>
      </c>
      <c r="I124" s="1">
        <v>2</v>
      </c>
      <c r="J124" s="1">
        <v>3</v>
      </c>
      <c r="K124" s="1" t="s">
        <v>27</v>
      </c>
      <c r="L124" s="1">
        <v>3</v>
      </c>
      <c r="M124" s="1" t="s">
        <v>1383</v>
      </c>
      <c r="N124" s="1" t="s">
        <v>20</v>
      </c>
      <c r="O124" s="1" t="s">
        <v>32</v>
      </c>
      <c r="P124" s="1" t="s">
        <v>22</v>
      </c>
      <c r="Q124" s="1" t="s">
        <v>22</v>
      </c>
      <c r="R124" s="1" t="s">
        <v>23</v>
      </c>
      <c r="S124">
        <f t="shared" si="6"/>
        <v>21.5</v>
      </c>
      <c r="T124">
        <f t="shared" si="7"/>
        <v>9</v>
      </c>
      <c r="U124">
        <f t="shared" si="8"/>
        <v>0</v>
      </c>
      <c r="V124" s="14">
        <f t="shared" si="9"/>
        <v>3.5833333333333335</v>
      </c>
      <c r="W124" t="str">
        <f t="shared" si="5"/>
        <v>NO</v>
      </c>
      <c r="X124" t="str">
        <f>VLOOKUP(B:B,[1]Sheet3!A:B,2,0)</f>
        <v>7-17 yrs (Children)</v>
      </c>
    </row>
    <row r="125" spans="1:24" x14ac:dyDescent="0.35">
      <c r="A125" s="1" t="s">
        <v>1284</v>
      </c>
      <c r="B125" s="1">
        <v>14</v>
      </c>
      <c r="C125" s="1" t="s">
        <v>55</v>
      </c>
      <c r="D125" s="1" t="s">
        <v>18</v>
      </c>
      <c r="E125" s="1">
        <v>6</v>
      </c>
      <c r="F125" s="1">
        <v>8</v>
      </c>
      <c r="G125" s="1">
        <v>1</v>
      </c>
      <c r="H125" s="1">
        <v>8</v>
      </c>
      <c r="I125" s="1">
        <v>1</v>
      </c>
      <c r="J125" s="1">
        <v>0.1</v>
      </c>
      <c r="K125" s="1" t="s">
        <v>27</v>
      </c>
      <c r="L125" s="1">
        <v>2</v>
      </c>
      <c r="M125" s="1" t="s">
        <v>1383</v>
      </c>
      <c r="N125" s="1" t="s">
        <v>20</v>
      </c>
      <c r="O125" s="1" t="s">
        <v>28</v>
      </c>
      <c r="P125" s="1" t="s">
        <v>20</v>
      </c>
      <c r="Q125" s="1" t="s">
        <v>20</v>
      </c>
      <c r="R125" s="1" t="s">
        <v>29</v>
      </c>
      <c r="S125">
        <f t="shared" si="6"/>
        <v>24.1</v>
      </c>
      <c r="T125">
        <f t="shared" si="7"/>
        <v>8</v>
      </c>
      <c r="U125">
        <f t="shared" si="8"/>
        <v>0.1</v>
      </c>
      <c r="V125" s="14">
        <f t="shared" si="9"/>
        <v>4.0166666666666666</v>
      </c>
      <c r="W125" t="str">
        <f t="shared" si="5"/>
        <v>NO</v>
      </c>
      <c r="X125" t="str">
        <f>VLOOKUP(B:B,[1]Sheet3!A:B,2,0)</f>
        <v>7-17 yrs (Children)</v>
      </c>
    </row>
    <row r="126" spans="1:24" x14ac:dyDescent="0.35">
      <c r="A126" s="1" t="s">
        <v>1285</v>
      </c>
      <c r="B126" s="1">
        <v>14</v>
      </c>
      <c r="C126" s="1" t="s">
        <v>55</v>
      </c>
      <c r="D126" s="1" t="s">
        <v>26</v>
      </c>
      <c r="E126" s="1">
        <v>4</v>
      </c>
      <c r="F126" s="1">
        <v>0</v>
      </c>
      <c r="G126" s="1">
        <v>1</v>
      </c>
      <c r="H126" s="1">
        <v>9</v>
      </c>
      <c r="I126" s="1">
        <v>3</v>
      </c>
      <c r="J126" s="1">
        <v>1</v>
      </c>
      <c r="K126" s="1" t="s">
        <v>27</v>
      </c>
      <c r="L126" s="1">
        <v>3</v>
      </c>
      <c r="M126" s="1" t="s">
        <v>1383</v>
      </c>
      <c r="N126" s="1" t="s">
        <v>20</v>
      </c>
      <c r="O126" s="1" t="s">
        <v>61</v>
      </c>
      <c r="P126" s="1" t="s">
        <v>22</v>
      </c>
      <c r="Q126" s="1" t="s">
        <v>22</v>
      </c>
      <c r="R126" s="1" t="s">
        <v>23</v>
      </c>
      <c r="S126">
        <f t="shared" si="6"/>
        <v>18</v>
      </c>
      <c r="T126">
        <f t="shared" si="7"/>
        <v>9</v>
      </c>
      <c r="U126">
        <f t="shared" si="8"/>
        <v>0</v>
      </c>
      <c r="V126" s="14">
        <f t="shared" si="9"/>
        <v>3</v>
      </c>
      <c r="W126" t="str">
        <f t="shared" si="5"/>
        <v>NO</v>
      </c>
      <c r="X126" t="str">
        <f>VLOOKUP(B:B,[1]Sheet3!A:B,2,0)</f>
        <v>7-17 yrs (Children)</v>
      </c>
    </row>
    <row r="127" spans="1:24" x14ac:dyDescent="0.35">
      <c r="A127" s="1" t="s">
        <v>1286</v>
      </c>
      <c r="B127" s="1">
        <v>14</v>
      </c>
      <c r="C127" s="1" t="s">
        <v>17</v>
      </c>
      <c r="D127" s="1" t="s">
        <v>26</v>
      </c>
      <c r="E127" s="1">
        <v>6</v>
      </c>
      <c r="F127" s="1">
        <v>3</v>
      </c>
      <c r="G127" s="1">
        <v>1</v>
      </c>
      <c r="H127" s="1">
        <v>7</v>
      </c>
      <c r="I127" s="1">
        <v>1</v>
      </c>
      <c r="J127" s="1">
        <v>1</v>
      </c>
      <c r="K127" s="1" t="s">
        <v>47</v>
      </c>
      <c r="L127" s="1">
        <v>4</v>
      </c>
      <c r="M127" s="1" t="s">
        <v>1383</v>
      </c>
      <c r="N127" s="1" t="s">
        <v>20</v>
      </c>
      <c r="O127" s="1" t="s">
        <v>166</v>
      </c>
      <c r="P127" s="1" t="s">
        <v>22</v>
      </c>
      <c r="Q127" s="1" t="s">
        <v>22</v>
      </c>
      <c r="R127" s="1" t="s">
        <v>23</v>
      </c>
      <c r="S127">
        <f t="shared" si="6"/>
        <v>19</v>
      </c>
      <c r="T127">
        <f t="shared" si="7"/>
        <v>7</v>
      </c>
      <c r="U127">
        <f t="shared" si="8"/>
        <v>1</v>
      </c>
      <c r="V127" s="14">
        <f t="shared" si="9"/>
        <v>3.1666666666666665</v>
      </c>
      <c r="W127" t="str">
        <f t="shared" si="5"/>
        <v>NO</v>
      </c>
      <c r="X127" t="str">
        <f>VLOOKUP(B:B,[1]Sheet3!A:B,2,0)</f>
        <v>7-17 yrs (Children)</v>
      </c>
    </row>
    <row r="128" spans="1:24" x14ac:dyDescent="0.35">
      <c r="A128" s="1" t="s">
        <v>1287</v>
      </c>
      <c r="B128" s="1">
        <v>14</v>
      </c>
      <c r="C128" s="1" t="s">
        <v>55</v>
      </c>
      <c r="D128" s="1" t="s">
        <v>26</v>
      </c>
      <c r="E128" s="1">
        <v>6</v>
      </c>
      <c r="F128" s="1">
        <v>2</v>
      </c>
      <c r="G128" s="1">
        <v>1</v>
      </c>
      <c r="H128" s="1">
        <v>4</v>
      </c>
      <c r="I128" s="1">
        <v>1</v>
      </c>
      <c r="J128" s="1">
        <v>2</v>
      </c>
      <c r="K128" s="1" t="s">
        <v>27</v>
      </c>
      <c r="L128" s="1">
        <v>3</v>
      </c>
      <c r="M128" s="1" t="s">
        <v>1383</v>
      </c>
      <c r="N128" s="1" t="s">
        <v>20</v>
      </c>
      <c r="O128" s="1" t="s">
        <v>68</v>
      </c>
      <c r="P128" s="1" t="s">
        <v>22</v>
      </c>
      <c r="Q128" s="1" t="s">
        <v>20</v>
      </c>
      <c r="R128" s="1" t="s">
        <v>37</v>
      </c>
      <c r="S128">
        <f t="shared" si="6"/>
        <v>16</v>
      </c>
      <c r="T128">
        <f t="shared" si="7"/>
        <v>6</v>
      </c>
      <c r="U128">
        <f t="shared" si="8"/>
        <v>1</v>
      </c>
      <c r="V128" s="14">
        <f t="shared" si="9"/>
        <v>2.6666666666666665</v>
      </c>
      <c r="W128" t="str">
        <f t="shared" si="5"/>
        <v>NO</v>
      </c>
      <c r="X128" t="str">
        <f>VLOOKUP(B:B,[1]Sheet3!A:B,2,0)</f>
        <v>7-17 yrs (Children)</v>
      </c>
    </row>
    <row r="129" spans="1:24" x14ac:dyDescent="0.35">
      <c r="A129" s="1" t="s">
        <v>1288</v>
      </c>
      <c r="B129" s="1">
        <v>14</v>
      </c>
      <c r="C129" s="1" t="s">
        <v>25</v>
      </c>
      <c r="D129" s="1" t="s">
        <v>26</v>
      </c>
      <c r="E129" s="1">
        <v>4</v>
      </c>
      <c r="F129" s="1">
        <v>2</v>
      </c>
      <c r="G129" s="1">
        <v>2</v>
      </c>
      <c r="H129" s="1">
        <v>12</v>
      </c>
      <c r="I129" s="1">
        <v>1</v>
      </c>
      <c r="J129" s="1">
        <v>2</v>
      </c>
      <c r="K129" s="1" t="s">
        <v>47</v>
      </c>
      <c r="L129" s="1">
        <v>3</v>
      </c>
      <c r="M129" s="1" t="s">
        <v>1386</v>
      </c>
      <c r="N129" s="1" t="s">
        <v>20</v>
      </c>
      <c r="O129" s="1" t="s">
        <v>36</v>
      </c>
      <c r="P129" s="1" t="s">
        <v>22</v>
      </c>
      <c r="Q129" s="1" t="s">
        <v>22</v>
      </c>
      <c r="R129" s="1" t="s">
        <v>23</v>
      </c>
      <c r="S129">
        <f t="shared" si="6"/>
        <v>23</v>
      </c>
      <c r="T129">
        <f t="shared" si="7"/>
        <v>12</v>
      </c>
      <c r="U129">
        <f t="shared" si="8"/>
        <v>1</v>
      </c>
      <c r="V129" s="14">
        <f t="shared" si="9"/>
        <v>3.8333333333333335</v>
      </c>
      <c r="W129" t="str">
        <f t="shared" si="5"/>
        <v>NO</v>
      </c>
      <c r="X129" t="str">
        <f>VLOOKUP(B:B,[1]Sheet3!A:B,2,0)</f>
        <v>7-17 yrs (Children)</v>
      </c>
    </row>
    <row r="130" spans="1:24" x14ac:dyDescent="0.35">
      <c r="A130" s="1" t="s">
        <v>1292</v>
      </c>
      <c r="B130" s="1">
        <v>14</v>
      </c>
      <c r="C130" s="1" t="s">
        <v>55</v>
      </c>
      <c r="D130" s="1" t="s">
        <v>26</v>
      </c>
      <c r="E130" s="1">
        <v>6</v>
      </c>
      <c r="F130" s="1">
        <v>3</v>
      </c>
      <c r="G130" s="1">
        <v>1</v>
      </c>
      <c r="H130" s="1">
        <v>10</v>
      </c>
      <c r="I130" s="1">
        <v>1</v>
      </c>
      <c r="J130" s="1">
        <v>2</v>
      </c>
      <c r="K130" s="1" t="s">
        <v>47</v>
      </c>
      <c r="L130" s="1">
        <v>4</v>
      </c>
      <c r="M130" s="1" t="s">
        <v>1383</v>
      </c>
      <c r="N130" s="1" t="s">
        <v>20</v>
      </c>
      <c r="O130" s="1" t="s">
        <v>166</v>
      </c>
      <c r="P130" s="1" t="s">
        <v>22</v>
      </c>
      <c r="Q130" s="1" t="s">
        <v>22</v>
      </c>
      <c r="R130" s="1" t="s">
        <v>23</v>
      </c>
      <c r="S130">
        <f t="shared" si="6"/>
        <v>23</v>
      </c>
      <c r="T130">
        <f t="shared" si="7"/>
        <v>10</v>
      </c>
      <c r="U130">
        <f t="shared" si="8"/>
        <v>1</v>
      </c>
      <c r="V130" s="14">
        <f t="shared" si="9"/>
        <v>3.8333333333333335</v>
      </c>
      <c r="W130" t="str">
        <f t="shared" ref="W130:W193" si="10">IF(T130=I130, "YES","NO")</f>
        <v>NO</v>
      </c>
      <c r="X130" t="str">
        <f>VLOOKUP(B:B,[1]Sheet3!A:B,2,0)</f>
        <v>7-17 yrs (Children)</v>
      </c>
    </row>
    <row r="131" spans="1:24" x14ac:dyDescent="0.35">
      <c r="A131" s="1" t="s">
        <v>1300</v>
      </c>
      <c r="B131" s="1">
        <v>14</v>
      </c>
      <c r="C131" s="1" t="s">
        <v>17</v>
      </c>
      <c r="D131" s="1" t="s">
        <v>18</v>
      </c>
      <c r="E131" s="1">
        <v>6</v>
      </c>
      <c r="F131" s="1">
        <v>3</v>
      </c>
      <c r="G131" s="1">
        <v>1</v>
      </c>
      <c r="H131" s="1">
        <v>6</v>
      </c>
      <c r="I131" s="1">
        <v>1</v>
      </c>
      <c r="J131" s="1">
        <v>1</v>
      </c>
      <c r="K131" s="1" t="s">
        <v>27</v>
      </c>
      <c r="L131" s="1">
        <v>3</v>
      </c>
      <c r="M131" s="1" t="s">
        <v>1383</v>
      </c>
      <c r="N131" s="1" t="s">
        <v>20</v>
      </c>
      <c r="O131" s="1" t="s">
        <v>166</v>
      </c>
      <c r="P131" s="1" t="s">
        <v>22</v>
      </c>
      <c r="Q131" s="1" t="s">
        <v>22</v>
      </c>
      <c r="R131" s="1" t="s">
        <v>23</v>
      </c>
      <c r="S131">
        <f t="shared" ref="S131:S194" si="11">SUM(E131:J131)</f>
        <v>18</v>
      </c>
      <c r="T131">
        <f t="shared" ref="T131:T194" si="12">MAX(E131:J131)</f>
        <v>6</v>
      </c>
      <c r="U131">
        <f t="shared" ref="U131:U194" si="13">MIN(E131:J131)</f>
        <v>1</v>
      </c>
      <c r="V131" s="14">
        <f t="shared" ref="V131:V194" si="14">AVERAGE(E131:J131)</f>
        <v>3</v>
      </c>
      <c r="W131" t="str">
        <f t="shared" si="10"/>
        <v>NO</v>
      </c>
      <c r="X131" t="str">
        <f>VLOOKUP(B:B,[1]Sheet3!A:B,2,0)</f>
        <v>7-17 yrs (Children)</v>
      </c>
    </row>
    <row r="132" spans="1:24" x14ac:dyDescent="0.35">
      <c r="A132" s="1" t="s">
        <v>1306</v>
      </c>
      <c r="B132" s="1">
        <v>14</v>
      </c>
      <c r="C132" s="1" t="s">
        <v>55</v>
      </c>
      <c r="D132" s="1" t="s">
        <v>363</v>
      </c>
      <c r="E132" s="1">
        <v>5</v>
      </c>
      <c r="F132" s="1">
        <v>2</v>
      </c>
      <c r="G132" s="1">
        <v>0</v>
      </c>
      <c r="H132" s="1">
        <v>9</v>
      </c>
      <c r="I132" s="1">
        <v>0.5</v>
      </c>
      <c r="J132" s="1">
        <v>0.5</v>
      </c>
      <c r="K132" s="1" t="s">
        <v>47</v>
      </c>
      <c r="L132" s="1">
        <v>4</v>
      </c>
      <c r="M132" s="1" t="s">
        <v>1381</v>
      </c>
      <c r="N132" s="1" t="s">
        <v>22</v>
      </c>
      <c r="O132" s="1" t="s">
        <v>32</v>
      </c>
      <c r="P132" s="1" t="s">
        <v>22</v>
      </c>
      <c r="Q132" s="1" t="s">
        <v>22</v>
      </c>
      <c r="R132" s="1" t="s">
        <v>33</v>
      </c>
      <c r="S132">
        <f t="shared" si="11"/>
        <v>17</v>
      </c>
      <c r="T132">
        <f t="shared" si="12"/>
        <v>9</v>
      </c>
      <c r="U132">
        <f t="shared" si="13"/>
        <v>0</v>
      </c>
      <c r="V132" s="14">
        <f t="shared" si="14"/>
        <v>2.8333333333333335</v>
      </c>
      <c r="W132" t="str">
        <f t="shared" si="10"/>
        <v>NO</v>
      </c>
      <c r="X132" t="str">
        <f>VLOOKUP(B:B,[1]Sheet3!A:B,2,0)</f>
        <v>7-17 yrs (Children)</v>
      </c>
    </row>
    <row r="133" spans="1:24" x14ac:dyDescent="0.35">
      <c r="A133" s="1" t="s">
        <v>1307</v>
      </c>
      <c r="B133" s="1">
        <v>14</v>
      </c>
      <c r="C133" s="1" t="s">
        <v>55</v>
      </c>
      <c r="D133" s="1" t="s">
        <v>26</v>
      </c>
      <c r="E133" s="1">
        <v>3</v>
      </c>
      <c r="F133" s="1">
        <v>1</v>
      </c>
      <c r="G133" s="1">
        <v>1</v>
      </c>
      <c r="H133" s="1">
        <v>10</v>
      </c>
      <c r="I133" s="1">
        <v>1</v>
      </c>
      <c r="J133" s="1">
        <v>2</v>
      </c>
      <c r="K133" s="1" t="s">
        <v>47</v>
      </c>
      <c r="L133" s="1">
        <v>2</v>
      </c>
      <c r="M133" s="1" t="s">
        <v>1386</v>
      </c>
      <c r="N133" s="1" t="s">
        <v>20</v>
      </c>
      <c r="O133" s="1" t="s">
        <v>32</v>
      </c>
      <c r="P133" s="1" t="s">
        <v>22</v>
      </c>
      <c r="Q133" s="1" t="s">
        <v>22</v>
      </c>
      <c r="R133" s="1" t="s">
        <v>37</v>
      </c>
      <c r="S133">
        <f t="shared" si="11"/>
        <v>18</v>
      </c>
      <c r="T133">
        <f t="shared" si="12"/>
        <v>10</v>
      </c>
      <c r="U133">
        <f t="shared" si="13"/>
        <v>1</v>
      </c>
      <c r="V133" s="14">
        <f t="shared" si="14"/>
        <v>3</v>
      </c>
      <c r="W133" t="str">
        <f t="shared" si="10"/>
        <v>NO</v>
      </c>
      <c r="X133" t="str">
        <f>VLOOKUP(B:B,[1]Sheet3!A:B,2,0)</f>
        <v>7-17 yrs (Children)</v>
      </c>
    </row>
    <row r="134" spans="1:24" x14ac:dyDescent="0.35">
      <c r="A134" s="1" t="s">
        <v>1316</v>
      </c>
      <c r="B134" s="1">
        <v>14</v>
      </c>
      <c r="C134" s="1" t="s">
        <v>25</v>
      </c>
      <c r="D134" s="1" t="s">
        <v>26</v>
      </c>
      <c r="E134" s="1">
        <v>5</v>
      </c>
      <c r="F134" s="1">
        <v>2</v>
      </c>
      <c r="G134" s="1">
        <v>0</v>
      </c>
      <c r="H134" s="1">
        <v>12</v>
      </c>
      <c r="I134" s="1">
        <v>2</v>
      </c>
      <c r="J134" s="1">
        <v>1</v>
      </c>
      <c r="K134" s="1" t="s">
        <v>27</v>
      </c>
      <c r="L134" s="1">
        <v>3</v>
      </c>
      <c r="M134" s="1" t="s">
        <v>1383</v>
      </c>
      <c r="N134" s="1" t="s">
        <v>20</v>
      </c>
      <c r="O134" s="1" t="s">
        <v>32</v>
      </c>
      <c r="P134" s="1" t="s">
        <v>20</v>
      </c>
      <c r="Q134" s="1" t="s">
        <v>22</v>
      </c>
      <c r="R134" s="1" t="s">
        <v>37</v>
      </c>
      <c r="S134">
        <f t="shared" si="11"/>
        <v>22</v>
      </c>
      <c r="T134">
        <f t="shared" si="12"/>
        <v>12</v>
      </c>
      <c r="U134">
        <f t="shared" si="13"/>
        <v>0</v>
      </c>
      <c r="V134" s="14">
        <f t="shared" si="14"/>
        <v>3.6666666666666665</v>
      </c>
      <c r="W134" t="str">
        <f t="shared" si="10"/>
        <v>NO</v>
      </c>
      <c r="X134" t="str">
        <f>VLOOKUP(B:B,[1]Sheet3!A:B,2,0)</f>
        <v>7-17 yrs (Children)</v>
      </c>
    </row>
    <row r="135" spans="1:24" x14ac:dyDescent="0.35">
      <c r="A135" s="1" t="s">
        <v>1324</v>
      </c>
      <c r="B135" s="1">
        <v>14</v>
      </c>
      <c r="C135" s="1" t="s">
        <v>25</v>
      </c>
      <c r="D135" s="1" t="s">
        <v>18</v>
      </c>
      <c r="E135" s="1">
        <v>6</v>
      </c>
      <c r="F135" s="1">
        <v>1</v>
      </c>
      <c r="G135" s="1">
        <v>2</v>
      </c>
      <c r="H135" s="1">
        <v>7</v>
      </c>
      <c r="I135" s="1">
        <v>1</v>
      </c>
      <c r="J135" s="1">
        <v>1</v>
      </c>
      <c r="K135" s="1" t="s">
        <v>47</v>
      </c>
      <c r="L135" s="1">
        <v>4</v>
      </c>
      <c r="M135" s="1" t="s">
        <v>1381</v>
      </c>
      <c r="N135" s="1" t="s">
        <v>20</v>
      </c>
      <c r="O135" s="1" t="s">
        <v>166</v>
      </c>
      <c r="P135" s="1" t="s">
        <v>22</v>
      </c>
      <c r="Q135" s="1" t="s">
        <v>22</v>
      </c>
      <c r="R135" s="1" t="s">
        <v>29</v>
      </c>
      <c r="S135">
        <f t="shared" si="11"/>
        <v>18</v>
      </c>
      <c r="T135">
        <f t="shared" si="12"/>
        <v>7</v>
      </c>
      <c r="U135">
        <f t="shared" si="13"/>
        <v>1</v>
      </c>
      <c r="V135" s="14">
        <f t="shared" si="14"/>
        <v>3</v>
      </c>
      <c r="W135" t="str">
        <f t="shared" si="10"/>
        <v>NO</v>
      </c>
      <c r="X135" t="str">
        <f>VLOOKUP(B:B,[1]Sheet3!A:B,2,0)</f>
        <v>7-17 yrs (Children)</v>
      </c>
    </row>
    <row r="136" spans="1:24" x14ac:dyDescent="0.35">
      <c r="A136" s="1" t="s">
        <v>1325</v>
      </c>
      <c r="B136" s="1">
        <v>14</v>
      </c>
      <c r="C136" s="1" t="s">
        <v>17</v>
      </c>
      <c r="D136" s="1" t="s">
        <v>26</v>
      </c>
      <c r="E136" s="1">
        <v>6</v>
      </c>
      <c r="F136" s="1">
        <v>2</v>
      </c>
      <c r="G136" s="1">
        <v>1</v>
      </c>
      <c r="H136" s="1">
        <v>8</v>
      </c>
      <c r="I136" s="1">
        <v>1</v>
      </c>
      <c r="J136" s="1">
        <v>1</v>
      </c>
      <c r="K136" s="1" t="s">
        <v>47</v>
      </c>
      <c r="L136" s="1">
        <v>1</v>
      </c>
      <c r="M136" s="1" t="s">
        <v>1386</v>
      </c>
      <c r="N136" s="1" t="s">
        <v>20</v>
      </c>
      <c r="O136" s="1" t="s">
        <v>39</v>
      </c>
      <c r="P136" s="1" t="s">
        <v>20</v>
      </c>
      <c r="Q136" s="1" t="s">
        <v>22</v>
      </c>
      <c r="R136" s="1" t="s">
        <v>52</v>
      </c>
      <c r="S136">
        <f t="shared" si="11"/>
        <v>19</v>
      </c>
      <c r="T136">
        <f t="shared" si="12"/>
        <v>8</v>
      </c>
      <c r="U136">
        <f t="shared" si="13"/>
        <v>1</v>
      </c>
      <c r="V136" s="14">
        <f t="shared" si="14"/>
        <v>3.1666666666666665</v>
      </c>
      <c r="W136" t="str">
        <f t="shared" si="10"/>
        <v>NO</v>
      </c>
      <c r="X136" t="str">
        <f>VLOOKUP(B:B,[1]Sheet3!A:B,2,0)</f>
        <v>7-17 yrs (Children)</v>
      </c>
    </row>
    <row r="137" spans="1:24" x14ac:dyDescent="0.35">
      <c r="A137" s="1" t="s">
        <v>1327</v>
      </c>
      <c r="B137" s="1">
        <v>14</v>
      </c>
      <c r="C137" s="1" t="s">
        <v>55</v>
      </c>
      <c r="D137" s="1" t="s">
        <v>26</v>
      </c>
      <c r="E137" s="1">
        <v>6</v>
      </c>
      <c r="F137" s="1">
        <v>2</v>
      </c>
      <c r="G137" s="1">
        <v>0.5</v>
      </c>
      <c r="H137" s="1">
        <v>10</v>
      </c>
      <c r="I137" s="1">
        <v>1</v>
      </c>
      <c r="J137" s="1">
        <v>1</v>
      </c>
      <c r="K137" s="1" t="s">
        <v>47</v>
      </c>
      <c r="L137" s="1">
        <v>3</v>
      </c>
      <c r="M137" s="1" t="s">
        <v>1383</v>
      </c>
      <c r="N137" s="1" t="s">
        <v>20</v>
      </c>
      <c r="O137" s="1" t="s">
        <v>166</v>
      </c>
      <c r="P137" s="1" t="s">
        <v>22</v>
      </c>
      <c r="Q137" s="1" t="s">
        <v>22</v>
      </c>
      <c r="R137" s="1" t="s">
        <v>1328</v>
      </c>
      <c r="S137">
        <f t="shared" si="11"/>
        <v>20.5</v>
      </c>
      <c r="T137">
        <f t="shared" si="12"/>
        <v>10</v>
      </c>
      <c r="U137">
        <f t="shared" si="13"/>
        <v>0.5</v>
      </c>
      <c r="V137" s="14">
        <f t="shared" si="14"/>
        <v>3.4166666666666665</v>
      </c>
      <c r="W137" t="str">
        <f t="shared" si="10"/>
        <v>NO</v>
      </c>
      <c r="X137" t="str">
        <f>VLOOKUP(B:B,[1]Sheet3!A:B,2,0)</f>
        <v>7-17 yrs (Children)</v>
      </c>
    </row>
    <row r="138" spans="1:24" x14ac:dyDescent="0.35">
      <c r="A138" s="1" t="s">
        <v>1329</v>
      </c>
      <c r="B138" s="1">
        <v>14</v>
      </c>
      <c r="C138" s="1" t="s">
        <v>25</v>
      </c>
      <c r="D138" s="1" t="s">
        <v>26</v>
      </c>
      <c r="E138" s="1">
        <v>3</v>
      </c>
      <c r="F138" s="1">
        <v>5</v>
      </c>
      <c r="G138" s="1">
        <v>2</v>
      </c>
      <c r="H138" s="1">
        <v>12</v>
      </c>
      <c r="I138" s="1">
        <v>0.25</v>
      </c>
      <c r="J138" s="1">
        <v>0</v>
      </c>
      <c r="K138" s="1" t="s">
        <v>47</v>
      </c>
      <c r="L138" s="1">
        <v>3</v>
      </c>
      <c r="M138" s="1" t="s">
        <v>1381</v>
      </c>
      <c r="N138" s="1" t="s">
        <v>20</v>
      </c>
      <c r="O138" s="1" t="s">
        <v>166</v>
      </c>
      <c r="P138" s="1" t="s">
        <v>22</v>
      </c>
      <c r="Q138" s="1" t="s">
        <v>22</v>
      </c>
      <c r="R138" s="1" t="s">
        <v>23</v>
      </c>
      <c r="S138">
        <f t="shared" si="11"/>
        <v>22.25</v>
      </c>
      <c r="T138">
        <f t="shared" si="12"/>
        <v>12</v>
      </c>
      <c r="U138">
        <f t="shared" si="13"/>
        <v>0</v>
      </c>
      <c r="V138" s="14">
        <f t="shared" si="14"/>
        <v>3.7083333333333335</v>
      </c>
      <c r="W138" t="str">
        <f t="shared" si="10"/>
        <v>NO</v>
      </c>
      <c r="X138" t="str">
        <f>VLOOKUP(B:B,[1]Sheet3!A:B,2,0)</f>
        <v>7-17 yrs (Children)</v>
      </c>
    </row>
    <row r="139" spans="1:24" x14ac:dyDescent="0.35">
      <c r="A139" s="1" t="s">
        <v>1332</v>
      </c>
      <c r="B139" s="1">
        <v>14</v>
      </c>
      <c r="C139" s="1" t="s">
        <v>25</v>
      </c>
      <c r="D139" s="1" t="s">
        <v>26</v>
      </c>
      <c r="E139" s="1">
        <v>4</v>
      </c>
      <c r="F139" s="1">
        <v>2</v>
      </c>
      <c r="G139" s="1">
        <v>1</v>
      </c>
      <c r="H139" s="1">
        <v>6</v>
      </c>
      <c r="I139" s="1">
        <v>1</v>
      </c>
      <c r="J139" s="1">
        <v>1</v>
      </c>
      <c r="K139" s="1" t="s">
        <v>47</v>
      </c>
      <c r="L139" s="1">
        <v>2</v>
      </c>
      <c r="M139" s="1" t="s">
        <v>1383</v>
      </c>
      <c r="N139" s="1" t="s">
        <v>20</v>
      </c>
      <c r="O139" s="1" t="s">
        <v>32</v>
      </c>
      <c r="P139" s="1" t="s">
        <v>22</v>
      </c>
      <c r="Q139" s="1" t="s">
        <v>22</v>
      </c>
      <c r="R139" s="1" t="s">
        <v>23</v>
      </c>
      <c r="S139">
        <f t="shared" si="11"/>
        <v>15</v>
      </c>
      <c r="T139">
        <f t="shared" si="12"/>
        <v>6</v>
      </c>
      <c r="U139">
        <f t="shared" si="13"/>
        <v>1</v>
      </c>
      <c r="V139" s="14">
        <f t="shared" si="14"/>
        <v>2.5</v>
      </c>
      <c r="W139" t="str">
        <f t="shared" si="10"/>
        <v>NO</v>
      </c>
      <c r="X139" t="str">
        <f>VLOOKUP(B:B,[1]Sheet3!A:B,2,0)</f>
        <v>7-17 yrs (Children)</v>
      </c>
    </row>
    <row r="140" spans="1:24" x14ac:dyDescent="0.35">
      <c r="A140" s="1" t="s">
        <v>1351</v>
      </c>
      <c r="B140" s="1">
        <v>14</v>
      </c>
      <c r="C140" s="1" t="s">
        <v>55</v>
      </c>
      <c r="D140" s="1" t="s">
        <v>26</v>
      </c>
      <c r="E140" s="1">
        <v>6</v>
      </c>
      <c r="F140" s="1">
        <v>4</v>
      </c>
      <c r="G140" s="1">
        <v>1</v>
      </c>
      <c r="H140" s="1">
        <v>9</v>
      </c>
      <c r="I140" s="1">
        <v>1</v>
      </c>
      <c r="J140" s="1">
        <v>1</v>
      </c>
      <c r="K140" s="1" t="s">
        <v>47</v>
      </c>
      <c r="L140" s="1">
        <v>4</v>
      </c>
      <c r="M140" s="1" t="s">
        <v>1383</v>
      </c>
      <c r="N140" s="1" t="s">
        <v>20</v>
      </c>
      <c r="O140" s="1" t="s">
        <v>32</v>
      </c>
      <c r="P140" s="1" t="s">
        <v>22</v>
      </c>
      <c r="Q140" s="1" t="s">
        <v>22</v>
      </c>
      <c r="R140" s="1" t="s">
        <v>37</v>
      </c>
      <c r="S140">
        <f t="shared" si="11"/>
        <v>22</v>
      </c>
      <c r="T140">
        <f t="shared" si="12"/>
        <v>9</v>
      </c>
      <c r="U140">
        <f t="shared" si="13"/>
        <v>1</v>
      </c>
      <c r="V140" s="14">
        <f t="shared" si="14"/>
        <v>3.6666666666666665</v>
      </c>
      <c r="W140" t="str">
        <f t="shared" si="10"/>
        <v>NO</v>
      </c>
      <c r="X140" t="str">
        <f>VLOOKUP(B:B,[1]Sheet3!A:B,2,0)</f>
        <v>7-17 yrs (Children)</v>
      </c>
    </row>
    <row r="141" spans="1:24" x14ac:dyDescent="0.35">
      <c r="A141" s="1" t="s">
        <v>1353</v>
      </c>
      <c r="B141" s="1">
        <v>14</v>
      </c>
      <c r="C141" s="1" t="s">
        <v>25</v>
      </c>
      <c r="D141" s="1" t="s">
        <v>18</v>
      </c>
      <c r="E141" s="1">
        <v>5</v>
      </c>
      <c r="F141" s="1">
        <v>3.5</v>
      </c>
      <c r="G141" s="1">
        <v>1</v>
      </c>
      <c r="H141" s="1">
        <v>8</v>
      </c>
      <c r="I141" s="1">
        <v>0.5</v>
      </c>
      <c r="J141" s="1">
        <v>1</v>
      </c>
      <c r="K141" s="1" t="s">
        <v>27</v>
      </c>
      <c r="L141" s="1">
        <v>4</v>
      </c>
      <c r="M141" s="1" t="s">
        <v>1383</v>
      </c>
      <c r="N141" s="1" t="s">
        <v>20</v>
      </c>
      <c r="O141" s="1" t="s">
        <v>66</v>
      </c>
      <c r="P141" s="1" t="s">
        <v>22</v>
      </c>
      <c r="Q141" s="1" t="s">
        <v>22</v>
      </c>
      <c r="R141" s="1" t="s">
        <v>23</v>
      </c>
      <c r="S141">
        <f t="shared" si="11"/>
        <v>19</v>
      </c>
      <c r="T141">
        <f t="shared" si="12"/>
        <v>8</v>
      </c>
      <c r="U141">
        <f t="shared" si="13"/>
        <v>0.5</v>
      </c>
      <c r="V141" s="14">
        <f t="shared" si="14"/>
        <v>3.1666666666666665</v>
      </c>
      <c r="W141" t="str">
        <f t="shared" si="10"/>
        <v>NO</v>
      </c>
      <c r="X141" t="str">
        <f>VLOOKUP(B:B,[1]Sheet3!A:B,2,0)</f>
        <v>7-17 yrs (Children)</v>
      </c>
    </row>
    <row r="142" spans="1:24" x14ac:dyDescent="0.35">
      <c r="A142" s="1" t="s">
        <v>204</v>
      </c>
      <c r="B142" s="1">
        <v>15</v>
      </c>
      <c r="C142" s="1" t="s">
        <v>17</v>
      </c>
      <c r="D142" s="1" t="s">
        <v>26</v>
      </c>
      <c r="E142" s="1">
        <v>1</v>
      </c>
      <c r="F142" s="1">
        <v>3</v>
      </c>
      <c r="G142" s="1">
        <v>1</v>
      </c>
      <c r="H142" s="1">
        <v>6</v>
      </c>
      <c r="I142" s="1">
        <v>4</v>
      </c>
      <c r="J142" s="1">
        <v>1.5</v>
      </c>
      <c r="K142" s="1" t="s">
        <v>47</v>
      </c>
      <c r="L142" s="1">
        <v>4</v>
      </c>
      <c r="M142" s="1" t="s">
        <v>1381</v>
      </c>
      <c r="N142" s="1" t="s">
        <v>20</v>
      </c>
      <c r="O142" s="1" t="s">
        <v>32</v>
      </c>
      <c r="P142" s="1" t="s">
        <v>22</v>
      </c>
      <c r="Q142" s="1" t="s">
        <v>22</v>
      </c>
      <c r="R142" s="1" t="s">
        <v>23</v>
      </c>
      <c r="S142">
        <f t="shared" si="11"/>
        <v>16.5</v>
      </c>
      <c r="T142">
        <f t="shared" si="12"/>
        <v>6</v>
      </c>
      <c r="U142">
        <f t="shared" si="13"/>
        <v>1</v>
      </c>
      <c r="V142" s="14">
        <f t="shared" si="14"/>
        <v>2.75</v>
      </c>
      <c r="W142" t="str">
        <f t="shared" si="10"/>
        <v>NO</v>
      </c>
      <c r="X142" t="str">
        <f>VLOOKUP(B:B,[1]Sheet3!A:B,2,0)</f>
        <v>7-17 yrs (Children)</v>
      </c>
    </row>
    <row r="143" spans="1:24" x14ac:dyDescent="0.35">
      <c r="A143" s="1" t="s">
        <v>214</v>
      </c>
      <c r="B143" s="1">
        <v>15</v>
      </c>
      <c r="C143" s="1" t="s">
        <v>55</v>
      </c>
      <c r="D143" s="1" t="s">
        <v>26</v>
      </c>
      <c r="E143" s="1">
        <v>4</v>
      </c>
      <c r="F143" s="1">
        <v>2</v>
      </c>
      <c r="G143" s="1">
        <v>0.5</v>
      </c>
      <c r="H143" s="1">
        <v>6</v>
      </c>
      <c r="I143" s="1">
        <v>1</v>
      </c>
      <c r="J143" s="1">
        <v>1</v>
      </c>
      <c r="K143" s="1" t="s">
        <v>47</v>
      </c>
      <c r="L143" s="1">
        <v>3</v>
      </c>
      <c r="M143" s="1" t="s">
        <v>1383</v>
      </c>
      <c r="N143" s="1" t="s">
        <v>20</v>
      </c>
      <c r="O143" s="1" t="s">
        <v>68</v>
      </c>
      <c r="P143" s="1" t="s">
        <v>20</v>
      </c>
      <c r="Q143" s="1" t="s">
        <v>22</v>
      </c>
      <c r="R143" s="1" t="s">
        <v>45</v>
      </c>
      <c r="S143">
        <f t="shared" si="11"/>
        <v>14.5</v>
      </c>
      <c r="T143">
        <f t="shared" si="12"/>
        <v>6</v>
      </c>
      <c r="U143">
        <f t="shared" si="13"/>
        <v>0.5</v>
      </c>
      <c r="V143" s="14">
        <f t="shared" si="14"/>
        <v>2.4166666666666665</v>
      </c>
      <c r="W143" t="str">
        <f t="shared" si="10"/>
        <v>NO</v>
      </c>
      <c r="X143" t="str">
        <f>VLOOKUP(B:B,[1]Sheet3!A:B,2,0)</f>
        <v>7-17 yrs (Children)</v>
      </c>
    </row>
    <row r="144" spans="1:24" x14ac:dyDescent="0.35">
      <c r="A144" s="1" t="s">
        <v>230</v>
      </c>
      <c r="B144" s="1">
        <v>15</v>
      </c>
      <c r="C144" s="1" t="s">
        <v>55</v>
      </c>
      <c r="D144" s="1" t="s">
        <v>26</v>
      </c>
      <c r="E144" s="1">
        <v>4</v>
      </c>
      <c r="F144" s="1">
        <v>7</v>
      </c>
      <c r="G144" s="1">
        <v>2</v>
      </c>
      <c r="H144" s="1">
        <v>6</v>
      </c>
      <c r="I144" s="1">
        <v>1</v>
      </c>
      <c r="J144" s="1">
        <v>1</v>
      </c>
      <c r="K144" s="1" t="s">
        <v>35</v>
      </c>
      <c r="L144" s="1">
        <v>4</v>
      </c>
      <c r="M144" s="1" t="s">
        <v>1383</v>
      </c>
      <c r="N144" s="1" t="s">
        <v>20</v>
      </c>
      <c r="O144" s="1" t="s">
        <v>32</v>
      </c>
      <c r="P144" s="1" t="s">
        <v>22</v>
      </c>
      <c r="Q144" s="1" t="s">
        <v>22</v>
      </c>
      <c r="R144" s="1" t="s">
        <v>37</v>
      </c>
      <c r="S144">
        <f t="shared" si="11"/>
        <v>21</v>
      </c>
      <c r="T144">
        <f t="shared" si="12"/>
        <v>7</v>
      </c>
      <c r="U144">
        <f t="shared" si="13"/>
        <v>1</v>
      </c>
      <c r="V144" s="14">
        <f t="shared" si="14"/>
        <v>3.5</v>
      </c>
      <c r="W144" t="str">
        <f t="shared" si="10"/>
        <v>NO</v>
      </c>
      <c r="X144" t="str">
        <f>VLOOKUP(B:B,[1]Sheet3!A:B,2,0)</f>
        <v>7-17 yrs (Children)</v>
      </c>
    </row>
    <row r="145" spans="1:24" x14ac:dyDescent="0.35">
      <c r="A145" s="1" t="s">
        <v>248</v>
      </c>
      <c r="B145" s="1">
        <v>15</v>
      </c>
      <c r="C145" s="1" t="s">
        <v>55</v>
      </c>
      <c r="D145" s="1" t="s">
        <v>26</v>
      </c>
      <c r="E145" s="1">
        <v>4</v>
      </c>
      <c r="F145" s="1">
        <v>2</v>
      </c>
      <c r="G145" s="1">
        <v>3</v>
      </c>
      <c r="H145" s="1">
        <v>7</v>
      </c>
      <c r="I145" s="1">
        <v>1</v>
      </c>
      <c r="J145" s="1">
        <v>2</v>
      </c>
      <c r="K145" s="1" t="s">
        <v>35</v>
      </c>
      <c r="L145" s="1">
        <v>4</v>
      </c>
      <c r="M145" s="1" t="s">
        <v>1381</v>
      </c>
      <c r="N145" s="1" t="s">
        <v>20</v>
      </c>
      <c r="O145" s="1" t="s">
        <v>61</v>
      </c>
      <c r="P145" s="1" t="s">
        <v>20</v>
      </c>
      <c r="Q145" s="1" t="s">
        <v>22</v>
      </c>
      <c r="R145" s="1" t="s">
        <v>37</v>
      </c>
      <c r="S145">
        <f t="shared" si="11"/>
        <v>19</v>
      </c>
      <c r="T145">
        <f t="shared" si="12"/>
        <v>7</v>
      </c>
      <c r="U145">
        <f t="shared" si="13"/>
        <v>1</v>
      </c>
      <c r="V145" s="14">
        <f t="shared" si="14"/>
        <v>3.1666666666666665</v>
      </c>
      <c r="W145" t="str">
        <f t="shared" si="10"/>
        <v>NO</v>
      </c>
      <c r="X145" t="str">
        <f>VLOOKUP(B:B,[1]Sheet3!A:B,2,0)</f>
        <v>7-17 yrs (Children)</v>
      </c>
    </row>
    <row r="146" spans="1:24" x14ac:dyDescent="0.35">
      <c r="A146" s="1" t="s">
        <v>269</v>
      </c>
      <c r="B146" s="1">
        <v>15</v>
      </c>
      <c r="C146" s="1" t="s">
        <v>55</v>
      </c>
      <c r="D146" s="1" t="s">
        <v>26</v>
      </c>
      <c r="E146" s="1">
        <v>5</v>
      </c>
      <c r="F146" s="1">
        <v>5</v>
      </c>
      <c r="G146" s="1">
        <v>0</v>
      </c>
      <c r="H146" s="1">
        <v>7</v>
      </c>
      <c r="I146" s="1">
        <v>3</v>
      </c>
      <c r="J146" s="1">
        <v>2</v>
      </c>
      <c r="K146" s="1" t="s">
        <v>35</v>
      </c>
      <c r="L146" s="1">
        <v>3</v>
      </c>
      <c r="M146" s="1" t="s">
        <v>1383</v>
      </c>
      <c r="N146" s="1" t="s">
        <v>20</v>
      </c>
      <c r="O146" s="1" t="s">
        <v>36</v>
      </c>
      <c r="P146" s="1" t="s">
        <v>20</v>
      </c>
      <c r="Q146" s="1" t="s">
        <v>22</v>
      </c>
      <c r="R146" s="1" t="s">
        <v>23</v>
      </c>
      <c r="S146">
        <f t="shared" si="11"/>
        <v>22</v>
      </c>
      <c r="T146">
        <f t="shared" si="12"/>
        <v>7</v>
      </c>
      <c r="U146">
        <f t="shared" si="13"/>
        <v>0</v>
      </c>
      <c r="V146" s="14">
        <f t="shared" si="14"/>
        <v>3.6666666666666665</v>
      </c>
      <c r="W146" t="str">
        <f t="shared" si="10"/>
        <v>NO</v>
      </c>
      <c r="X146" t="str">
        <f>VLOOKUP(B:B,[1]Sheet3!A:B,2,0)</f>
        <v>7-17 yrs (Children)</v>
      </c>
    </row>
    <row r="147" spans="1:24" x14ac:dyDescent="0.35">
      <c r="A147" s="1" t="s">
        <v>347</v>
      </c>
      <c r="B147" s="1">
        <v>15</v>
      </c>
      <c r="C147" s="1" t="s">
        <v>55</v>
      </c>
      <c r="D147" s="1" t="s">
        <v>26</v>
      </c>
      <c r="E147" s="1">
        <v>5</v>
      </c>
      <c r="F147" s="1">
        <v>1</v>
      </c>
      <c r="G147" s="1">
        <v>0</v>
      </c>
      <c r="H147" s="1">
        <v>7</v>
      </c>
      <c r="I147" s="1">
        <v>1</v>
      </c>
      <c r="J147" s="1">
        <v>1.5</v>
      </c>
      <c r="K147" s="1" t="s">
        <v>27</v>
      </c>
      <c r="L147" s="1">
        <v>3</v>
      </c>
      <c r="M147" s="1" t="s">
        <v>1383</v>
      </c>
      <c r="N147" s="1" t="s">
        <v>20</v>
      </c>
      <c r="O147" s="1" t="s">
        <v>61</v>
      </c>
      <c r="P147" s="1" t="s">
        <v>20</v>
      </c>
      <c r="Q147" s="1" t="s">
        <v>22</v>
      </c>
      <c r="R147" s="1" t="s">
        <v>23</v>
      </c>
      <c r="S147">
        <f t="shared" si="11"/>
        <v>15.5</v>
      </c>
      <c r="T147">
        <f t="shared" si="12"/>
        <v>7</v>
      </c>
      <c r="U147">
        <f t="shared" si="13"/>
        <v>0</v>
      </c>
      <c r="V147" s="14">
        <f t="shared" si="14"/>
        <v>2.5833333333333335</v>
      </c>
      <c r="W147" t="str">
        <f t="shared" si="10"/>
        <v>NO</v>
      </c>
      <c r="X147" t="str">
        <f>VLOOKUP(B:B,[1]Sheet3!A:B,2,0)</f>
        <v>7-17 yrs (Children)</v>
      </c>
    </row>
    <row r="148" spans="1:24" x14ac:dyDescent="0.35">
      <c r="A148" s="1" t="s">
        <v>443</v>
      </c>
      <c r="B148" s="1">
        <v>15</v>
      </c>
      <c r="C148" s="1" t="s">
        <v>31</v>
      </c>
      <c r="D148" s="1" t="s">
        <v>44</v>
      </c>
      <c r="E148" s="1">
        <v>4</v>
      </c>
      <c r="F148" s="1">
        <v>10</v>
      </c>
      <c r="G148" s="1">
        <v>0</v>
      </c>
      <c r="H148" s="1">
        <v>8</v>
      </c>
      <c r="I148" s="1">
        <v>1</v>
      </c>
      <c r="J148" s="1">
        <v>1</v>
      </c>
      <c r="K148" s="1" t="s">
        <v>108</v>
      </c>
      <c r="L148" s="1">
        <v>3</v>
      </c>
      <c r="M148" s="1" t="s">
        <v>1383</v>
      </c>
      <c r="N148" s="1" t="s">
        <v>20</v>
      </c>
      <c r="O148" s="1" t="s">
        <v>32</v>
      </c>
      <c r="P148" s="1" t="s">
        <v>20</v>
      </c>
      <c r="Q148" s="1" t="s">
        <v>22</v>
      </c>
      <c r="R148" s="1" t="s">
        <v>37</v>
      </c>
      <c r="S148">
        <f t="shared" si="11"/>
        <v>24</v>
      </c>
      <c r="T148">
        <f t="shared" si="12"/>
        <v>10</v>
      </c>
      <c r="U148">
        <f t="shared" si="13"/>
        <v>0</v>
      </c>
      <c r="V148" s="14">
        <f t="shared" si="14"/>
        <v>4</v>
      </c>
      <c r="W148" t="str">
        <f t="shared" si="10"/>
        <v>NO</v>
      </c>
      <c r="X148" t="str">
        <f>VLOOKUP(B:B,[1]Sheet3!A:B,2,0)</f>
        <v>7-17 yrs (Children)</v>
      </c>
    </row>
    <row r="149" spans="1:24" x14ac:dyDescent="0.35">
      <c r="A149" s="1" t="s">
        <v>445</v>
      </c>
      <c r="B149" s="1">
        <v>15</v>
      </c>
      <c r="C149" s="1" t="s">
        <v>17</v>
      </c>
      <c r="D149" s="1" t="s">
        <v>18</v>
      </c>
      <c r="E149" s="1">
        <v>3</v>
      </c>
      <c r="F149" s="1">
        <v>3</v>
      </c>
      <c r="G149" s="1">
        <v>1</v>
      </c>
      <c r="H149" s="1">
        <v>7</v>
      </c>
      <c r="I149" s="1">
        <v>1</v>
      </c>
      <c r="J149" s="1">
        <v>2</v>
      </c>
      <c r="K149" s="1" t="s">
        <v>27</v>
      </c>
      <c r="L149" s="1">
        <v>2</v>
      </c>
      <c r="M149" s="1" t="s">
        <v>1381</v>
      </c>
      <c r="N149" s="1" t="s">
        <v>20</v>
      </c>
      <c r="O149" s="1" t="s">
        <v>166</v>
      </c>
      <c r="P149" s="1" t="s">
        <v>22</v>
      </c>
      <c r="Q149" s="1" t="s">
        <v>22</v>
      </c>
      <c r="R149" s="1" t="s">
        <v>52</v>
      </c>
      <c r="S149">
        <f t="shared" si="11"/>
        <v>17</v>
      </c>
      <c r="T149">
        <f t="shared" si="12"/>
        <v>7</v>
      </c>
      <c r="U149">
        <f t="shared" si="13"/>
        <v>1</v>
      </c>
      <c r="V149" s="14">
        <f t="shared" si="14"/>
        <v>2.8333333333333335</v>
      </c>
      <c r="W149" t="str">
        <f t="shared" si="10"/>
        <v>NO</v>
      </c>
      <c r="X149" t="str">
        <f>VLOOKUP(B:B,[1]Sheet3!A:B,2,0)</f>
        <v>7-17 yrs (Children)</v>
      </c>
    </row>
    <row r="150" spans="1:24" x14ac:dyDescent="0.35">
      <c r="A150" s="1" t="s">
        <v>456</v>
      </c>
      <c r="B150" s="1">
        <v>15</v>
      </c>
      <c r="C150" s="1" t="s">
        <v>55</v>
      </c>
      <c r="D150" s="1" t="s">
        <v>26</v>
      </c>
      <c r="E150" s="1">
        <v>5</v>
      </c>
      <c r="F150" s="1">
        <v>3</v>
      </c>
      <c r="G150" s="1">
        <v>3</v>
      </c>
      <c r="H150" s="1">
        <v>8</v>
      </c>
      <c r="I150" s="1">
        <v>3</v>
      </c>
      <c r="J150" s="1">
        <v>2</v>
      </c>
      <c r="K150" s="1" t="s">
        <v>35</v>
      </c>
      <c r="L150" s="1">
        <v>3</v>
      </c>
      <c r="M150" s="1" t="s">
        <v>1383</v>
      </c>
      <c r="N150" s="1" t="s">
        <v>20</v>
      </c>
      <c r="O150" s="1" t="s">
        <v>61</v>
      </c>
      <c r="P150" s="1" t="s">
        <v>22</v>
      </c>
      <c r="Q150" s="1" t="s">
        <v>22</v>
      </c>
      <c r="R150" s="1" t="s">
        <v>23</v>
      </c>
      <c r="S150">
        <f t="shared" si="11"/>
        <v>24</v>
      </c>
      <c r="T150">
        <f t="shared" si="12"/>
        <v>8</v>
      </c>
      <c r="U150">
        <f t="shared" si="13"/>
        <v>2</v>
      </c>
      <c r="V150" s="14">
        <f t="shared" si="14"/>
        <v>4</v>
      </c>
      <c r="W150" t="str">
        <f t="shared" si="10"/>
        <v>NO</v>
      </c>
      <c r="X150" t="str">
        <f>VLOOKUP(B:B,[1]Sheet3!A:B,2,0)</f>
        <v>7-17 yrs (Children)</v>
      </c>
    </row>
    <row r="151" spans="1:24" x14ac:dyDescent="0.35">
      <c r="A151" s="1" t="s">
        <v>541</v>
      </c>
      <c r="B151" s="1">
        <v>15</v>
      </c>
      <c r="C151" s="1" t="s">
        <v>55</v>
      </c>
      <c r="D151" s="1" t="s">
        <v>18</v>
      </c>
      <c r="E151" s="1">
        <v>5</v>
      </c>
      <c r="F151" s="1">
        <v>3</v>
      </c>
      <c r="G151" s="1">
        <v>1</v>
      </c>
      <c r="H151" s="1">
        <v>10</v>
      </c>
      <c r="I151" s="1">
        <v>3</v>
      </c>
      <c r="J151" s="1">
        <v>1</v>
      </c>
      <c r="K151" s="1" t="s">
        <v>35</v>
      </c>
      <c r="L151" s="1">
        <v>4</v>
      </c>
      <c r="M151" s="1" t="s">
        <v>1383</v>
      </c>
      <c r="N151" s="1" t="s">
        <v>20</v>
      </c>
      <c r="O151" s="1" t="s">
        <v>32</v>
      </c>
      <c r="P151" s="1" t="s">
        <v>22</v>
      </c>
      <c r="Q151" s="1" t="s">
        <v>22</v>
      </c>
      <c r="R151" s="1" t="s">
        <v>378</v>
      </c>
      <c r="S151">
        <f t="shared" si="11"/>
        <v>23</v>
      </c>
      <c r="T151">
        <f t="shared" si="12"/>
        <v>10</v>
      </c>
      <c r="U151">
        <f t="shared" si="13"/>
        <v>1</v>
      </c>
      <c r="V151" s="14">
        <f t="shared" si="14"/>
        <v>3.8333333333333335</v>
      </c>
      <c r="W151" t="str">
        <f t="shared" si="10"/>
        <v>NO</v>
      </c>
      <c r="X151" t="str">
        <f>VLOOKUP(B:B,[1]Sheet3!A:B,2,0)</f>
        <v>7-17 yrs (Children)</v>
      </c>
    </row>
    <row r="152" spans="1:24" x14ac:dyDescent="0.35">
      <c r="A152" s="1" t="s">
        <v>638</v>
      </c>
      <c r="B152" s="1">
        <v>15</v>
      </c>
      <c r="C152" s="1" t="s">
        <v>31</v>
      </c>
      <c r="D152" s="1" t="s">
        <v>26</v>
      </c>
      <c r="E152" s="1">
        <v>4</v>
      </c>
      <c r="F152" s="1">
        <v>4</v>
      </c>
      <c r="G152" s="1">
        <v>0</v>
      </c>
      <c r="H152" s="1">
        <v>7</v>
      </c>
      <c r="I152" s="1">
        <v>1</v>
      </c>
      <c r="J152" s="1">
        <v>2</v>
      </c>
      <c r="K152" s="1" t="s">
        <v>27</v>
      </c>
      <c r="L152" s="1">
        <v>3</v>
      </c>
      <c r="M152" s="1" t="s">
        <v>1381</v>
      </c>
      <c r="N152" s="1" t="s">
        <v>20</v>
      </c>
      <c r="O152" s="1" t="s">
        <v>32</v>
      </c>
      <c r="P152" s="1" t="s">
        <v>20</v>
      </c>
      <c r="Q152" s="1" t="s">
        <v>20</v>
      </c>
      <c r="R152" s="1" t="s">
        <v>37</v>
      </c>
      <c r="S152">
        <f t="shared" si="11"/>
        <v>18</v>
      </c>
      <c r="T152">
        <f t="shared" si="12"/>
        <v>7</v>
      </c>
      <c r="U152">
        <f t="shared" si="13"/>
        <v>0</v>
      </c>
      <c r="V152" s="14">
        <f t="shared" si="14"/>
        <v>3</v>
      </c>
      <c r="W152" t="str">
        <f t="shared" si="10"/>
        <v>NO</v>
      </c>
      <c r="X152" t="str">
        <f>VLOOKUP(B:B,[1]Sheet3!A:B,2,0)</f>
        <v>7-17 yrs (Children)</v>
      </c>
    </row>
    <row r="153" spans="1:24" x14ac:dyDescent="0.35">
      <c r="A153" s="1" t="s">
        <v>657</v>
      </c>
      <c r="B153" s="1">
        <v>15</v>
      </c>
      <c r="C153" s="1" t="s">
        <v>17</v>
      </c>
      <c r="D153" s="1" t="s">
        <v>26</v>
      </c>
      <c r="E153" s="1">
        <v>1</v>
      </c>
      <c r="F153" s="1">
        <v>2</v>
      </c>
      <c r="G153" s="1">
        <v>1</v>
      </c>
      <c r="H153" s="1">
        <v>8</v>
      </c>
      <c r="I153" s="1">
        <v>1</v>
      </c>
      <c r="J153" s="1">
        <v>2</v>
      </c>
      <c r="K153" s="1" t="s">
        <v>47</v>
      </c>
      <c r="L153" s="1">
        <v>2</v>
      </c>
      <c r="M153" s="1" t="s">
        <v>1381</v>
      </c>
      <c r="N153" s="1" t="s">
        <v>20</v>
      </c>
      <c r="O153" s="1" t="s">
        <v>156</v>
      </c>
      <c r="P153" s="1" t="s">
        <v>20</v>
      </c>
      <c r="Q153" s="1" t="s">
        <v>22</v>
      </c>
      <c r="R153" s="1" t="s">
        <v>23</v>
      </c>
      <c r="S153">
        <f t="shared" si="11"/>
        <v>15</v>
      </c>
      <c r="T153">
        <f t="shared" si="12"/>
        <v>8</v>
      </c>
      <c r="U153">
        <f t="shared" si="13"/>
        <v>1</v>
      </c>
      <c r="V153" s="14">
        <f t="shared" si="14"/>
        <v>2.5</v>
      </c>
      <c r="W153" t="str">
        <f t="shared" si="10"/>
        <v>NO</v>
      </c>
      <c r="X153" t="str">
        <f>VLOOKUP(B:B,[1]Sheet3!A:B,2,0)</f>
        <v>7-17 yrs (Children)</v>
      </c>
    </row>
    <row r="154" spans="1:24" x14ac:dyDescent="0.35">
      <c r="A154" s="1" t="s">
        <v>663</v>
      </c>
      <c r="B154" s="1">
        <v>15</v>
      </c>
      <c r="C154" s="1" t="s">
        <v>17</v>
      </c>
      <c r="D154" s="1" t="s">
        <v>26</v>
      </c>
      <c r="E154" s="1">
        <v>5</v>
      </c>
      <c r="F154" s="1">
        <v>2</v>
      </c>
      <c r="G154" s="1">
        <v>1</v>
      </c>
      <c r="H154" s="1">
        <v>7</v>
      </c>
      <c r="I154" s="1">
        <v>0</v>
      </c>
      <c r="J154" s="1">
        <v>0</v>
      </c>
      <c r="K154" s="1" t="s">
        <v>27</v>
      </c>
      <c r="L154" s="1">
        <v>2</v>
      </c>
      <c r="M154" s="1" t="s">
        <v>1381</v>
      </c>
      <c r="N154" s="1" t="s">
        <v>20</v>
      </c>
      <c r="O154" s="1" t="s">
        <v>61</v>
      </c>
      <c r="P154" s="1" t="s">
        <v>20</v>
      </c>
      <c r="Q154" s="1" t="s">
        <v>22</v>
      </c>
      <c r="R154" s="1" t="s">
        <v>52</v>
      </c>
      <c r="S154">
        <f t="shared" si="11"/>
        <v>15</v>
      </c>
      <c r="T154">
        <f t="shared" si="12"/>
        <v>7</v>
      </c>
      <c r="U154">
        <f t="shared" si="13"/>
        <v>0</v>
      </c>
      <c r="V154" s="14">
        <f t="shared" si="14"/>
        <v>2.5</v>
      </c>
      <c r="W154" t="str">
        <f t="shared" si="10"/>
        <v>NO</v>
      </c>
      <c r="X154" t="str">
        <f>VLOOKUP(B:B,[1]Sheet3!A:B,2,0)</f>
        <v>7-17 yrs (Children)</v>
      </c>
    </row>
    <row r="155" spans="1:24" x14ac:dyDescent="0.35">
      <c r="A155" s="1" t="s">
        <v>669</v>
      </c>
      <c r="B155" s="1">
        <v>15</v>
      </c>
      <c r="C155" s="1" t="s">
        <v>55</v>
      </c>
      <c r="D155" s="1" t="s">
        <v>18</v>
      </c>
      <c r="E155" s="1">
        <v>4</v>
      </c>
      <c r="F155" s="1">
        <v>4</v>
      </c>
      <c r="G155" s="1">
        <v>1</v>
      </c>
      <c r="H155" s="1">
        <v>11</v>
      </c>
      <c r="I155" s="1">
        <v>1</v>
      </c>
      <c r="J155" s="1">
        <v>2</v>
      </c>
      <c r="K155" s="1" t="s">
        <v>35</v>
      </c>
      <c r="L155" s="1">
        <v>5</v>
      </c>
      <c r="M155" s="1" t="s">
        <v>1383</v>
      </c>
      <c r="N155" s="1" t="s">
        <v>20</v>
      </c>
      <c r="O155" s="1" t="s">
        <v>32</v>
      </c>
      <c r="P155" s="1" t="s">
        <v>22</v>
      </c>
      <c r="Q155" s="1" t="s">
        <v>22</v>
      </c>
      <c r="R155" s="1" t="s">
        <v>37</v>
      </c>
      <c r="S155">
        <f t="shared" si="11"/>
        <v>23</v>
      </c>
      <c r="T155">
        <f t="shared" si="12"/>
        <v>11</v>
      </c>
      <c r="U155">
        <f t="shared" si="13"/>
        <v>1</v>
      </c>
      <c r="V155" s="14">
        <f t="shared" si="14"/>
        <v>3.8333333333333335</v>
      </c>
      <c r="W155" t="str">
        <f t="shared" si="10"/>
        <v>NO</v>
      </c>
      <c r="X155" t="str">
        <f>VLOOKUP(B:B,[1]Sheet3!A:B,2,0)</f>
        <v>7-17 yrs (Children)</v>
      </c>
    </row>
    <row r="156" spans="1:24" x14ac:dyDescent="0.35">
      <c r="A156" s="1" t="s">
        <v>731</v>
      </c>
      <c r="B156" s="1">
        <v>15</v>
      </c>
      <c r="C156" s="1" t="s">
        <v>31</v>
      </c>
      <c r="D156" s="1" t="s">
        <v>26</v>
      </c>
      <c r="E156" s="1">
        <v>3</v>
      </c>
      <c r="F156" s="1">
        <v>2</v>
      </c>
      <c r="G156" s="1">
        <v>0</v>
      </c>
      <c r="H156" s="1">
        <v>10</v>
      </c>
      <c r="I156" s="1">
        <v>1</v>
      </c>
      <c r="J156" s="1">
        <v>2</v>
      </c>
      <c r="K156" s="1" t="s">
        <v>27</v>
      </c>
      <c r="L156" s="1">
        <v>2</v>
      </c>
      <c r="M156" s="1" t="s">
        <v>1381</v>
      </c>
      <c r="N156" s="1" t="s">
        <v>20</v>
      </c>
      <c r="O156" s="1" t="s">
        <v>48</v>
      </c>
      <c r="P156" s="1" t="s">
        <v>20</v>
      </c>
      <c r="Q156" s="1" t="s">
        <v>22</v>
      </c>
      <c r="R156" s="1" t="s">
        <v>23</v>
      </c>
      <c r="S156">
        <f t="shared" si="11"/>
        <v>18</v>
      </c>
      <c r="T156">
        <f t="shared" si="12"/>
        <v>10</v>
      </c>
      <c r="U156">
        <f t="shared" si="13"/>
        <v>0</v>
      </c>
      <c r="V156" s="14">
        <f t="shared" si="14"/>
        <v>3</v>
      </c>
      <c r="W156" t="str">
        <f t="shared" si="10"/>
        <v>NO</v>
      </c>
      <c r="X156" t="str">
        <f>VLOOKUP(B:B,[1]Sheet3!A:B,2,0)</f>
        <v>7-17 yrs (Children)</v>
      </c>
    </row>
    <row r="157" spans="1:24" x14ac:dyDescent="0.35">
      <c r="A157" s="1" t="s">
        <v>751</v>
      </c>
      <c r="B157" s="1">
        <v>15</v>
      </c>
      <c r="C157" s="1" t="s">
        <v>25</v>
      </c>
      <c r="D157" s="1" t="s">
        <v>26</v>
      </c>
      <c r="E157" s="1">
        <v>2</v>
      </c>
      <c r="F157" s="1">
        <v>5</v>
      </c>
      <c r="G157" s="1">
        <v>3</v>
      </c>
      <c r="H157" s="1">
        <v>11</v>
      </c>
      <c r="I157" s="1">
        <v>1</v>
      </c>
      <c r="J157" s="1">
        <v>1</v>
      </c>
      <c r="K157" s="1" t="s">
        <v>47</v>
      </c>
      <c r="L157" s="1">
        <v>4</v>
      </c>
      <c r="M157" s="1" t="s">
        <v>1381</v>
      </c>
      <c r="N157" s="1" t="s">
        <v>20</v>
      </c>
      <c r="O157" s="1" t="s">
        <v>66</v>
      </c>
      <c r="P157" s="1" t="s">
        <v>20</v>
      </c>
      <c r="Q157" s="1" t="s">
        <v>22</v>
      </c>
      <c r="R157" s="1" t="s">
        <v>23</v>
      </c>
      <c r="S157">
        <f t="shared" si="11"/>
        <v>23</v>
      </c>
      <c r="T157">
        <f t="shared" si="12"/>
        <v>11</v>
      </c>
      <c r="U157">
        <f t="shared" si="13"/>
        <v>1</v>
      </c>
      <c r="V157" s="14">
        <f t="shared" si="14"/>
        <v>3.8333333333333335</v>
      </c>
      <c r="W157" t="str">
        <f t="shared" si="10"/>
        <v>NO</v>
      </c>
      <c r="X157" t="str">
        <f>VLOOKUP(B:B,[1]Sheet3!A:B,2,0)</f>
        <v>7-17 yrs (Children)</v>
      </c>
    </row>
    <row r="158" spans="1:24" x14ac:dyDescent="0.35">
      <c r="A158" s="1" t="s">
        <v>858</v>
      </c>
      <c r="B158" s="1">
        <v>15</v>
      </c>
      <c r="C158" s="1" t="s">
        <v>17</v>
      </c>
      <c r="D158" s="1" t="s">
        <v>26</v>
      </c>
      <c r="E158" s="1">
        <v>4</v>
      </c>
      <c r="F158" s="1">
        <v>4</v>
      </c>
      <c r="G158" s="1">
        <v>1</v>
      </c>
      <c r="H158" s="1">
        <v>4</v>
      </c>
      <c r="I158" s="1">
        <v>3</v>
      </c>
      <c r="J158" s="1">
        <v>2</v>
      </c>
      <c r="K158" s="1" t="s">
        <v>27</v>
      </c>
      <c r="L158" s="1">
        <v>3</v>
      </c>
      <c r="M158" s="1" t="s">
        <v>1383</v>
      </c>
      <c r="N158" s="1" t="s">
        <v>20</v>
      </c>
      <c r="O158" s="1" t="s">
        <v>166</v>
      </c>
      <c r="P158" s="1" t="s">
        <v>22</v>
      </c>
      <c r="Q158" s="1" t="s">
        <v>22</v>
      </c>
      <c r="R158" s="1" t="s">
        <v>52</v>
      </c>
      <c r="S158">
        <f t="shared" si="11"/>
        <v>18</v>
      </c>
      <c r="T158">
        <f t="shared" si="12"/>
        <v>4</v>
      </c>
      <c r="U158">
        <f t="shared" si="13"/>
        <v>1</v>
      </c>
      <c r="V158" s="14">
        <f t="shared" si="14"/>
        <v>3</v>
      </c>
      <c r="W158" t="str">
        <f t="shared" si="10"/>
        <v>NO</v>
      </c>
      <c r="X158" t="str">
        <f>VLOOKUP(B:B,[1]Sheet3!A:B,2,0)</f>
        <v>7-17 yrs (Children)</v>
      </c>
    </row>
    <row r="159" spans="1:24" x14ac:dyDescent="0.35">
      <c r="A159" s="1" t="s">
        <v>1083</v>
      </c>
      <c r="B159" s="1">
        <v>15</v>
      </c>
      <c r="C159" s="1" t="s">
        <v>17</v>
      </c>
      <c r="D159" s="1" t="s">
        <v>18</v>
      </c>
      <c r="E159" s="1">
        <v>2</v>
      </c>
      <c r="F159" s="1">
        <v>2</v>
      </c>
      <c r="G159" s="1">
        <v>0</v>
      </c>
      <c r="H159" s="1">
        <v>11</v>
      </c>
      <c r="I159" s="1">
        <v>5</v>
      </c>
      <c r="J159" s="1">
        <v>0</v>
      </c>
      <c r="K159" s="1" t="s">
        <v>27</v>
      </c>
      <c r="L159" s="1">
        <v>3</v>
      </c>
      <c r="M159" s="1" t="s">
        <v>1383</v>
      </c>
      <c r="N159" s="1" t="s">
        <v>20</v>
      </c>
      <c r="O159" s="1" t="s">
        <v>145</v>
      </c>
      <c r="P159" s="1" t="s">
        <v>20</v>
      </c>
      <c r="Q159" s="1" t="s">
        <v>22</v>
      </c>
      <c r="R159" s="1" t="s">
        <v>357</v>
      </c>
      <c r="S159">
        <f t="shared" si="11"/>
        <v>20</v>
      </c>
      <c r="T159">
        <f t="shared" si="12"/>
        <v>11</v>
      </c>
      <c r="U159">
        <f t="shared" si="13"/>
        <v>0</v>
      </c>
      <c r="V159" s="14">
        <f t="shared" si="14"/>
        <v>3.3333333333333335</v>
      </c>
      <c r="W159" t="str">
        <f t="shared" si="10"/>
        <v>NO</v>
      </c>
      <c r="X159" t="str">
        <f>VLOOKUP(B:B,[1]Sheet3!A:B,2,0)</f>
        <v>7-17 yrs (Children)</v>
      </c>
    </row>
    <row r="160" spans="1:24" x14ac:dyDescent="0.35">
      <c r="A160" s="1" t="s">
        <v>1207</v>
      </c>
      <c r="B160" s="1">
        <v>15</v>
      </c>
      <c r="C160" s="1" t="s">
        <v>55</v>
      </c>
      <c r="D160" s="1" t="s">
        <v>18</v>
      </c>
      <c r="E160" s="1">
        <v>4</v>
      </c>
      <c r="F160" s="1">
        <v>3</v>
      </c>
      <c r="G160" s="1">
        <v>0</v>
      </c>
      <c r="H160" s="1">
        <v>8</v>
      </c>
      <c r="I160" s="1">
        <v>2</v>
      </c>
      <c r="J160" s="1">
        <v>1</v>
      </c>
      <c r="K160" s="1" t="s">
        <v>35</v>
      </c>
      <c r="L160" s="1">
        <v>3</v>
      </c>
      <c r="M160" s="1" t="s">
        <v>1383</v>
      </c>
      <c r="N160" s="1" t="s">
        <v>20</v>
      </c>
      <c r="O160" s="1" t="s">
        <v>1074</v>
      </c>
      <c r="P160" s="1" t="s">
        <v>22</v>
      </c>
      <c r="Q160" s="1" t="s">
        <v>22</v>
      </c>
      <c r="R160" s="1" t="s">
        <v>45</v>
      </c>
      <c r="S160">
        <f t="shared" si="11"/>
        <v>18</v>
      </c>
      <c r="T160">
        <f t="shared" si="12"/>
        <v>8</v>
      </c>
      <c r="U160">
        <f t="shared" si="13"/>
        <v>0</v>
      </c>
      <c r="V160" s="14">
        <f t="shared" si="14"/>
        <v>3</v>
      </c>
      <c r="W160" t="str">
        <f t="shared" si="10"/>
        <v>NO</v>
      </c>
      <c r="X160" t="str">
        <f>VLOOKUP(B:B,[1]Sheet3!A:B,2,0)</f>
        <v>7-17 yrs (Children)</v>
      </c>
    </row>
    <row r="161" spans="1:24" x14ac:dyDescent="0.35">
      <c r="A161" s="1" t="s">
        <v>1212</v>
      </c>
      <c r="B161" s="1">
        <v>15</v>
      </c>
      <c r="C161" s="1" t="s">
        <v>55</v>
      </c>
      <c r="D161" s="1" t="s">
        <v>44</v>
      </c>
      <c r="E161" s="1">
        <v>8</v>
      </c>
      <c r="F161" s="1">
        <v>4</v>
      </c>
      <c r="G161" s="1">
        <v>0</v>
      </c>
      <c r="H161" s="1">
        <v>5</v>
      </c>
      <c r="I161" s="1">
        <v>2</v>
      </c>
      <c r="J161" s="1">
        <v>1</v>
      </c>
      <c r="K161" s="1" t="s">
        <v>27</v>
      </c>
      <c r="L161" s="1">
        <v>3</v>
      </c>
      <c r="M161" s="1" t="s">
        <v>1383</v>
      </c>
      <c r="N161" s="1" t="s">
        <v>20</v>
      </c>
      <c r="O161" s="1" t="s">
        <v>1213</v>
      </c>
      <c r="P161" s="1" t="s">
        <v>22</v>
      </c>
      <c r="Q161" s="1" t="s">
        <v>20</v>
      </c>
      <c r="R161" s="1" t="s">
        <v>23</v>
      </c>
      <c r="S161">
        <f t="shared" si="11"/>
        <v>20</v>
      </c>
      <c r="T161">
        <f t="shared" si="12"/>
        <v>8</v>
      </c>
      <c r="U161">
        <f t="shared" si="13"/>
        <v>0</v>
      </c>
      <c r="V161" s="14">
        <f t="shared" si="14"/>
        <v>3.3333333333333335</v>
      </c>
      <c r="W161" t="str">
        <f t="shared" si="10"/>
        <v>NO</v>
      </c>
      <c r="X161" t="str">
        <f>VLOOKUP(B:B,[1]Sheet3!A:B,2,0)</f>
        <v>7-17 yrs (Children)</v>
      </c>
    </row>
    <row r="162" spans="1:24" x14ac:dyDescent="0.35">
      <c r="A162" s="1" t="s">
        <v>1216</v>
      </c>
      <c r="B162" s="1">
        <v>15</v>
      </c>
      <c r="C162" s="1" t="s">
        <v>17</v>
      </c>
      <c r="D162" s="1" t="s">
        <v>26</v>
      </c>
      <c r="E162" s="1">
        <v>7</v>
      </c>
      <c r="F162" s="1">
        <v>3</v>
      </c>
      <c r="G162" s="1">
        <v>2</v>
      </c>
      <c r="H162" s="1">
        <v>6</v>
      </c>
      <c r="I162" s="1">
        <v>0</v>
      </c>
      <c r="J162" s="1">
        <v>1</v>
      </c>
      <c r="K162" s="1" t="s">
        <v>47</v>
      </c>
      <c r="L162" s="1">
        <v>3</v>
      </c>
      <c r="M162" s="1" t="s">
        <v>1383</v>
      </c>
      <c r="N162" s="1" t="s">
        <v>20</v>
      </c>
      <c r="O162" s="1" t="s">
        <v>166</v>
      </c>
      <c r="P162" s="1" t="s">
        <v>20</v>
      </c>
      <c r="Q162" s="1" t="s">
        <v>22</v>
      </c>
      <c r="R162" s="1" t="s">
        <v>23</v>
      </c>
      <c r="S162">
        <f t="shared" si="11"/>
        <v>19</v>
      </c>
      <c r="T162">
        <f t="shared" si="12"/>
        <v>7</v>
      </c>
      <c r="U162">
        <f t="shared" si="13"/>
        <v>0</v>
      </c>
      <c r="V162" s="14">
        <f t="shared" si="14"/>
        <v>3.1666666666666665</v>
      </c>
      <c r="W162" t="str">
        <f t="shared" si="10"/>
        <v>NO</v>
      </c>
      <c r="X162" t="str">
        <f>VLOOKUP(B:B,[1]Sheet3!A:B,2,0)</f>
        <v>7-17 yrs (Children)</v>
      </c>
    </row>
    <row r="163" spans="1:24" x14ac:dyDescent="0.35">
      <c r="A163" s="1" t="s">
        <v>1223</v>
      </c>
      <c r="B163" s="1">
        <v>15</v>
      </c>
      <c r="C163" s="1" t="s">
        <v>55</v>
      </c>
      <c r="D163" s="1" t="s">
        <v>18</v>
      </c>
      <c r="E163" s="1">
        <v>5</v>
      </c>
      <c r="F163" s="1">
        <v>4</v>
      </c>
      <c r="G163" s="1">
        <v>1</v>
      </c>
      <c r="H163" s="1">
        <v>8</v>
      </c>
      <c r="I163" s="1">
        <v>2</v>
      </c>
      <c r="J163" s="1">
        <v>1</v>
      </c>
      <c r="K163" s="1" t="s">
        <v>47</v>
      </c>
      <c r="L163" s="1">
        <v>3</v>
      </c>
      <c r="M163" s="1" t="s">
        <v>1383</v>
      </c>
      <c r="N163" s="1" t="s">
        <v>20</v>
      </c>
      <c r="O163" s="1" t="s">
        <v>32</v>
      </c>
      <c r="P163" s="1" t="s">
        <v>22</v>
      </c>
      <c r="Q163" s="1" t="s">
        <v>22</v>
      </c>
      <c r="R163" s="1" t="s">
        <v>37</v>
      </c>
      <c r="S163">
        <f t="shared" si="11"/>
        <v>21</v>
      </c>
      <c r="T163">
        <f t="shared" si="12"/>
        <v>8</v>
      </c>
      <c r="U163">
        <f t="shared" si="13"/>
        <v>1</v>
      </c>
      <c r="V163" s="14">
        <f t="shared" si="14"/>
        <v>3.5</v>
      </c>
      <c r="W163" t="str">
        <f t="shared" si="10"/>
        <v>NO</v>
      </c>
      <c r="X163" t="str">
        <f>VLOOKUP(B:B,[1]Sheet3!A:B,2,0)</f>
        <v>7-17 yrs (Children)</v>
      </c>
    </row>
    <row r="164" spans="1:24" x14ac:dyDescent="0.35">
      <c r="A164" s="1" t="s">
        <v>1225</v>
      </c>
      <c r="B164" s="1">
        <v>15</v>
      </c>
      <c r="C164" s="1" t="s">
        <v>31</v>
      </c>
      <c r="D164" s="1" t="s">
        <v>18</v>
      </c>
      <c r="E164" s="1">
        <v>4</v>
      </c>
      <c r="F164" s="1">
        <v>4</v>
      </c>
      <c r="G164" s="1">
        <v>0</v>
      </c>
      <c r="H164" s="1">
        <v>5</v>
      </c>
      <c r="I164" s="1">
        <v>4</v>
      </c>
      <c r="J164" s="1">
        <v>0</v>
      </c>
      <c r="K164" s="1" t="s">
        <v>27</v>
      </c>
      <c r="L164" s="1">
        <v>3</v>
      </c>
      <c r="M164" s="1" t="s">
        <v>1386</v>
      </c>
      <c r="N164" s="1" t="s">
        <v>20</v>
      </c>
      <c r="O164" s="1" t="s">
        <v>61</v>
      </c>
      <c r="P164" s="1" t="s">
        <v>20</v>
      </c>
      <c r="Q164" s="1" t="s">
        <v>20</v>
      </c>
      <c r="R164" s="1" t="s">
        <v>23</v>
      </c>
      <c r="S164">
        <f t="shared" si="11"/>
        <v>17</v>
      </c>
      <c r="T164">
        <f t="shared" si="12"/>
        <v>5</v>
      </c>
      <c r="U164">
        <f t="shared" si="13"/>
        <v>0</v>
      </c>
      <c r="V164" s="14">
        <f t="shared" si="14"/>
        <v>2.8333333333333335</v>
      </c>
      <c r="W164" t="str">
        <f t="shared" si="10"/>
        <v>NO</v>
      </c>
      <c r="X164" t="str">
        <f>VLOOKUP(B:B,[1]Sheet3!A:B,2,0)</f>
        <v>7-17 yrs (Children)</v>
      </c>
    </row>
    <row r="165" spans="1:24" x14ac:dyDescent="0.35">
      <c r="A165" s="1" t="s">
        <v>1226</v>
      </c>
      <c r="B165" s="1">
        <v>15</v>
      </c>
      <c r="C165" s="1" t="s">
        <v>17</v>
      </c>
      <c r="D165" s="1" t="s">
        <v>26</v>
      </c>
      <c r="E165" s="1">
        <v>4</v>
      </c>
      <c r="F165" s="1">
        <v>4</v>
      </c>
      <c r="G165" s="1">
        <v>1</v>
      </c>
      <c r="H165" s="1">
        <v>7</v>
      </c>
      <c r="I165" s="1">
        <v>2</v>
      </c>
      <c r="J165" s="1">
        <v>1</v>
      </c>
      <c r="K165" s="1" t="s">
        <v>27</v>
      </c>
      <c r="L165" s="1">
        <v>4</v>
      </c>
      <c r="M165" s="1" t="s">
        <v>1383</v>
      </c>
      <c r="N165" s="1" t="s">
        <v>20</v>
      </c>
      <c r="O165" s="1" t="s">
        <v>61</v>
      </c>
      <c r="P165" s="1" t="s">
        <v>22</v>
      </c>
      <c r="Q165" s="1" t="s">
        <v>22</v>
      </c>
      <c r="R165" s="1" t="s">
        <v>23</v>
      </c>
      <c r="S165">
        <f t="shared" si="11"/>
        <v>19</v>
      </c>
      <c r="T165">
        <f t="shared" si="12"/>
        <v>7</v>
      </c>
      <c r="U165">
        <f t="shared" si="13"/>
        <v>1</v>
      </c>
      <c r="V165" s="14">
        <f t="shared" si="14"/>
        <v>3.1666666666666665</v>
      </c>
      <c r="W165" t="str">
        <f t="shared" si="10"/>
        <v>NO</v>
      </c>
      <c r="X165" t="str">
        <f>VLOOKUP(B:B,[1]Sheet3!A:B,2,0)</f>
        <v>7-17 yrs (Children)</v>
      </c>
    </row>
    <row r="166" spans="1:24" x14ac:dyDescent="0.35">
      <c r="A166" s="1" t="s">
        <v>1227</v>
      </c>
      <c r="B166" s="1">
        <v>15</v>
      </c>
      <c r="C166" s="1" t="s">
        <v>31</v>
      </c>
      <c r="D166" s="1" t="s">
        <v>26</v>
      </c>
      <c r="E166" s="1">
        <v>8</v>
      </c>
      <c r="F166" s="1">
        <v>2</v>
      </c>
      <c r="G166" s="1">
        <v>0</v>
      </c>
      <c r="H166" s="1">
        <v>8</v>
      </c>
      <c r="I166" s="1">
        <v>1</v>
      </c>
      <c r="J166" s="1">
        <v>0</v>
      </c>
      <c r="K166" s="1" t="s">
        <v>27</v>
      </c>
      <c r="L166" s="1">
        <v>3</v>
      </c>
      <c r="M166" s="1" t="s">
        <v>1381</v>
      </c>
      <c r="N166" s="1" t="s">
        <v>20</v>
      </c>
      <c r="O166" s="1" t="s">
        <v>61</v>
      </c>
      <c r="P166" s="1" t="s">
        <v>20</v>
      </c>
      <c r="Q166" s="1" t="s">
        <v>22</v>
      </c>
      <c r="R166" s="1" t="s">
        <v>23</v>
      </c>
      <c r="S166">
        <f t="shared" si="11"/>
        <v>19</v>
      </c>
      <c r="T166">
        <f t="shared" si="12"/>
        <v>8</v>
      </c>
      <c r="U166">
        <f t="shared" si="13"/>
        <v>0</v>
      </c>
      <c r="V166" s="14">
        <f t="shared" si="14"/>
        <v>3.1666666666666665</v>
      </c>
      <c r="W166" t="str">
        <f t="shared" si="10"/>
        <v>NO</v>
      </c>
      <c r="X166" t="str">
        <f>VLOOKUP(B:B,[1]Sheet3!A:B,2,0)</f>
        <v>7-17 yrs (Children)</v>
      </c>
    </row>
    <row r="167" spans="1:24" x14ac:dyDescent="0.35">
      <c r="A167" s="1" t="s">
        <v>1229</v>
      </c>
      <c r="B167" s="1">
        <v>15</v>
      </c>
      <c r="C167" s="1" t="s">
        <v>55</v>
      </c>
      <c r="D167" s="1" t="s">
        <v>26</v>
      </c>
      <c r="E167" s="1">
        <v>3</v>
      </c>
      <c r="F167" s="1">
        <v>4</v>
      </c>
      <c r="G167" s="1">
        <v>0.5</v>
      </c>
      <c r="H167" s="1">
        <v>7</v>
      </c>
      <c r="I167" s="1">
        <v>1</v>
      </c>
      <c r="J167" s="1">
        <v>1.5</v>
      </c>
      <c r="K167" s="1" t="s">
        <v>35</v>
      </c>
      <c r="L167" s="1">
        <v>4</v>
      </c>
      <c r="M167" s="1" t="s">
        <v>1381</v>
      </c>
      <c r="N167" s="1" t="s">
        <v>20</v>
      </c>
      <c r="O167" s="1" t="s">
        <v>32</v>
      </c>
      <c r="P167" s="1" t="s">
        <v>22</v>
      </c>
      <c r="Q167" s="1" t="s">
        <v>22</v>
      </c>
      <c r="R167" s="1" t="s">
        <v>45</v>
      </c>
      <c r="S167">
        <f t="shared" si="11"/>
        <v>17</v>
      </c>
      <c r="T167">
        <f t="shared" si="12"/>
        <v>7</v>
      </c>
      <c r="U167">
        <f t="shared" si="13"/>
        <v>0.5</v>
      </c>
      <c r="V167" s="14">
        <f t="shared" si="14"/>
        <v>2.8333333333333335</v>
      </c>
      <c r="W167" t="str">
        <f t="shared" si="10"/>
        <v>NO</v>
      </c>
      <c r="X167" t="str">
        <f>VLOOKUP(B:B,[1]Sheet3!A:B,2,0)</f>
        <v>7-17 yrs (Children)</v>
      </c>
    </row>
    <row r="168" spans="1:24" x14ac:dyDescent="0.35">
      <c r="A168" s="1" t="s">
        <v>1234</v>
      </c>
      <c r="B168" s="1">
        <v>15</v>
      </c>
      <c r="C168" s="1" t="s">
        <v>55</v>
      </c>
      <c r="D168" s="1" t="s">
        <v>18</v>
      </c>
      <c r="E168" s="1">
        <v>4</v>
      </c>
      <c r="F168" s="1">
        <v>4</v>
      </c>
      <c r="G168" s="1">
        <v>1</v>
      </c>
      <c r="H168" s="1">
        <v>7</v>
      </c>
      <c r="I168" s="1">
        <v>1</v>
      </c>
      <c r="J168" s="1">
        <v>1.5</v>
      </c>
      <c r="K168" s="1" t="s">
        <v>47</v>
      </c>
      <c r="L168" s="1">
        <v>3</v>
      </c>
      <c r="M168" s="1" t="s">
        <v>1383</v>
      </c>
      <c r="N168" s="1" t="s">
        <v>20</v>
      </c>
      <c r="O168" s="1" t="s">
        <v>66</v>
      </c>
      <c r="P168" s="1" t="s">
        <v>22</v>
      </c>
      <c r="Q168" s="1" t="s">
        <v>22</v>
      </c>
      <c r="R168" s="1" t="s">
        <v>37</v>
      </c>
      <c r="S168">
        <f t="shared" si="11"/>
        <v>18.5</v>
      </c>
      <c r="T168">
        <f t="shared" si="12"/>
        <v>7</v>
      </c>
      <c r="U168">
        <f t="shared" si="13"/>
        <v>1</v>
      </c>
      <c r="V168" s="14">
        <f t="shared" si="14"/>
        <v>3.0833333333333335</v>
      </c>
      <c r="W168" t="str">
        <f t="shared" si="10"/>
        <v>NO</v>
      </c>
      <c r="X168" t="str">
        <f>VLOOKUP(B:B,[1]Sheet3!A:B,2,0)</f>
        <v>7-17 yrs (Children)</v>
      </c>
    </row>
    <row r="169" spans="1:24" x14ac:dyDescent="0.35">
      <c r="A169" s="1" t="s">
        <v>1236</v>
      </c>
      <c r="B169" s="1">
        <v>15</v>
      </c>
      <c r="C169" s="1" t="s">
        <v>25</v>
      </c>
      <c r="D169" s="1" t="s">
        <v>18</v>
      </c>
      <c r="E169" s="1">
        <v>5</v>
      </c>
      <c r="F169" s="1">
        <v>4</v>
      </c>
      <c r="G169" s="1">
        <v>0.5</v>
      </c>
      <c r="H169" s="1">
        <v>8</v>
      </c>
      <c r="I169" s="1">
        <v>0</v>
      </c>
      <c r="J169" s="1">
        <v>1</v>
      </c>
      <c r="K169" s="1" t="s">
        <v>57</v>
      </c>
      <c r="L169" s="1">
        <v>3</v>
      </c>
      <c r="M169" s="1" t="s">
        <v>1383</v>
      </c>
      <c r="N169" s="1" t="s">
        <v>20</v>
      </c>
      <c r="O169" s="1" t="s">
        <v>166</v>
      </c>
      <c r="P169" s="1" t="s">
        <v>22</v>
      </c>
      <c r="Q169" s="1" t="s">
        <v>22</v>
      </c>
      <c r="R169" s="1" t="s">
        <v>37</v>
      </c>
      <c r="S169">
        <f t="shared" si="11"/>
        <v>18.5</v>
      </c>
      <c r="T169">
        <f t="shared" si="12"/>
        <v>8</v>
      </c>
      <c r="U169">
        <f t="shared" si="13"/>
        <v>0</v>
      </c>
      <c r="V169" s="14">
        <f t="shared" si="14"/>
        <v>3.0833333333333335</v>
      </c>
      <c r="W169" t="str">
        <f t="shared" si="10"/>
        <v>NO</v>
      </c>
      <c r="X169" t="str">
        <f>VLOOKUP(B:B,[1]Sheet3!A:B,2,0)</f>
        <v>7-17 yrs (Children)</v>
      </c>
    </row>
    <row r="170" spans="1:24" x14ac:dyDescent="0.35">
      <c r="A170" s="1" t="s">
        <v>1247</v>
      </c>
      <c r="B170" s="1">
        <v>15</v>
      </c>
      <c r="C170" s="1" t="s">
        <v>25</v>
      </c>
      <c r="D170" s="1" t="s">
        <v>18</v>
      </c>
      <c r="E170" s="1">
        <v>9</v>
      </c>
      <c r="F170" s="1">
        <v>10</v>
      </c>
      <c r="G170" s="1">
        <v>0.5</v>
      </c>
      <c r="H170" s="1">
        <v>6</v>
      </c>
      <c r="I170" s="1">
        <v>0</v>
      </c>
      <c r="J170" s="1">
        <v>2</v>
      </c>
      <c r="K170" s="1" t="s">
        <v>47</v>
      </c>
      <c r="L170" s="1">
        <v>3</v>
      </c>
      <c r="M170" s="1" t="s">
        <v>1383</v>
      </c>
      <c r="N170" s="1" t="s">
        <v>20</v>
      </c>
      <c r="O170" s="1" t="s">
        <v>66</v>
      </c>
      <c r="P170" s="1" t="s">
        <v>20</v>
      </c>
      <c r="Q170" s="1" t="s">
        <v>22</v>
      </c>
      <c r="R170" s="1" t="s">
        <v>37</v>
      </c>
      <c r="S170">
        <f t="shared" si="11"/>
        <v>27.5</v>
      </c>
      <c r="T170">
        <f t="shared" si="12"/>
        <v>10</v>
      </c>
      <c r="U170">
        <f t="shared" si="13"/>
        <v>0</v>
      </c>
      <c r="V170" s="14">
        <f t="shared" si="14"/>
        <v>4.583333333333333</v>
      </c>
      <c r="W170" t="str">
        <f t="shared" si="10"/>
        <v>NO</v>
      </c>
      <c r="X170" t="str">
        <f>VLOOKUP(B:B,[1]Sheet3!A:B,2,0)</f>
        <v>7-17 yrs (Children)</v>
      </c>
    </row>
    <row r="171" spans="1:24" x14ac:dyDescent="0.35">
      <c r="A171" s="1" t="s">
        <v>1252</v>
      </c>
      <c r="B171" s="1">
        <v>15</v>
      </c>
      <c r="C171" s="1" t="s">
        <v>31</v>
      </c>
      <c r="D171" s="1" t="s">
        <v>26</v>
      </c>
      <c r="E171" s="1">
        <v>5</v>
      </c>
      <c r="F171" s="1">
        <v>3</v>
      </c>
      <c r="G171" s="1">
        <v>1</v>
      </c>
      <c r="H171" s="1">
        <v>9</v>
      </c>
      <c r="I171" s="1">
        <v>3</v>
      </c>
      <c r="J171" s="1">
        <v>0</v>
      </c>
      <c r="K171" s="1" t="s">
        <v>35</v>
      </c>
      <c r="L171" s="1">
        <v>3</v>
      </c>
      <c r="M171" s="1" t="s">
        <v>1386</v>
      </c>
      <c r="N171" s="1" t="s">
        <v>20</v>
      </c>
      <c r="O171" s="1" t="s">
        <v>28</v>
      </c>
      <c r="P171" s="1" t="s">
        <v>22</v>
      </c>
      <c r="Q171" s="1" t="s">
        <v>22</v>
      </c>
      <c r="R171" s="1" t="s">
        <v>45</v>
      </c>
      <c r="S171">
        <f t="shared" si="11"/>
        <v>21</v>
      </c>
      <c r="T171">
        <f t="shared" si="12"/>
        <v>9</v>
      </c>
      <c r="U171">
        <f t="shared" si="13"/>
        <v>0</v>
      </c>
      <c r="V171" s="14">
        <f t="shared" si="14"/>
        <v>3.5</v>
      </c>
      <c r="W171" t="str">
        <f t="shared" si="10"/>
        <v>NO</v>
      </c>
      <c r="X171" t="str">
        <f>VLOOKUP(B:B,[1]Sheet3!A:B,2,0)</f>
        <v>7-17 yrs (Children)</v>
      </c>
    </row>
    <row r="172" spans="1:24" x14ac:dyDescent="0.35">
      <c r="A172" s="1" t="s">
        <v>1259</v>
      </c>
      <c r="B172" s="1">
        <v>15</v>
      </c>
      <c r="C172" s="1" t="s">
        <v>17</v>
      </c>
      <c r="D172" s="1" t="s">
        <v>18</v>
      </c>
      <c r="E172" s="1">
        <v>5</v>
      </c>
      <c r="F172" s="1">
        <v>2</v>
      </c>
      <c r="G172" s="1">
        <v>2</v>
      </c>
      <c r="H172" s="1">
        <v>6</v>
      </c>
      <c r="I172" s="1">
        <v>0.5</v>
      </c>
      <c r="J172" s="1">
        <v>2</v>
      </c>
      <c r="K172" s="1" t="s">
        <v>47</v>
      </c>
      <c r="L172" s="1">
        <v>3</v>
      </c>
      <c r="M172" s="1" t="s">
        <v>1383</v>
      </c>
      <c r="N172" s="1" t="s">
        <v>20</v>
      </c>
      <c r="O172" s="1" t="s">
        <v>39</v>
      </c>
      <c r="P172" s="1" t="s">
        <v>20</v>
      </c>
      <c r="Q172" s="1" t="s">
        <v>20</v>
      </c>
      <c r="R172" s="1" t="s">
        <v>33</v>
      </c>
      <c r="S172">
        <f t="shared" si="11"/>
        <v>17.5</v>
      </c>
      <c r="T172">
        <f t="shared" si="12"/>
        <v>6</v>
      </c>
      <c r="U172">
        <f t="shared" si="13"/>
        <v>0.5</v>
      </c>
      <c r="V172" s="14">
        <f t="shared" si="14"/>
        <v>2.9166666666666665</v>
      </c>
      <c r="W172" t="str">
        <f t="shared" si="10"/>
        <v>NO</v>
      </c>
      <c r="X172" t="str">
        <f>VLOOKUP(B:B,[1]Sheet3!A:B,2,0)</f>
        <v>7-17 yrs (Children)</v>
      </c>
    </row>
    <row r="173" spans="1:24" x14ac:dyDescent="0.35">
      <c r="A173" s="1" t="s">
        <v>1266</v>
      </c>
      <c r="B173" s="1">
        <v>15</v>
      </c>
      <c r="C173" s="1" t="s">
        <v>55</v>
      </c>
      <c r="D173" s="1" t="s">
        <v>26</v>
      </c>
      <c r="E173" s="1">
        <v>6</v>
      </c>
      <c r="F173" s="1">
        <v>1</v>
      </c>
      <c r="G173" s="1">
        <v>1</v>
      </c>
      <c r="H173" s="1">
        <v>9</v>
      </c>
      <c r="I173" s="1">
        <v>1</v>
      </c>
      <c r="J173" s="1">
        <v>2</v>
      </c>
      <c r="K173" s="1" t="s">
        <v>35</v>
      </c>
      <c r="L173" s="1">
        <v>3</v>
      </c>
      <c r="M173" s="1" t="s">
        <v>1386</v>
      </c>
      <c r="N173" s="1" t="s">
        <v>20</v>
      </c>
      <c r="O173" s="1" t="s">
        <v>32</v>
      </c>
      <c r="P173" s="1" t="s">
        <v>22</v>
      </c>
      <c r="Q173" s="1" t="s">
        <v>22</v>
      </c>
      <c r="R173" s="1" t="s">
        <v>37</v>
      </c>
      <c r="S173">
        <f t="shared" si="11"/>
        <v>20</v>
      </c>
      <c r="T173">
        <f t="shared" si="12"/>
        <v>9</v>
      </c>
      <c r="U173">
        <f t="shared" si="13"/>
        <v>1</v>
      </c>
      <c r="V173" s="14">
        <f t="shared" si="14"/>
        <v>3.3333333333333335</v>
      </c>
      <c r="W173" t="str">
        <f t="shared" si="10"/>
        <v>NO</v>
      </c>
      <c r="X173" t="str">
        <f>VLOOKUP(B:B,[1]Sheet3!A:B,2,0)</f>
        <v>7-17 yrs (Children)</v>
      </c>
    </row>
    <row r="174" spans="1:24" x14ac:dyDescent="0.35">
      <c r="A174" s="1" t="s">
        <v>1274</v>
      </c>
      <c r="B174" s="1">
        <v>15</v>
      </c>
      <c r="C174" s="1" t="s">
        <v>55</v>
      </c>
      <c r="D174" s="1" t="s">
        <v>26</v>
      </c>
      <c r="E174" s="1">
        <v>6</v>
      </c>
      <c r="F174" s="1">
        <v>11</v>
      </c>
      <c r="G174" s="1">
        <v>0.25</v>
      </c>
      <c r="H174" s="1">
        <v>7</v>
      </c>
      <c r="I174" s="1">
        <v>5</v>
      </c>
      <c r="J174" s="1">
        <v>0</v>
      </c>
      <c r="K174" s="1" t="s">
        <v>27</v>
      </c>
      <c r="L174" s="1">
        <v>4</v>
      </c>
      <c r="M174" s="1" t="s">
        <v>1381</v>
      </c>
      <c r="N174" s="1" t="s">
        <v>20</v>
      </c>
      <c r="O174" s="1" t="s">
        <v>1275</v>
      </c>
      <c r="P174" s="1" t="s">
        <v>22</v>
      </c>
      <c r="Q174" s="1" t="s">
        <v>22</v>
      </c>
      <c r="R174" s="1" t="s">
        <v>33</v>
      </c>
      <c r="S174">
        <f t="shared" si="11"/>
        <v>29.25</v>
      </c>
      <c r="T174">
        <f t="shared" si="12"/>
        <v>11</v>
      </c>
      <c r="U174">
        <f t="shared" si="13"/>
        <v>0</v>
      </c>
      <c r="V174" s="14">
        <f t="shared" si="14"/>
        <v>4.875</v>
      </c>
      <c r="W174" t="str">
        <f t="shared" si="10"/>
        <v>NO</v>
      </c>
      <c r="X174" t="str">
        <f>VLOOKUP(B:B,[1]Sheet3!A:B,2,0)</f>
        <v>7-17 yrs (Children)</v>
      </c>
    </row>
    <row r="175" spans="1:24" x14ac:dyDescent="0.35">
      <c r="A175" s="1" t="s">
        <v>1305</v>
      </c>
      <c r="B175" s="1">
        <v>15</v>
      </c>
      <c r="C175" s="1" t="s">
        <v>17</v>
      </c>
      <c r="D175" s="1" t="s">
        <v>18</v>
      </c>
      <c r="E175" s="1">
        <v>8</v>
      </c>
      <c r="F175" s="1">
        <v>1.5</v>
      </c>
      <c r="G175" s="1">
        <v>0.5</v>
      </c>
      <c r="H175" s="1">
        <v>8</v>
      </c>
      <c r="I175" s="1">
        <v>0.5</v>
      </c>
      <c r="J175" s="1">
        <v>0.3</v>
      </c>
      <c r="K175" s="1" t="s">
        <v>47</v>
      </c>
      <c r="L175" s="1">
        <v>3</v>
      </c>
      <c r="M175" s="1" t="s">
        <v>1383</v>
      </c>
      <c r="N175" s="1" t="s">
        <v>20</v>
      </c>
      <c r="O175" s="1" t="s">
        <v>61</v>
      </c>
      <c r="P175" s="1" t="s">
        <v>20</v>
      </c>
      <c r="Q175" s="1" t="s">
        <v>22</v>
      </c>
      <c r="R175" s="1" t="s">
        <v>52</v>
      </c>
      <c r="S175">
        <f t="shared" si="11"/>
        <v>18.8</v>
      </c>
      <c r="T175">
        <f t="shared" si="12"/>
        <v>8</v>
      </c>
      <c r="U175">
        <f t="shared" si="13"/>
        <v>0.3</v>
      </c>
      <c r="V175" s="14">
        <f t="shared" si="14"/>
        <v>3.1333333333333333</v>
      </c>
      <c r="W175" t="str">
        <f t="shared" si="10"/>
        <v>NO</v>
      </c>
      <c r="X175" t="str">
        <f>VLOOKUP(B:B,[1]Sheet3!A:B,2,0)</f>
        <v>7-17 yrs (Children)</v>
      </c>
    </row>
    <row r="176" spans="1:24" x14ac:dyDescent="0.35">
      <c r="A176" s="1" t="s">
        <v>1309</v>
      </c>
      <c r="B176" s="1">
        <v>15</v>
      </c>
      <c r="C176" s="1" t="s">
        <v>31</v>
      </c>
      <c r="D176" s="1" t="s">
        <v>26</v>
      </c>
      <c r="E176" s="1">
        <v>4</v>
      </c>
      <c r="F176" s="1">
        <v>2</v>
      </c>
      <c r="G176" s="1">
        <v>1</v>
      </c>
      <c r="H176" s="1">
        <v>9</v>
      </c>
      <c r="I176" s="1">
        <v>0.5</v>
      </c>
      <c r="J176" s="1">
        <v>2</v>
      </c>
      <c r="K176" s="1" t="s">
        <v>35</v>
      </c>
      <c r="L176" s="1">
        <v>4</v>
      </c>
      <c r="M176" s="1" t="s">
        <v>1383</v>
      </c>
      <c r="N176" s="1" t="s">
        <v>20</v>
      </c>
      <c r="O176" s="1" t="s">
        <v>61</v>
      </c>
      <c r="P176" s="1" t="s">
        <v>22</v>
      </c>
      <c r="Q176" s="1" t="s">
        <v>22</v>
      </c>
      <c r="R176" s="1" t="s">
        <v>37</v>
      </c>
      <c r="S176">
        <f t="shared" si="11"/>
        <v>18.5</v>
      </c>
      <c r="T176">
        <f t="shared" si="12"/>
        <v>9</v>
      </c>
      <c r="U176">
        <f t="shared" si="13"/>
        <v>0.5</v>
      </c>
      <c r="V176" s="14">
        <f t="shared" si="14"/>
        <v>3.0833333333333335</v>
      </c>
      <c r="W176" t="str">
        <f t="shared" si="10"/>
        <v>NO</v>
      </c>
      <c r="X176" t="str">
        <f>VLOOKUP(B:B,[1]Sheet3!A:B,2,0)</f>
        <v>7-17 yrs (Children)</v>
      </c>
    </row>
    <row r="177" spans="1:24" x14ac:dyDescent="0.35">
      <c r="A177" s="1" t="s">
        <v>1344</v>
      </c>
      <c r="B177" s="1">
        <v>15</v>
      </c>
      <c r="C177" s="1" t="s">
        <v>55</v>
      </c>
      <c r="D177" s="1" t="s">
        <v>26</v>
      </c>
      <c r="E177" s="1">
        <v>5</v>
      </c>
      <c r="F177" s="1">
        <v>2</v>
      </c>
      <c r="G177" s="1">
        <v>1</v>
      </c>
      <c r="H177" s="1">
        <v>13</v>
      </c>
      <c r="I177" s="1">
        <v>1</v>
      </c>
      <c r="J177" s="1">
        <v>1</v>
      </c>
      <c r="K177" s="1" t="s">
        <v>27</v>
      </c>
      <c r="L177" s="1">
        <v>2</v>
      </c>
      <c r="M177" s="1" t="s">
        <v>1383</v>
      </c>
      <c r="N177" s="1" t="s">
        <v>20</v>
      </c>
      <c r="O177" s="1" t="s">
        <v>48</v>
      </c>
      <c r="P177" s="1" t="s">
        <v>20</v>
      </c>
      <c r="Q177" s="1" t="s">
        <v>22</v>
      </c>
      <c r="R177" s="1" t="s">
        <v>23</v>
      </c>
      <c r="S177">
        <f t="shared" si="11"/>
        <v>23</v>
      </c>
      <c r="T177">
        <f t="shared" si="12"/>
        <v>13</v>
      </c>
      <c r="U177">
        <f t="shared" si="13"/>
        <v>1</v>
      </c>
      <c r="V177" s="14">
        <f t="shared" si="14"/>
        <v>3.8333333333333335</v>
      </c>
      <c r="W177" t="str">
        <f t="shared" si="10"/>
        <v>NO</v>
      </c>
      <c r="X177" t="str">
        <f>VLOOKUP(B:B,[1]Sheet3!A:B,2,0)</f>
        <v>7-17 yrs (Children)</v>
      </c>
    </row>
    <row r="178" spans="1:24" x14ac:dyDescent="0.35">
      <c r="A178" s="1" t="s">
        <v>1347</v>
      </c>
      <c r="B178" s="1">
        <v>15</v>
      </c>
      <c r="C178" s="1" t="s">
        <v>17</v>
      </c>
      <c r="D178" s="1" t="s">
        <v>44</v>
      </c>
      <c r="E178" s="1">
        <v>5</v>
      </c>
      <c r="F178" s="1">
        <v>4</v>
      </c>
      <c r="G178" s="1">
        <v>1</v>
      </c>
      <c r="H178" s="1">
        <v>7</v>
      </c>
      <c r="I178" s="1">
        <v>2</v>
      </c>
      <c r="J178" s="1">
        <v>0</v>
      </c>
      <c r="K178" s="1" t="s">
        <v>47</v>
      </c>
      <c r="L178" s="1">
        <v>4</v>
      </c>
      <c r="M178" s="1" t="s">
        <v>1381</v>
      </c>
      <c r="N178" s="1" t="s">
        <v>20</v>
      </c>
      <c r="O178" s="1" t="s">
        <v>39</v>
      </c>
      <c r="P178" s="1" t="s">
        <v>20</v>
      </c>
      <c r="Q178" s="1" t="s">
        <v>22</v>
      </c>
      <c r="R178" s="1" t="s">
        <v>33</v>
      </c>
      <c r="S178">
        <f t="shared" si="11"/>
        <v>19</v>
      </c>
      <c r="T178">
        <f t="shared" si="12"/>
        <v>7</v>
      </c>
      <c r="U178">
        <f t="shared" si="13"/>
        <v>0</v>
      </c>
      <c r="V178" s="14">
        <f t="shared" si="14"/>
        <v>3.1666666666666665</v>
      </c>
      <c r="W178" t="str">
        <f t="shared" si="10"/>
        <v>NO</v>
      </c>
      <c r="X178" t="str">
        <f>VLOOKUP(B:B,[1]Sheet3!A:B,2,0)</f>
        <v>7-17 yrs (Children)</v>
      </c>
    </row>
    <row r="179" spans="1:24" x14ac:dyDescent="0.35">
      <c r="A179" s="1" t="s">
        <v>173</v>
      </c>
      <c r="B179" s="1">
        <v>16</v>
      </c>
      <c r="C179" s="1" t="s">
        <v>151</v>
      </c>
      <c r="D179" s="1" t="s">
        <v>26</v>
      </c>
      <c r="E179" s="1">
        <v>6</v>
      </c>
      <c r="F179" s="1">
        <v>2</v>
      </c>
      <c r="G179" s="1">
        <v>2</v>
      </c>
      <c r="H179" s="1">
        <v>7</v>
      </c>
      <c r="I179" s="1">
        <v>2</v>
      </c>
      <c r="J179" s="1">
        <v>1</v>
      </c>
      <c r="K179" s="1" t="s">
        <v>27</v>
      </c>
      <c r="L179" s="1">
        <v>3</v>
      </c>
      <c r="M179" s="1" t="s">
        <v>1383</v>
      </c>
      <c r="N179" s="1" t="s">
        <v>20</v>
      </c>
      <c r="O179" s="1" t="s">
        <v>28</v>
      </c>
      <c r="P179" s="1" t="s">
        <v>22</v>
      </c>
      <c r="Q179" s="1" t="s">
        <v>22</v>
      </c>
      <c r="R179" s="1" t="s">
        <v>33</v>
      </c>
      <c r="S179">
        <f t="shared" si="11"/>
        <v>20</v>
      </c>
      <c r="T179">
        <f t="shared" si="12"/>
        <v>7</v>
      </c>
      <c r="U179">
        <f t="shared" si="13"/>
        <v>1</v>
      </c>
      <c r="V179" s="14">
        <f t="shared" si="14"/>
        <v>3.3333333333333335</v>
      </c>
      <c r="W179" t="str">
        <f t="shared" si="10"/>
        <v>NO</v>
      </c>
      <c r="X179" t="str">
        <f>VLOOKUP(B:B,[1]Sheet3!A:B,2,0)</f>
        <v>7-17 yrs (Children)</v>
      </c>
    </row>
    <row r="180" spans="1:24" x14ac:dyDescent="0.35">
      <c r="A180" s="1" t="s">
        <v>176</v>
      </c>
      <c r="B180" s="1">
        <v>16</v>
      </c>
      <c r="C180" s="1" t="s">
        <v>31</v>
      </c>
      <c r="D180" s="1" t="s">
        <v>26</v>
      </c>
      <c r="E180" s="1">
        <v>3</v>
      </c>
      <c r="F180" s="1">
        <v>3</v>
      </c>
      <c r="G180" s="1">
        <v>1</v>
      </c>
      <c r="H180" s="1">
        <v>7</v>
      </c>
      <c r="I180" s="1">
        <v>3</v>
      </c>
      <c r="J180" s="1">
        <v>1</v>
      </c>
      <c r="K180" s="1" t="s">
        <v>27</v>
      </c>
      <c r="L180" s="1">
        <v>2</v>
      </c>
      <c r="M180" s="1" t="s">
        <v>1383</v>
      </c>
      <c r="N180" s="1" t="s">
        <v>20</v>
      </c>
      <c r="O180" s="1" t="s">
        <v>32</v>
      </c>
      <c r="P180" s="1" t="s">
        <v>20</v>
      </c>
      <c r="Q180" s="1" t="s">
        <v>20</v>
      </c>
      <c r="R180" s="1" t="s">
        <v>177</v>
      </c>
      <c r="S180">
        <f t="shared" si="11"/>
        <v>18</v>
      </c>
      <c r="T180">
        <f t="shared" si="12"/>
        <v>7</v>
      </c>
      <c r="U180">
        <f t="shared" si="13"/>
        <v>1</v>
      </c>
      <c r="V180" s="14">
        <f t="shared" si="14"/>
        <v>3</v>
      </c>
      <c r="W180" t="str">
        <f t="shared" si="10"/>
        <v>NO</v>
      </c>
      <c r="X180" t="str">
        <f>VLOOKUP(B:B,[1]Sheet3!A:B,2,0)</f>
        <v>7-17 yrs (Children)</v>
      </c>
    </row>
    <row r="181" spans="1:24" x14ac:dyDescent="0.35">
      <c r="A181" s="1" t="s">
        <v>251</v>
      </c>
      <c r="B181" s="1">
        <v>16</v>
      </c>
      <c r="C181" s="1" t="s">
        <v>25</v>
      </c>
      <c r="D181" s="1" t="s">
        <v>18</v>
      </c>
      <c r="E181" s="1">
        <v>4</v>
      </c>
      <c r="F181" s="1">
        <v>3</v>
      </c>
      <c r="G181" s="1">
        <v>2</v>
      </c>
      <c r="H181" s="1">
        <v>10</v>
      </c>
      <c r="I181" s="1">
        <v>1</v>
      </c>
      <c r="J181" s="1">
        <v>1</v>
      </c>
      <c r="K181" s="1" t="s">
        <v>27</v>
      </c>
      <c r="L181" s="1">
        <v>3</v>
      </c>
      <c r="M181" s="1" t="s">
        <v>1381</v>
      </c>
      <c r="N181" s="1" t="s">
        <v>20</v>
      </c>
      <c r="O181" s="1" t="s">
        <v>61</v>
      </c>
      <c r="P181" s="1" t="s">
        <v>22</v>
      </c>
      <c r="Q181" s="1" t="s">
        <v>22</v>
      </c>
      <c r="R181" s="1" t="s">
        <v>37</v>
      </c>
      <c r="S181">
        <f t="shared" si="11"/>
        <v>21</v>
      </c>
      <c r="T181">
        <f t="shared" si="12"/>
        <v>10</v>
      </c>
      <c r="U181">
        <f t="shared" si="13"/>
        <v>1</v>
      </c>
      <c r="V181" s="14">
        <f t="shared" si="14"/>
        <v>3.5</v>
      </c>
      <c r="W181" t="str">
        <f t="shared" si="10"/>
        <v>NO</v>
      </c>
      <c r="X181" t="str">
        <f>VLOOKUP(B:B,[1]Sheet3!A:B,2,0)</f>
        <v>7-17 yrs (Children)</v>
      </c>
    </row>
    <row r="182" spans="1:24" x14ac:dyDescent="0.35">
      <c r="A182" s="1" t="s">
        <v>287</v>
      </c>
      <c r="B182" s="1">
        <v>16</v>
      </c>
      <c r="C182" s="1" t="s">
        <v>55</v>
      </c>
      <c r="D182" s="1" t="s">
        <v>44</v>
      </c>
      <c r="E182" s="1">
        <v>7</v>
      </c>
      <c r="F182" s="1">
        <v>4</v>
      </c>
      <c r="G182" s="1">
        <v>1</v>
      </c>
      <c r="H182" s="1">
        <v>7</v>
      </c>
      <c r="I182" s="1">
        <v>1</v>
      </c>
      <c r="J182" s="1">
        <v>0</v>
      </c>
      <c r="K182" s="1" t="s">
        <v>47</v>
      </c>
      <c r="L182" s="1">
        <v>3</v>
      </c>
      <c r="M182" s="1" t="s">
        <v>1383</v>
      </c>
      <c r="N182" s="1" t="s">
        <v>20</v>
      </c>
      <c r="O182" s="1" t="s">
        <v>66</v>
      </c>
      <c r="P182" s="1" t="s">
        <v>22</v>
      </c>
      <c r="Q182" s="1" t="s">
        <v>22</v>
      </c>
      <c r="R182" s="1" t="s">
        <v>288</v>
      </c>
      <c r="S182">
        <f t="shared" si="11"/>
        <v>20</v>
      </c>
      <c r="T182">
        <f t="shared" si="12"/>
        <v>7</v>
      </c>
      <c r="U182">
        <f t="shared" si="13"/>
        <v>0</v>
      </c>
      <c r="V182" s="14">
        <f t="shared" si="14"/>
        <v>3.3333333333333335</v>
      </c>
      <c r="W182" t="str">
        <f t="shared" si="10"/>
        <v>NO</v>
      </c>
      <c r="X182" t="str">
        <f>VLOOKUP(B:B,[1]Sheet3!A:B,2,0)</f>
        <v>7-17 yrs (Children)</v>
      </c>
    </row>
    <row r="183" spans="1:24" x14ac:dyDescent="0.35">
      <c r="A183" s="1" t="s">
        <v>292</v>
      </c>
      <c r="B183" s="1">
        <v>16</v>
      </c>
      <c r="C183" s="1" t="s">
        <v>31</v>
      </c>
      <c r="D183" s="1" t="s">
        <v>26</v>
      </c>
      <c r="E183" s="1">
        <v>6</v>
      </c>
      <c r="F183" s="1">
        <v>5</v>
      </c>
      <c r="G183" s="1">
        <v>0</v>
      </c>
      <c r="H183" s="1">
        <v>7</v>
      </c>
      <c r="I183" s="1">
        <v>2</v>
      </c>
      <c r="J183" s="1">
        <v>0</v>
      </c>
      <c r="K183" s="1" t="s">
        <v>27</v>
      </c>
      <c r="L183" s="1">
        <v>3</v>
      </c>
      <c r="M183" s="1" t="s">
        <v>1381</v>
      </c>
      <c r="N183" s="1" t="s">
        <v>20</v>
      </c>
      <c r="O183" s="1" t="s">
        <v>48</v>
      </c>
      <c r="P183" s="1" t="s">
        <v>20</v>
      </c>
      <c r="Q183" s="1" t="s">
        <v>22</v>
      </c>
      <c r="R183" s="1" t="s">
        <v>37</v>
      </c>
      <c r="S183">
        <f t="shared" si="11"/>
        <v>20</v>
      </c>
      <c r="T183">
        <f t="shared" si="12"/>
        <v>7</v>
      </c>
      <c r="U183">
        <f t="shared" si="13"/>
        <v>0</v>
      </c>
      <c r="V183" s="14">
        <f t="shared" si="14"/>
        <v>3.3333333333333335</v>
      </c>
      <c r="W183" t="str">
        <f t="shared" si="10"/>
        <v>NO</v>
      </c>
      <c r="X183" t="str">
        <f>VLOOKUP(B:B,[1]Sheet3!A:B,2,0)</f>
        <v>7-17 yrs (Children)</v>
      </c>
    </row>
    <row r="184" spans="1:24" x14ac:dyDescent="0.35">
      <c r="A184" s="1" t="s">
        <v>300</v>
      </c>
      <c r="B184" s="1">
        <v>16</v>
      </c>
      <c r="C184" s="1" t="s">
        <v>17</v>
      </c>
      <c r="D184" s="1" t="s">
        <v>18</v>
      </c>
      <c r="E184" s="1">
        <v>8</v>
      </c>
      <c r="F184" s="1">
        <v>7</v>
      </c>
      <c r="G184" s="1">
        <v>0</v>
      </c>
      <c r="H184" s="1">
        <v>6</v>
      </c>
      <c r="I184" s="1">
        <v>1</v>
      </c>
      <c r="J184" s="1">
        <v>0.5</v>
      </c>
      <c r="K184" s="1" t="s">
        <v>47</v>
      </c>
      <c r="L184" s="1">
        <v>3</v>
      </c>
      <c r="M184" s="1" t="s">
        <v>1383</v>
      </c>
      <c r="N184" s="1" t="s">
        <v>20</v>
      </c>
      <c r="O184" s="1" t="s">
        <v>39</v>
      </c>
      <c r="P184" s="1" t="s">
        <v>20</v>
      </c>
      <c r="Q184" s="1" t="s">
        <v>20</v>
      </c>
      <c r="R184" s="1" t="s">
        <v>33</v>
      </c>
      <c r="S184">
        <f t="shared" si="11"/>
        <v>22.5</v>
      </c>
      <c r="T184">
        <f t="shared" si="12"/>
        <v>8</v>
      </c>
      <c r="U184">
        <f t="shared" si="13"/>
        <v>0</v>
      </c>
      <c r="V184" s="14">
        <f t="shared" si="14"/>
        <v>3.75</v>
      </c>
      <c r="W184" t="str">
        <f t="shared" si="10"/>
        <v>NO</v>
      </c>
      <c r="X184" t="str">
        <f>VLOOKUP(B:B,[1]Sheet3!A:B,2,0)</f>
        <v>7-17 yrs (Children)</v>
      </c>
    </row>
    <row r="185" spans="1:24" x14ac:dyDescent="0.35">
      <c r="A185" s="1" t="s">
        <v>329</v>
      </c>
      <c r="B185" s="1">
        <v>16</v>
      </c>
      <c r="C185" s="1" t="s">
        <v>55</v>
      </c>
      <c r="D185" s="1" t="s">
        <v>26</v>
      </c>
      <c r="E185" s="1">
        <v>7</v>
      </c>
      <c r="F185" s="1">
        <v>3</v>
      </c>
      <c r="G185" s="1">
        <v>2</v>
      </c>
      <c r="H185" s="1">
        <v>11</v>
      </c>
      <c r="I185" s="1">
        <v>1.5</v>
      </c>
      <c r="J185" s="1">
        <v>1</v>
      </c>
      <c r="K185" s="1" t="s">
        <v>35</v>
      </c>
      <c r="L185" s="1">
        <v>3</v>
      </c>
      <c r="M185" s="1" t="s">
        <v>1386</v>
      </c>
      <c r="N185" s="1" t="s">
        <v>22</v>
      </c>
      <c r="O185" s="1" t="s">
        <v>61</v>
      </c>
      <c r="P185" s="1" t="s">
        <v>20</v>
      </c>
      <c r="Q185" s="1" t="s">
        <v>22</v>
      </c>
      <c r="R185" s="1" t="s">
        <v>23</v>
      </c>
      <c r="S185">
        <f t="shared" si="11"/>
        <v>25.5</v>
      </c>
      <c r="T185">
        <f t="shared" si="12"/>
        <v>11</v>
      </c>
      <c r="U185">
        <f t="shared" si="13"/>
        <v>1</v>
      </c>
      <c r="V185" s="14">
        <f t="shared" si="14"/>
        <v>4.25</v>
      </c>
      <c r="W185" t="str">
        <f t="shared" si="10"/>
        <v>NO</v>
      </c>
      <c r="X185" t="str">
        <f>VLOOKUP(B:B,[1]Sheet3!A:B,2,0)</f>
        <v>7-17 yrs (Children)</v>
      </c>
    </row>
    <row r="186" spans="1:24" x14ac:dyDescent="0.35">
      <c r="A186" s="1" t="s">
        <v>337</v>
      </c>
      <c r="B186" s="1">
        <v>16</v>
      </c>
      <c r="C186" s="1" t="s">
        <v>151</v>
      </c>
      <c r="D186" s="1" t="s">
        <v>18</v>
      </c>
      <c r="E186" s="1">
        <v>4</v>
      </c>
      <c r="F186" s="1">
        <v>0</v>
      </c>
      <c r="G186" s="1">
        <v>0</v>
      </c>
      <c r="H186" s="1">
        <v>9</v>
      </c>
      <c r="I186" s="1">
        <v>1</v>
      </c>
      <c r="J186" s="1">
        <v>1</v>
      </c>
      <c r="K186" s="1" t="s">
        <v>47</v>
      </c>
      <c r="L186" s="1">
        <v>2</v>
      </c>
      <c r="M186" s="1" t="s">
        <v>1383</v>
      </c>
      <c r="N186" s="1" t="s">
        <v>20</v>
      </c>
      <c r="O186" s="1" t="s">
        <v>32</v>
      </c>
      <c r="P186" s="1" t="s">
        <v>20</v>
      </c>
      <c r="Q186" s="1" t="s">
        <v>22</v>
      </c>
      <c r="R186" s="1" t="s">
        <v>23</v>
      </c>
      <c r="S186">
        <f t="shared" si="11"/>
        <v>15</v>
      </c>
      <c r="T186">
        <f t="shared" si="12"/>
        <v>9</v>
      </c>
      <c r="U186">
        <f t="shared" si="13"/>
        <v>0</v>
      </c>
      <c r="V186" s="14">
        <f t="shared" si="14"/>
        <v>2.5</v>
      </c>
      <c r="W186" t="str">
        <f t="shared" si="10"/>
        <v>NO</v>
      </c>
      <c r="X186" t="str">
        <f>VLOOKUP(B:B,[1]Sheet3!A:B,2,0)</f>
        <v>7-17 yrs (Children)</v>
      </c>
    </row>
    <row r="187" spans="1:24" x14ac:dyDescent="0.35">
      <c r="A187" s="1" t="s">
        <v>353</v>
      </c>
      <c r="B187" s="1">
        <v>16</v>
      </c>
      <c r="C187" s="1" t="s">
        <v>17</v>
      </c>
      <c r="D187" s="1" t="s">
        <v>18</v>
      </c>
      <c r="E187" s="1">
        <v>6</v>
      </c>
      <c r="F187" s="1">
        <v>3</v>
      </c>
      <c r="G187" s="1">
        <v>0</v>
      </c>
      <c r="H187" s="1">
        <v>7</v>
      </c>
      <c r="I187" s="1">
        <v>1</v>
      </c>
      <c r="J187" s="1">
        <v>1</v>
      </c>
      <c r="K187" s="1" t="s">
        <v>47</v>
      </c>
      <c r="L187" s="1">
        <v>3</v>
      </c>
      <c r="M187" s="1" t="s">
        <v>1383</v>
      </c>
      <c r="N187" s="1" t="s">
        <v>20</v>
      </c>
      <c r="O187" s="1" t="s">
        <v>32</v>
      </c>
      <c r="P187" s="1" t="s">
        <v>20</v>
      </c>
      <c r="Q187" s="1" t="s">
        <v>20</v>
      </c>
      <c r="R187" s="1" t="s">
        <v>23</v>
      </c>
      <c r="S187">
        <f t="shared" si="11"/>
        <v>18</v>
      </c>
      <c r="T187">
        <f t="shared" si="12"/>
        <v>7</v>
      </c>
      <c r="U187">
        <f t="shared" si="13"/>
        <v>0</v>
      </c>
      <c r="V187" s="14">
        <f t="shared" si="14"/>
        <v>3</v>
      </c>
      <c r="W187" t="str">
        <f t="shared" si="10"/>
        <v>NO</v>
      </c>
      <c r="X187" t="str">
        <f>VLOOKUP(B:B,[1]Sheet3!A:B,2,0)</f>
        <v>7-17 yrs (Children)</v>
      </c>
    </row>
    <row r="188" spans="1:24" x14ac:dyDescent="0.35">
      <c r="A188" s="1" t="s">
        <v>362</v>
      </c>
      <c r="B188" s="1">
        <v>16</v>
      </c>
      <c r="C188" s="1" t="s">
        <v>151</v>
      </c>
      <c r="D188" s="1" t="s">
        <v>363</v>
      </c>
      <c r="E188" s="1">
        <v>4</v>
      </c>
      <c r="F188" s="1">
        <v>2.5</v>
      </c>
      <c r="G188" s="1">
        <v>0.5</v>
      </c>
      <c r="H188" s="1">
        <v>6</v>
      </c>
      <c r="I188" s="1">
        <v>0.5</v>
      </c>
      <c r="J188" s="1">
        <v>1</v>
      </c>
      <c r="K188" s="1" t="s">
        <v>47</v>
      </c>
      <c r="L188" s="1">
        <v>3</v>
      </c>
      <c r="M188" s="1" t="s">
        <v>1383</v>
      </c>
      <c r="N188" s="1" t="s">
        <v>20</v>
      </c>
      <c r="O188" s="1" t="s">
        <v>364</v>
      </c>
      <c r="P188" s="1" t="s">
        <v>22</v>
      </c>
      <c r="Q188" s="1" t="s">
        <v>22</v>
      </c>
      <c r="R188" s="1" t="s">
        <v>365</v>
      </c>
      <c r="S188">
        <f t="shared" si="11"/>
        <v>14.5</v>
      </c>
      <c r="T188">
        <f t="shared" si="12"/>
        <v>6</v>
      </c>
      <c r="U188">
        <f t="shared" si="13"/>
        <v>0.5</v>
      </c>
      <c r="V188" s="14">
        <f t="shared" si="14"/>
        <v>2.4166666666666665</v>
      </c>
      <c r="W188" t="str">
        <f t="shared" si="10"/>
        <v>NO</v>
      </c>
      <c r="X188" t="str">
        <f>VLOOKUP(B:B,[1]Sheet3!A:B,2,0)</f>
        <v>7-17 yrs (Children)</v>
      </c>
    </row>
    <row r="189" spans="1:24" x14ac:dyDescent="0.35">
      <c r="A189" s="1" t="s">
        <v>376</v>
      </c>
      <c r="B189" s="1">
        <v>16</v>
      </c>
      <c r="C189" s="1" t="s">
        <v>31</v>
      </c>
      <c r="D189" s="1" t="s">
        <v>26</v>
      </c>
      <c r="E189" s="1">
        <v>5</v>
      </c>
      <c r="F189" s="1">
        <v>2</v>
      </c>
      <c r="G189" s="1">
        <v>1</v>
      </c>
      <c r="H189" s="1">
        <v>8</v>
      </c>
      <c r="I189" s="1">
        <v>2</v>
      </c>
      <c r="J189" s="1" t="s">
        <v>1387</v>
      </c>
      <c r="K189" s="1" t="s">
        <v>47</v>
      </c>
      <c r="L189" s="1">
        <v>3</v>
      </c>
      <c r="M189" s="1" t="s">
        <v>1381</v>
      </c>
      <c r="N189" s="1" t="s">
        <v>20</v>
      </c>
      <c r="O189" s="1" t="s">
        <v>61</v>
      </c>
      <c r="P189" s="1" t="s">
        <v>20</v>
      </c>
      <c r="Q189" s="1" t="s">
        <v>22</v>
      </c>
      <c r="R189" s="1" t="s">
        <v>37</v>
      </c>
      <c r="S189">
        <f t="shared" si="11"/>
        <v>18</v>
      </c>
      <c r="T189">
        <f t="shared" si="12"/>
        <v>8</v>
      </c>
      <c r="U189">
        <f t="shared" si="13"/>
        <v>1</v>
      </c>
      <c r="V189" s="14">
        <f t="shared" si="14"/>
        <v>3.6</v>
      </c>
      <c r="W189" t="str">
        <f t="shared" si="10"/>
        <v>NO</v>
      </c>
      <c r="X189" t="str">
        <f>VLOOKUP(B:B,[1]Sheet3!A:B,2,0)</f>
        <v>7-17 yrs (Children)</v>
      </c>
    </row>
    <row r="190" spans="1:24" x14ac:dyDescent="0.35">
      <c r="A190" s="1" t="s">
        <v>384</v>
      </c>
      <c r="B190" s="1">
        <v>16</v>
      </c>
      <c r="C190" s="1" t="s">
        <v>25</v>
      </c>
      <c r="D190" s="1" t="s">
        <v>44</v>
      </c>
      <c r="E190" s="1">
        <v>7</v>
      </c>
      <c r="F190" s="1">
        <v>2</v>
      </c>
      <c r="G190" s="1">
        <v>1</v>
      </c>
      <c r="H190" s="1">
        <v>6</v>
      </c>
      <c r="I190" s="1">
        <v>2</v>
      </c>
      <c r="J190" s="1">
        <v>0</v>
      </c>
      <c r="K190" s="1" t="s">
        <v>47</v>
      </c>
      <c r="L190" s="1">
        <v>3</v>
      </c>
      <c r="M190" s="1" t="s">
        <v>1386</v>
      </c>
      <c r="N190" s="1" t="s">
        <v>20</v>
      </c>
      <c r="O190" s="1" t="s">
        <v>48</v>
      </c>
      <c r="P190" s="1" t="s">
        <v>22</v>
      </c>
      <c r="Q190" s="1" t="s">
        <v>20</v>
      </c>
      <c r="R190" s="1" t="s">
        <v>23</v>
      </c>
      <c r="S190">
        <f t="shared" si="11"/>
        <v>18</v>
      </c>
      <c r="T190">
        <f t="shared" si="12"/>
        <v>7</v>
      </c>
      <c r="U190">
        <f t="shared" si="13"/>
        <v>0</v>
      </c>
      <c r="V190" s="14">
        <f t="shared" si="14"/>
        <v>3</v>
      </c>
      <c r="W190" t="str">
        <f t="shared" si="10"/>
        <v>NO</v>
      </c>
      <c r="X190" t="str">
        <f>VLOOKUP(B:B,[1]Sheet3!A:B,2,0)</f>
        <v>7-17 yrs (Children)</v>
      </c>
    </row>
    <row r="191" spans="1:24" x14ac:dyDescent="0.35">
      <c r="A191" s="1" t="s">
        <v>406</v>
      </c>
      <c r="B191" s="1">
        <v>16</v>
      </c>
      <c r="C191" s="1" t="s">
        <v>31</v>
      </c>
      <c r="D191" s="1" t="s">
        <v>26</v>
      </c>
      <c r="E191" s="1">
        <v>4</v>
      </c>
      <c r="F191" s="1">
        <v>3</v>
      </c>
      <c r="G191" s="1">
        <v>0</v>
      </c>
      <c r="H191" s="1">
        <v>8</v>
      </c>
      <c r="I191" s="1">
        <v>4</v>
      </c>
      <c r="J191" s="1">
        <v>0</v>
      </c>
      <c r="K191" s="1" t="s">
        <v>27</v>
      </c>
      <c r="L191" s="1">
        <v>4</v>
      </c>
      <c r="M191" s="1" t="s">
        <v>1383</v>
      </c>
      <c r="N191" s="1" t="s">
        <v>20</v>
      </c>
      <c r="O191" s="1" t="s">
        <v>407</v>
      </c>
      <c r="P191" s="1" t="s">
        <v>22</v>
      </c>
      <c r="Q191" s="1" t="s">
        <v>20</v>
      </c>
      <c r="R191" s="1" t="s">
        <v>357</v>
      </c>
      <c r="S191">
        <f t="shared" si="11"/>
        <v>19</v>
      </c>
      <c r="T191">
        <f t="shared" si="12"/>
        <v>8</v>
      </c>
      <c r="U191">
        <f t="shared" si="13"/>
        <v>0</v>
      </c>
      <c r="V191" s="14">
        <f t="shared" si="14"/>
        <v>3.1666666666666665</v>
      </c>
      <c r="W191" t="str">
        <f t="shared" si="10"/>
        <v>NO</v>
      </c>
      <c r="X191" t="str">
        <f>VLOOKUP(B:B,[1]Sheet3!A:B,2,0)</f>
        <v>7-17 yrs (Children)</v>
      </c>
    </row>
    <row r="192" spans="1:24" x14ac:dyDescent="0.35">
      <c r="A192" s="1" t="s">
        <v>413</v>
      </c>
      <c r="B192" s="1">
        <v>16</v>
      </c>
      <c r="C192" s="1" t="s">
        <v>17</v>
      </c>
      <c r="D192" s="1" t="s">
        <v>26</v>
      </c>
      <c r="E192" s="1">
        <v>4</v>
      </c>
      <c r="F192" s="1">
        <v>2</v>
      </c>
      <c r="G192" s="1">
        <v>0.5</v>
      </c>
      <c r="H192" s="1">
        <v>9</v>
      </c>
      <c r="I192" s="1">
        <v>1</v>
      </c>
      <c r="J192" s="1">
        <v>0.1</v>
      </c>
      <c r="K192" s="1" t="s">
        <v>35</v>
      </c>
      <c r="L192" s="1">
        <v>3</v>
      </c>
      <c r="M192" s="1" t="s">
        <v>1381</v>
      </c>
      <c r="N192" s="1" t="s">
        <v>20</v>
      </c>
      <c r="O192" s="1" t="s">
        <v>166</v>
      </c>
      <c r="P192" s="1" t="s">
        <v>20</v>
      </c>
      <c r="Q192" s="1" t="s">
        <v>22</v>
      </c>
      <c r="R192" s="1" t="s">
        <v>52</v>
      </c>
      <c r="S192">
        <f t="shared" si="11"/>
        <v>16.600000000000001</v>
      </c>
      <c r="T192">
        <f t="shared" si="12"/>
        <v>9</v>
      </c>
      <c r="U192">
        <f t="shared" si="13"/>
        <v>0.1</v>
      </c>
      <c r="V192" s="14">
        <f t="shared" si="14"/>
        <v>2.7666666666666671</v>
      </c>
      <c r="W192" t="str">
        <f t="shared" si="10"/>
        <v>NO</v>
      </c>
      <c r="X192" t="str">
        <f>VLOOKUP(B:B,[1]Sheet3!A:B,2,0)</f>
        <v>7-17 yrs (Children)</v>
      </c>
    </row>
    <row r="193" spans="1:24" x14ac:dyDescent="0.35">
      <c r="A193" s="1" t="s">
        <v>424</v>
      </c>
      <c r="B193" s="1">
        <v>16</v>
      </c>
      <c r="C193" s="1" t="s">
        <v>31</v>
      </c>
      <c r="D193" s="1" t="s">
        <v>26</v>
      </c>
      <c r="E193" s="1">
        <v>4</v>
      </c>
      <c r="F193" s="1">
        <v>2</v>
      </c>
      <c r="G193" s="1">
        <v>1</v>
      </c>
      <c r="H193" s="1">
        <v>9</v>
      </c>
      <c r="I193" s="1">
        <v>2</v>
      </c>
      <c r="J193" s="1">
        <v>1</v>
      </c>
      <c r="K193" s="1" t="s">
        <v>27</v>
      </c>
      <c r="L193" s="1">
        <v>2</v>
      </c>
      <c r="M193" s="1" t="s">
        <v>1386</v>
      </c>
      <c r="N193" s="1" t="s">
        <v>20</v>
      </c>
      <c r="O193" s="1" t="s">
        <v>425</v>
      </c>
      <c r="P193" s="1" t="s">
        <v>20</v>
      </c>
      <c r="Q193" s="1" t="s">
        <v>20</v>
      </c>
      <c r="R193" s="1" t="s">
        <v>33</v>
      </c>
      <c r="S193">
        <f t="shared" si="11"/>
        <v>19</v>
      </c>
      <c r="T193">
        <f t="shared" si="12"/>
        <v>9</v>
      </c>
      <c r="U193">
        <f t="shared" si="13"/>
        <v>1</v>
      </c>
      <c r="V193" s="14">
        <f t="shared" si="14"/>
        <v>3.1666666666666665</v>
      </c>
      <c r="W193" t="str">
        <f t="shared" si="10"/>
        <v>NO</v>
      </c>
      <c r="X193" t="str">
        <f>VLOOKUP(B:B,[1]Sheet3!A:B,2,0)</f>
        <v>7-17 yrs (Children)</v>
      </c>
    </row>
    <row r="194" spans="1:24" x14ac:dyDescent="0.35">
      <c r="A194" s="1" t="s">
        <v>439</v>
      </c>
      <c r="B194" s="1">
        <v>16</v>
      </c>
      <c r="C194" s="1" t="s">
        <v>55</v>
      </c>
      <c r="D194" s="1" t="s">
        <v>18</v>
      </c>
      <c r="E194" s="1">
        <v>8</v>
      </c>
      <c r="F194" s="1">
        <v>6</v>
      </c>
      <c r="G194" s="1">
        <v>0</v>
      </c>
      <c r="H194" s="1">
        <v>6</v>
      </c>
      <c r="I194" s="1">
        <v>1</v>
      </c>
      <c r="J194" s="1">
        <v>0</v>
      </c>
      <c r="K194" s="1" t="s">
        <v>27</v>
      </c>
      <c r="L194" s="1">
        <v>4</v>
      </c>
      <c r="M194" s="1" t="s">
        <v>1383</v>
      </c>
      <c r="N194" s="1" t="s">
        <v>20</v>
      </c>
      <c r="O194" s="1" t="s">
        <v>36</v>
      </c>
      <c r="P194" s="1" t="s">
        <v>22</v>
      </c>
      <c r="Q194" s="1" t="s">
        <v>20</v>
      </c>
      <c r="R194" s="1" t="s">
        <v>37</v>
      </c>
      <c r="S194">
        <f t="shared" si="11"/>
        <v>21</v>
      </c>
      <c r="T194">
        <f t="shared" si="12"/>
        <v>8</v>
      </c>
      <c r="U194">
        <f t="shared" si="13"/>
        <v>0</v>
      </c>
      <c r="V194" s="14">
        <f t="shared" si="14"/>
        <v>3.5</v>
      </c>
      <c r="W194" t="str">
        <f t="shared" ref="W194:W257" si="15">IF(T194=I194, "YES","NO")</f>
        <v>NO</v>
      </c>
      <c r="X194" t="str">
        <f>VLOOKUP(B:B,[1]Sheet3!A:B,2,0)</f>
        <v>7-17 yrs (Children)</v>
      </c>
    </row>
    <row r="195" spans="1:24" x14ac:dyDescent="0.35">
      <c r="A195" s="1" t="s">
        <v>447</v>
      </c>
      <c r="B195" s="1">
        <v>16</v>
      </c>
      <c r="C195" s="1" t="s">
        <v>55</v>
      </c>
      <c r="D195" s="1" t="s">
        <v>87</v>
      </c>
      <c r="E195" s="1">
        <v>4</v>
      </c>
      <c r="F195" s="1">
        <v>4</v>
      </c>
      <c r="G195" s="1">
        <v>1</v>
      </c>
      <c r="H195" s="1">
        <v>6</v>
      </c>
      <c r="I195" s="1">
        <v>1</v>
      </c>
      <c r="J195" s="1">
        <v>1</v>
      </c>
      <c r="K195" s="1" t="s">
        <v>47</v>
      </c>
      <c r="L195" s="1">
        <v>3</v>
      </c>
      <c r="M195" s="1" t="s">
        <v>1381</v>
      </c>
      <c r="N195" s="1" t="s">
        <v>20</v>
      </c>
      <c r="O195" s="1" t="s">
        <v>32</v>
      </c>
      <c r="P195" s="1" t="s">
        <v>22</v>
      </c>
      <c r="Q195" s="1" t="s">
        <v>22</v>
      </c>
      <c r="R195" s="1" t="s">
        <v>37</v>
      </c>
      <c r="S195">
        <f t="shared" ref="S195:S258" si="16">SUM(E195:J195)</f>
        <v>17</v>
      </c>
      <c r="T195">
        <f t="shared" ref="T195:T258" si="17">MAX(E195:J195)</f>
        <v>6</v>
      </c>
      <c r="U195">
        <f t="shared" ref="U195:U258" si="18">MIN(E195:J195)</f>
        <v>1</v>
      </c>
      <c r="V195" s="14">
        <f t="shared" ref="V195:V258" si="19">AVERAGE(E195:J195)</f>
        <v>2.8333333333333335</v>
      </c>
      <c r="W195" t="str">
        <f t="shared" si="15"/>
        <v>NO</v>
      </c>
      <c r="X195" t="str">
        <f>VLOOKUP(B:B,[1]Sheet3!A:B,2,0)</f>
        <v>7-17 yrs (Children)</v>
      </c>
    </row>
    <row r="196" spans="1:24" x14ac:dyDescent="0.35">
      <c r="A196" s="1" t="s">
        <v>460</v>
      </c>
      <c r="B196" s="1">
        <v>16</v>
      </c>
      <c r="C196" s="1" t="s">
        <v>55</v>
      </c>
      <c r="D196" s="1" t="s">
        <v>26</v>
      </c>
      <c r="E196" s="1">
        <v>1</v>
      </c>
      <c r="F196" s="1">
        <v>2</v>
      </c>
      <c r="G196" s="1">
        <v>1</v>
      </c>
      <c r="H196" s="1">
        <v>7</v>
      </c>
      <c r="I196" s="1">
        <v>2</v>
      </c>
      <c r="J196" s="1">
        <v>3</v>
      </c>
      <c r="K196" s="1" t="s">
        <v>47</v>
      </c>
      <c r="L196" s="1">
        <v>3</v>
      </c>
      <c r="M196" s="1" t="s">
        <v>1383</v>
      </c>
      <c r="N196" s="1" t="s">
        <v>20</v>
      </c>
      <c r="O196" s="1" t="s">
        <v>32</v>
      </c>
      <c r="P196" s="1" t="s">
        <v>20</v>
      </c>
      <c r="Q196" s="1" t="s">
        <v>22</v>
      </c>
      <c r="R196" s="1" t="s">
        <v>23</v>
      </c>
      <c r="S196">
        <f t="shared" si="16"/>
        <v>16</v>
      </c>
      <c r="T196">
        <f t="shared" si="17"/>
        <v>7</v>
      </c>
      <c r="U196">
        <f t="shared" si="18"/>
        <v>1</v>
      </c>
      <c r="V196" s="14">
        <f t="shared" si="19"/>
        <v>2.6666666666666665</v>
      </c>
      <c r="W196" t="str">
        <f t="shared" si="15"/>
        <v>NO</v>
      </c>
      <c r="X196" t="str">
        <f>VLOOKUP(B:B,[1]Sheet3!A:B,2,0)</f>
        <v>7-17 yrs (Children)</v>
      </c>
    </row>
    <row r="197" spans="1:24" x14ac:dyDescent="0.35">
      <c r="A197" s="1" t="s">
        <v>463</v>
      </c>
      <c r="B197" s="1">
        <v>16</v>
      </c>
      <c r="C197" s="1" t="s">
        <v>55</v>
      </c>
      <c r="D197" s="1" t="s">
        <v>26</v>
      </c>
      <c r="E197" s="1">
        <v>4</v>
      </c>
      <c r="F197" s="1">
        <v>5</v>
      </c>
      <c r="G197" s="1">
        <v>1</v>
      </c>
      <c r="H197" s="1">
        <v>6</v>
      </c>
      <c r="I197" s="1">
        <v>2</v>
      </c>
      <c r="J197" s="1">
        <v>2</v>
      </c>
      <c r="K197" s="1" t="s">
        <v>47</v>
      </c>
      <c r="L197" s="1">
        <v>2</v>
      </c>
      <c r="M197" s="1" t="s">
        <v>1383</v>
      </c>
      <c r="N197" s="1" t="s">
        <v>20</v>
      </c>
      <c r="O197" s="1" t="s">
        <v>68</v>
      </c>
      <c r="P197" s="1" t="s">
        <v>22</v>
      </c>
      <c r="Q197" s="1" t="s">
        <v>20</v>
      </c>
      <c r="R197" s="1" t="s">
        <v>33</v>
      </c>
      <c r="S197">
        <f t="shared" si="16"/>
        <v>20</v>
      </c>
      <c r="T197">
        <f t="shared" si="17"/>
        <v>6</v>
      </c>
      <c r="U197">
        <f t="shared" si="18"/>
        <v>1</v>
      </c>
      <c r="V197" s="14">
        <f t="shared" si="19"/>
        <v>3.3333333333333335</v>
      </c>
      <c r="W197" t="str">
        <f t="shared" si="15"/>
        <v>NO</v>
      </c>
      <c r="X197" t="str">
        <f>VLOOKUP(B:B,[1]Sheet3!A:B,2,0)</f>
        <v>7-17 yrs (Children)</v>
      </c>
    </row>
    <row r="198" spans="1:24" x14ac:dyDescent="0.35">
      <c r="A198" s="1" t="s">
        <v>507</v>
      </c>
      <c r="B198" s="1">
        <v>16</v>
      </c>
      <c r="C198" s="1" t="s">
        <v>25</v>
      </c>
      <c r="D198" s="1" t="s">
        <v>26</v>
      </c>
      <c r="E198" s="1">
        <v>2</v>
      </c>
      <c r="F198" s="1">
        <v>5</v>
      </c>
      <c r="G198" s="1">
        <v>1</v>
      </c>
      <c r="H198" s="1">
        <v>8</v>
      </c>
      <c r="I198" s="1">
        <v>4</v>
      </c>
      <c r="J198" s="1">
        <v>4</v>
      </c>
      <c r="K198" s="1" t="s">
        <v>47</v>
      </c>
      <c r="L198" s="1">
        <v>3</v>
      </c>
      <c r="M198" s="1" t="s">
        <v>1381</v>
      </c>
      <c r="N198" s="1" t="s">
        <v>20</v>
      </c>
      <c r="O198" s="1" t="s">
        <v>61</v>
      </c>
      <c r="P198" s="1" t="s">
        <v>22</v>
      </c>
      <c r="Q198" s="1" t="s">
        <v>22</v>
      </c>
      <c r="R198" s="1" t="s">
        <v>23</v>
      </c>
      <c r="S198">
        <f t="shared" si="16"/>
        <v>24</v>
      </c>
      <c r="T198">
        <f t="shared" si="17"/>
        <v>8</v>
      </c>
      <c r="U198">
        <f t="shared" si="18"/>
        <v>1</v>
      </c>
      <c r="V198" s="14">
        <f t="shared" si="19"/>
        <v>4</v>
      </c>
      <c r="W198" t="str">
        <f t="shared" si="15"/>
        <v>NO</v>
      </c>
      <c r="X198" t="str">
        <f>VLOOKUP(B:B,[1]Sheet3!A:B,2,0)</f>
        <v>7-17 yrs (Children)</v>
      </c>
    </row>
    <row r="199" spans="1:24" x14ac:dyDescent="0.35">
      <c r="A199" s="1" t="s">
        <v>549</v>
      </c>
      <c r="B199" s="1">
        <v>16</v>
      </c>
      <c r="C199" s="1" t="s">
        <v>31</v>
      </c>
      <c r="D199" s="1" t="s">
        <v>18</v>
      </c>
      <c r="E199" s="1">
        <v>2</v>
      </c>
      <c r="F199" s="1">
        <v>2</v>
      </c>
      <c r="G199" s="1">
        <v>1</v>
      </c>
      <c r="H199" s="1">
        <v>9</v>
      </c>
      <c r="I199" s="1">
        <v>2</v>
      </c>
      <c r="J199" s="1">
        <v>0.5</v>
      </c>
      <c r="K199" s="1" t="s">
        <v>35</v>
      </c>
      <c r="L199" s="1">
        <v>2</v>
      </c>
      <c r="M199" s="1" t="s">
        <v>1383</v>
      </c>
      <c r="N199" s="1" t="s">
        <v>22</v>
      </c>
      <c r="O199" s="1" t="s">
        <v>32</v>
      </c>
      <c r="P199" s="1" t="s">
        <v>20</v>
      </c>
      <c r="Q199" s="1" t="s">
        <v>22</v>
      </c>
      <c r="R199" s="1" t="s">
        <v>29</v>
      </c>
      <c r="S199">
        <f t="shared" si="16"/>
        <v>16.5</v>
      </c>
      <c r="T199">
        <f t="shared" si="17"/>
        <v>9</v>
      </c>
      <c r="U199">
        <f t="shared" si="18"/>
        <v>0.5</v>
      </c>
      <c r="V199" s="14">
        <f t="shared" si="19"/>
        <v>2.75</v>
      </c>
      <c r="W199" t="str">
        <f t="shared" si="15"/>
        <v>NO</v>
      </c>
      <c r="X199" t="str">
        <f>VLOOKUP(B:B,[1]Sheet3!A:B,2,0)</f>
        <v>7-17 yrs (Children)</v>
      </c>
    </row>
    <row r="200" spans="1:24" x14ac:dyDescent="0.35">
      <c r="A200" s="1" t="s">
        <v>558</v>
      </c>
      <c r="B200" s="1">
        <v>16</v>
      </c>
      <c r="C200" s="1" t="s">
        <v>17</v>
      </c>
      <c r="D200" s="1" t="s">
        <v>26</v>
      </c>
      <c r="E200" s="1">
        <v>6</v>
      </c>
      <c r="F200" s="1">
        <v>3</v>
      </c>
      <c r="G200" s="1">
        <v>1</v>
      </c>
      <c r="H200" s="1">
        <v>6</v>
      </c>
      <c r="I200" s="1">
        <v>1</v>
      </c>
      <c r="J200" s="1">
        <v>1</v>
      </c>
      <c r="K200" s="1" t="s">
        <v>27</v>
      </c>
      <c r="L200" s="1">
        <v>1</v>
      </c>
      <c r="M200" s="1" t="s">
        <v>1386</v>
      </c>
      <c r="N200" s="1" t="s">
        <v>20</v>
      </c>
      <c r="O200" s="1" t="s">
        <v>277</v>
      </c>
      <c r="P200" s="1" t="s">
        <v>22</v>
      </c>
      <c r="Q200" s="1" t="s">
        <v>22</v>
      </c>
      <c r="R200" s="1" t="s">
        <v>52</v>
      </c>
      <c r="S200">
        <f t="shared" si="16"/>
        <v>18</v>
      </c>
      <c r="T200">
        <f t="shared" si="17"/>
        <v>6</v>
      </c>
      <c r="U200">
        <f t="shared" si="18"/>
        <v>1</v>
      </c>
      <c r="V200" s="14">
        <f t="shared" si="19"/>
        <v>3</v>
      </c>
      <c r="W200" t="str">
        <f t="shared" si="15"/>
        <v>NO</v>
      </c>
      <c r="X200" t="str">
        <f>VLOOKUP(B:B,[1]Sheet3!A:B,2,0)</f>
        <v>7-17 yrs (Children)</v>
      </c>
    </row>
    <row r="201" spans="1:24" x14ac:dyDescent="0.35">
      <c r="A201" s="1" t="s">
        <v>561</v>
      </c>
      <c r="B201" s="1">
        <v>16</v>
      </c>
      <c r="C201" s="1" t="s">
        <v>17</v>
      </c>
      <c r="D201" s="1" t="s">
        <v>26</v>
      </c>
      <c r="E201" s="1">
        <v>0</v>
      </c>
      <c r="F201" s="1">
        <v>0</v>
      </c>
      <c r="G201" s="1">
        <v>2</v>
      </c>
      <c r="H201" s="1">
        <v>6</v>
      </c>
      <c r="I201" s="1">
        <v>1</v>
      </c>
      <c r="J201" s="1">
        <v>4</v>
      </c>
      <c r="K201" s="1" t="s">
        <v>142</v>
      </c>
      <c r="L201" s="1">
        <v>2</v>
      </c>
      <c r="M201" s="1" t="s">
        <v>1383</v>
      </c>
      <c r="N201" s="1" t="s">
        <v>20</v>
      </c>
      <c r="O201" s="1" t="s">
        <v>61</v>
      </c>
      <c r="P201" s="1" t="s">
        <v>20</v>
      </c>
      <c r="Q201" s="1" t="s">
        <v>22</v>
      </c>
      <c r="R201" s="1" t="s">
        <v>52</v>
      </c>
      <c r="S201">
        <f t="shared" si="16"/>
        <v>13</v>
      </c>
      <c r="T201">
        <f t="shared" si="17"/>
        <v>6</v>
      </c>
      <c r="U201">
        <f t="shared" si="18"/>
        <v>0</v>
      </c>
      <c r="V201" s="14">
        <f t="shared" si="19"/>
        <v>2.1666666666666665</v>
      </c>
      <c r="W201" t="str">
        <f t="shared" si="15"/>
        <v>NO</v>
      </c>
      <c r="X201" t="str">
        <f>VLOOKUP(B:B,[1]Sheet3!A:B,2,0)</f>
        <v>7-17 yrs (Children)</v>
      </c>
    </row>
    <row r="202" spans="1:24" x14ac:dyDescent="0.35">
      <c r="A202" s="1" t="s">
        <v>660</v>
      </c>
      <c r="B202" s="1">
        <v>16</v>
      </c>
      <c r="C202" s="1" t="s">
        <v>55</v>
      </c>
      <c r="D202" s="1" t="s">
        <v>26</v>
      </c>
      <c r="E202" s="1">
        <v>7</v>
      </c>
      <c r="F202" s="1">
        <v>4</v>
      </c>
      <c r="G202" s="1">
        <v>1</v>
      </c>
      <c r="H202" s="1">
        <v>6</v>
      </c>
      <c r="I202" s="1">
        <v>1</v>
      </c>
      <c r="J202" s="1">
        <v>0</v>
      </c>
      <c r="K202" s="1" t="s">
        <v>47</v>
      </c>
      <c r="L202" s="1">
        <v>4</v>
      </c>
      <c r="M202" s="1" t="s">
        <v>1383</v>
      </c>
      <c r="N202" s="1" t="s">
        <v>20</v>
      </c>
      <c r="O202" s="1" t="s">
        <v>32</v>
      </c>
      <c r="P202" s="1" t="s">
        <v>22</v>
      </c>
      <c r="Q202" s="1" t="s">
        <v>22</v>
      </c>
      <c r="R202" s="1" t="s">
        <v>45</v>
      </c>
      <c r="S202">
        <f t="shared" si="16"/>
        <v>19</v>
      </c>
      <c r="T202">
        <f t="shared" si="17"/>
        <v>7</v>
      </c>
      <c r="U202">
        <f t="shared" si="18"/>
        <v>0</v>
      </c>
      <c r="V202" s="14">
        <f t="shared" si="19"/>
        <v>3.1666666666666665</v>
      </c>
      <c r="W202" t="str">
        <f t="shared" si="15"/>
        <v>NO</v>
      </c>
      <c r="X202" t="str">
        <f>VLOOKUP(B:B,[1]Sheet3!A:B,2,0)</f>
        <v>7-17 yrs (Children)</v>
      </c>
    </row>
    <row r="203" spans="1:24" x14ac:dyDescent="0.35">
      <c r="A203" s="1" t="s">
        <v>664</v>
      </c>
      <c r="B203" s="1">
        <v>16</v>
      </c>
      <c r="C203" s="1" t="s">
        <v>31</v>
      </c>
      <c r="D203" s="1" t="s">
        <v>26</v>
      </c>
      <c r="E203" s="1">
        <v>2</v>
      </c>
      <c r="F203" s="1">
        <v>1</v>
      </c>
      <c r="G203" s="1">
        <v>0</v>
      </c>
      <c r="H203" s="1">
        <v>9</v>
      </c>
      <c r="I203" s="1">
        <v>1</v>
      </c>
      <c r="J203" s="1">
        <v>0</v>
      </c>
      <c r="K203" s="1" t="s">
        <v>47</v>
      </c>
      <c r="L203" s="1">
        <v>3</v>
      </c>
      <c r="M203" s="1" t="s">
        <v>1386</v>
      </c>
      <c r="N203" s="1" t="s">
        <v>20</v>
      </c>
      <c r="O203" s="1" t="s">
        <v>66</v>
      </c>
      <c r="P203" s="1" t="s">
        <v>20</v>
      </c>
      <c r="Q203" s="1" t="s">
        <v>22</v>
      </c>
      <c r="R203" s="1" t="s">
        <v>23</v>
      </c>
      <c r="S203">
        <f t="shared" si="16"/>
        <v>13</v>
      </c>
      <c r="T203">
        <f t="shared" si="17"/>
        <v>9</v>
      </c>
      <c r="U203">
        <f t="shared" si="18"/>
        <v>0</v>
      </c>
      <c r="V203" s="14">
        <f t="shared" si="19"/>
        <v>2.1666666666666665</v>
      </c>
      <c r="W203" t="str">
        <f t="shared" si="15"/>
        <v>NO</v>
      </c>
      <c r="X203" t="str">
        <f>VLOOKUP(B:B,[1]Sheet3!A:B,2,0)</f>
        <v>7-17 yrs (Children)</v>
      </c>
    </row>
    <row r="204" spans="1:24" x14ac:dyDescent="0.35">
      <c r="A204" s="1" t="s">
        <v>709</v>
      </c>
      <c r="B204" s="1">
        <v>16</v>
      </c>
      <c r="C204" s="1" t="s">
        <v>17</v>
      </c>
      <c r="D204" s="1" t="s">
        <v>18</v>
      </c>
      <c r="E204" s="1">
        <v>5</v>
      </c>
      <c r="F204" s="1">
        <v>8</v>
      </c>
      <c r="G204" s="1">
        <v>0.5</v>
      </c>
      <c r="H204" s="1">
        <v>6</v>
      </c>
      <c r="I204" s="1">
        <v>0.4</v>
      </c>
      <c r="J204" s="1">
        <v>0</v>
      </c>
      <c r="K204" s="1" t="s">
        <v>35</v>
      </c>
      <c r="L204" s="1">
        <v>3</v>
      </c>
      <c r="M204" s="1" t="s">
        <v>1383</v>
      </c>
      <c r="N204" s="1" t="s">
        <v>20</v>
      </c>
      <c r="O204" s="1" t="s">
        <v>61</v>
      </c>
      <c r="P204" s="1" t="s">
        <v>22</v>
      </c>
      <c r="Q204" s="1" t="s">
        <v>20</v>
      </c>
      <c r="R204" s="1" t="s">
        <v>52</v>
      </c>
      <c r="S204">
        <f t="shared" si="16"/>
        <v>19.899999999999999</v>
      </c>
      <c r="T204">
        <f t="shared" si="17"/>
        <v>8</v>
      </c>
      <c r="U204">
        <f t="shared" si="18"/>
        <v>0</v>
      </c>
      <c r="V204" s="14">
        <f t="shared" si="19"/>
        <v>3.3166666666666664</v>
      </c>
      <c r="W204" t="str">
        <f t="shared" si="15"/>
        <v>NO</v>
      </c>
      <c r="X204" t="str">
        <f>VLOOKUP(B:B,[1]Sheet3!A:B,2,0)</f>
        <v>7-17 yrs (Children)</v>
      </c>
    </row>
    <row r="205" spans="1:24" x14ac:dyDescent="0.35">
      <c r="A205" s="1" t="s">
        <v>713</v>
      </c>
      <c r="B205" s="1">
        <v>16</v>
      </c>
      <c r="C205" s="1" t="s">
        <v>55</v>
      </c>
      <c r="D205" s="1" t="s">
        <v>26</v>
      </c>
      <c r="E205" s="1">
        <v>1</v>
      </c>
      <c r="F205" s="1">
        <v>2</v>
      </c>
      <c r="G205" s="1">
        <v>0</v>
      </c>
      <c r="H205" s="1">
        <v>10</v>
      </c>
      <c r="I205" s="1">
        <v>2</v>
      </c>
      <c r="J205" s="1">
        <v>3</v>
      </c>
      <c r="K205" s="1" t="s">
        <v>27</v>
      </c>
      <c r="L205" s="1">
        <v>4</v>
      </c>
      <c r="M205" s="1" t="s">
        <v>1383</v>
      </c>
      <c r="N205" s="1" t="s">
        <v>20</v>
      </c>
      <c r="O205" s="1" t="s">
        <v>61</v>
      </c>
      <c r="P205" s="1" t="s">
        <v>20</v>
      </c>
      <c r="Q205" s="1" t="s">
        <v>22</v>
      </c>
      <c r="R205" s="1" t="s">
        <v>23</v>
      </c>
      <c r="S205">
        <f t="shared" si="16"/>
        <v>18</v>
      </c>
      <c r="T205">
        <f t="shared" si="17"/>
        <v>10</v>
      </c>
      <c r="U205">
        <f t="shared" si="18"/>
        <v>0</v>
      </c>
      <c r="V205" s="14">
        <f t="shared" si="19"/>
        <v>3</v>
      </c>
      <c r="W205" t="str">
        <f t="shared" si="15"/>
        <v>NO</v>
      </c>
      <c r="X205" t="str">
        <f>VLOOKUP(B:B,[1]Sheet3!A:B,2,0)</f>
        <v>7-17 yrs (Children)</v>
      </c>
    </row>
    <row r="206" spans="1:24" x14ac:dyDescent="0.35">
      <c r="A206" s="1" t="s">
        <v>752</v>
      </c>
      <c r="B206" s="1">
        <v>16</v>
      </c>
      <c r="C206" s="1" t="s">
        <v>17</v>
      </c>
      <c r="D206" s="1" t="s">
        <v>26</v>
      </c>
      <c r="E206" s="1">
        <v>1</v>
      </c>
      <c r="F206" s="1">
        <v>1</v>
      </c>
      <c r="G206" s="1">
        <v>1</v>
      </c>
      <c r="H206" s="1">
        <v>7</v>
      </c>
      <c r="I206" s="1">
        <v>2</v>
      </c>
      <c r="J206" s="1">
        <v>2</v>
      </c>
      <c r="K206" s="1" t="s">
        <v>27</v>
      </c>
      <c r="L206" s="1">
        <v>2</v>
      </c>
      <c r="M206" s="1" t="s">
        <v>1383</v>
      </c>
      <c r="N206" s="1" t="s">
        <v>20</v>
      </c>
      <c r="O206" s="1" t="s">
        <v>61</v>
      </c>
      <c r="P206" s="1" t="s">
        <v>22</v>
      </c>
      <c r="Q206" s="1" t="s">
        <v>22</v>
      </c>
      <c r="R206" s="1" t="s">
        <v>23</v>
      </c>
      <c r="S206">
        <f t="shared" si="16"/>
        <v>14</v>
      </c>
      <c r="T206">
        <f t="shared" si="17"/>
        <v>7</v>
      </c>
      <c r="U206">
        <f t="shared" si="18"/>
        <v>1</v>
      </c>
      <c r="V206" s="14">
        <f t="shared" si="19"/>
        <v>2.3333333333333335</v>
      </c>
      <c r="W206" t="str">
        <f t="shared" si="15"/>
        <v>NO</v>
      </c>
      <c r="X206" t="str">
        <f>VLOOKUP(B:B,[1]Sheet3!A:B,2,0)</f>
        <v>7-17 yrs (Children)</v>
      </c>
    </row>
    <row r="207" spans="1:24" x14ac:dyDescent="0.35">
      <c r="A207" s="1" t="s">
        <v>758</v>
      </c>
      <c r="B207" s="1">
        <v>16</v>
      </c>
      <c r="C207" s="1" t="s">
        <v>17</v>
      </c>
      <c r="D207" s="1" t="s">
        <v>87</v>
      </c>
      <c r="E207" s="1">
        <v>2</v>
      </c>
      <c r="F207" s="1">
        <v>5</v>
      </c>
      <c r="G207" s="1">
        <v>1</v>
      </c>
      <c r="H207" s="1">
        <v>9</v>
      </c>
      <c r="I207" s="1">
        <v>1</v>
      </c>
      <c r="J207" s="1">
        <v>1</v>
      </c>
      <c r="K207" s="1" t="s">
        <v>35</v>
      </c>
      <c r="L207" s="1">
        <v>1</v>
      </c>
      <c r="M207" s="1" t="s">
        <v>1386</v>
      </c>
      <c r="N207" s="1" t="s">
        <v>20</v>
      </c>
      <c r="O207" s="1" t="s">
        <v>58</v>
      </c>
      <c r="P207" s="1" t="s">
        <v>22</v>
      </c>
      <c r="Q207" s="1" t="s">
        <v>20</v>
      </c>
      <c r="R207" s="1" t="s">
        <v>23</v>
      </c>
      <c r="S207">
        <f t="shared" si="16"/>
        <v>19</v>
      </c>
      <c r="T207">
        <f t="shared" si="17"/>
        <v>9</v>
      </c>
      <c r="U207">
        <f t="shared" si="18"/>
        <v>1</v>
      </c>
      <c r="V207" s="14">
        <f t="shared" si="19"/>
        <v>3.1666666666666665</v>
      </c>
      <c r="W207" t="str">
        <f t="shared" si="15"/>
        <v>NO</v>
      </c>
      <c r="X207" t="str">
        <f>VLOOKUP(B:B,[1]Sheet3!A:B,2,0)</f>
        <v>7-17 yrs (Children)</v>
      </c>
    </row>
    <row r="208" spans="1:24" x14ac:dyDescent="0.35">
      <c r="A208" s="1" t="s">
        <v>759</v>
      </c>
      <c r="B208" s="1">
        <v>16</v>
      </c>
      <c r="C208" s="1" t="s">
        <v>31</v>
      </c>
      <c r="D208" s="1" t="s">
        <v>87</v>
      </c>
      <c r="E208" s="1">
        <v>0.8</v>
      </c>
      <c r="F208" s="1">
        <v>1</v>
      </c>
      <c r="G208" s="1">
        <v>0</v>
      </c>
      <c r="H208" s="1">
        <v>8</v>
      </c>
      <c r="I208" s="1">
        <v>1</v>
      </c>
      <c r="J208" s="1">
        <v>1</v>
      </c>
      <c r="K208" s="1" t="s">
        <v>27</v>
      </c>
      <c r="L208" s="1">
        <v>3</v>
      </c>
      <c r="M208" s="1" t="s">
        <v>1383</v>
      </c>
      <c r="N208" s="1" t="s">
        <v>20</v>
      </c>
      <c r="O208" s="1" t="s">
        <v>32</v>
      </c>
      <c r="P208" s="1" t="s">
        <v>20</v>
      </c>
      <c r="Q208" s="1" t="s">
        <v>22</v>
      </c>
      <c r="R208" s="1" t="s">
        <v>23</v>
      </c>
      <c r="S208">
        <f t="shared" si="16"/>
        <v>11.8</v>
      </c>
      <c r="T208">
        <f t="shared" si="17"/>
        <v>8</v>
      </c>
      <c r="U208">
        <f t="shared" si="18"/>
        <v>0</v>
      </c>
      <c r="V208" s="14">
        <f t="shared" si="19"/>
        <v>1.9666666666666668</v>
      </c>
      <c r="W208" t="str">
        <f t="shared" si="15"/>
        <v>NO</v>
      </c>
      <c r="X208" t="str">
        <f>VLOOKUP(B:B,[1]Sheet3!A:B,2,0)</f>
        <v>7-17 yrs (Children)</v>
      </c>
    </row>
    <row r="209" spans="1:24" x14ac:dyDescent="0.35">
      <c r="A209" s="1" t="s">
        <v>928</v>
      </c>
      <c r="B209" s="1">
        <v>16</v>
      </c>
      <c r="C209" s="1" t="s">
        <v>31</v>
      </c>
      <c r="D209" s="1" t="s">
        <v>18</v>
      </c>
      <c r="E209" s="1">
        <v>5</v>
      </c>
      <c r="F209" s="1">
        <v>4</v>
      </c>
      <c r="G209" s="1">
        <v>0.5</v>
      </c>
      <c r="H209" s="1">
        <v>8</v>
      </c>
      <c r="I209" s="1">
        <v>0.5</v>
      </c>
      <c r="J209" s="1">
        <v>0</v>
      </c>
      <c r="K209" s="1" t="s">
        <v>27</v>
      </c>
      <c r="L209" s="1">
        <v>3</v>
      </c>
      <c r="M209" s="1" t="s">
        <v>1381</v>
      </c>
      <c r="N209" s="1" t="s">
        <v>20</v>
      </c>
      <c r="O209" s="1" t="s">
        <v>66</v>
      </c>
      <c r="P209" s="1" t="s">
        <v>20</v>
      </c>
      <c r="Q209" s="1" t="s">
        <v>20</v>
      </c>
      <c r="R209" s="1" t="s">
        <v>45</v>
      </c>
      <c r="S209">
        <f t="shared" si="16"/>
        <v>18</v>
      </c>
      <c r="T209">
        <f t="shared" si="17"/>
        <v>8</v>
      </c>
      <c r="U209">
        <f t="shared" si="18"/>
        <v>0</v>
      </c>
      <c r="V209" s="14">
        <f t="shared" si="19"/>
        <v>3</v>
      </c>
      <c r="W209" t="str">
        <f t="shared" si="15"/>
        <v>NO</v>
      </c>
      <c r="X209" t="str">
        <f>VLOOKUP(B:B,[1]Sheet3!A:B,2,0)</f>
        <v>7-17 yrs (Children)</v>
      </c>
    </row>
    <row r="210" spans="1:24" x14ac:dyDescent="0.35">
      <c r="A210" s="1" t="s">
        <v>1029</v>
      </c>
      <c r="B210" s="1">
        <v>16</v>
      </c>
      <c r="C210" s="1" t="s">
        <v>31</v>
      </c>
      <c r="D210" s="1" t="s">
        <v>26</v>
      </c>
      <c r="E210" s="1">
        <v>5</v>
      </c>
      <c r="F210" s="1">
        <v>1</v>
      </c>
      <c r="G210" s="1">
        <v>0</v>
      </c>
      <c r="H210" s="1">
        <v>10</v>
      </c>
      <c r="I210" s="1">
        <v>3</v>
      </c>
      <c r="J210" s="1">
        <v>0</v>
      </c>
      <c r="K210" s="1" t="s">
        <v>47</v>
      </c>
      <c r="L210" s="1">
        <v>2</v>
      </c>
      <c r="M210" s="1" t="s">
        <v>1386</v>
      </c>
      <c r="N210" s="1" t="s">
        <v>20</v>
      </c>
      <c r="O210" s="1" t="s">
        <v>28</v>
      </c>
      <c r="P210" s="1" t="s">
        <v>20</v>
      </c>
      <c r="Q210" s="1" t="s">
        <v>20</v>
      </c>
      <c r="R210" s="1" t="s">
        <v>37</v>
      </c>
      <c r="S210">
        <f t="shared" si="16"/>
        <v>19</v>
      </c>
      <c r="T210">
        <f t="shared" si="17"/>
        <v>10</v>
      </c>
      <c r="U210">
        <f t="shared" si="18"/>
        <v>0</v>
      </c>
      <c r="V210" s="14">
        <f t="shared" si="19"/>
        <v>3.1666666666666665</v>
      </c>
      <c r="W210" t="str">
        <f t="shared" si="15"/>
        <v>NO</v>
      </c>
      <c r="X210" t="str">
        <f>VLOOKUP(B:B,[1]Sheet3!A:B,2,0)</f>
        <v>7-17 yrs (Children)</v>
      </c>
    </row>
    <row r="211" spans="1:24" x14ac:dyDescent="0.35">
      <c r="A211" s="1" t="s">
        <v>1084</v>
      </c>
      <c r="B211" s="1">
        <v>16</v>
      </c>
      <c r="C211" s="1" t="s">
        <v>55</v>
      </c>
      <c r="D211" s="1" t="s">
        <v>26</v>
      </c>
      <c r="E211" s="1">
        <v>3</v>
      </c>
      <c r="F211" s="1">
        <v>3</v>
      </c>
      <c r="G211" s="1">
        <v>0</v>
      </c>
      <c r="H211" s="1">
        <v>10</v>
      </c>
      <c r="I211" s="1">
        <v>5</v>
      </c>
      <c r="J211" s="1">
        <v>3</v>
      </c>
      <c r="K211" s="1" t="s">
        <v>35</v>
      </c>
      <c r="L211" s="1">
        <v>4</v>
      </c>
      <c r="M211" s="1" t="s">
        <v>1383</v>
      </c>
      <c r="N211" s="1" t="s">
        <v>20</v>
      </c>
      <c r="O211" s="1" t="s">
        <v>32</v>
      </c>
      <c r="P211" s="1" t="s">
        <v>20</v>
      </c>
      <c r="Q211" s="1" t="s">
        <v>22</v>
      </c>
      <c r="R211" s="1" t="s">
        <v>45</v>
      </c>
      <c r="S211">
        <f t="shared" si="16"/>
        <v>24</v>
      </c>
      <c r="T211">
        <f t="shared" si="17"/>
        <v>10</v>
      </c>
      <c r="U211">
        <f t="shared" si="18"/>
        <v>0</v>
      </c>
      <c r="V211" s="14">
        <f t="shared" si="19"/>
        <v>4</v>
      </c>
      <c r="W211" t="str">
        <f t="shared" si="15"/>
        <v>NO</v>
      </c>
      <c r="X211" t="str">
        <f>VLOOKUP(B:B,[1]Sheet3!A:B,2,0)</f>
        <v>7-17 yrs (Children)</v>
      </c>
    </row>
    <row r="212" spans="1:24" x14ac:dyDescent="0.35">
      <c r="A212" s="1" t="s">
        <v>1172</v>
      </c>
      <c r="B212" s="1">
        <v>16</v>
      </c>
      <c r="C212" s="1" t="s">
        <v>31</v>
      </c>
      <c r="D212" s="1" t="s">
        <v>26</v>
      </c>
      <c r="E212" s="1">
        <v>4</v>
      </c>
      <c r="F212" s="1">
        <v>2</v>
      </c>
      <c r="G212" s="1">
        <v>0</v>
      </c>
      <c r="H212" s="1">
        <v>9</v>
      </c>
      <c r="I212" s="1">
        <v>2</v>
      </c>
      <c r="J212" s="1">
        <v>0</v>
      </c>
      <c r="K212" s="1" t="s">
        <v>27</v>
      </c>
      <c r="L212" s="1">
        <v>2</v>
      </c>
      <c r="M212" s="1" t="s">
        <v>1383</v>
      </c>
      <c r="N212" s="1" t="s">
        <v>20</v>
      </c>
      <c r="O212" s="1" t="s">
        <v>28</v>
      </c>
      <c r="P212" s="1" t="s">
        <v>20</v>
      </c>
      <c r="Q212" s="1" t="s">
        <v>22</v>
      </c>
      <c r="R212" s="1" t="s">
        <v>23</v>
      </c>
      <c r="S212">
        <f t="shared" si="16"/>
        <v>17</v>
      </c>
      <c r="T212">
        <f t="shared" si="17"/>
        <v>9</v>
      </c>
      <c r="U212">
        <f t="shared" si="18"/>
        <v>0</v>
      </c>
      <c r="V212" s="14">
        <f t="shared" si="19"/>
        <v>2.8333333333333335</v>
      </c>
      <c r="W212" t="str">
        <f t="shared" si="15"/>
        <v>NO</v>
      </c>
      <c r="X212" t="str">
        <f>VLOOKUP(B:B,[1]Sheet3!A:B,2,0)</f>
        <v>7-17 yrs (Children)</v>
      </c>
    </row>
    <row r="213" spans="1:24" x14ac:dyDescent="0.35">
      <c r="A213" s="1" t="s">
        <v>1211</v>
      </c>
      <c r="B213" s="1">
        <v>16</v>
      </c>
      <c r="C213" s="1" t="s">
        <v>25</v>
      </c>
      <c r="D213" s="1" t="s">
        <v>363</v>
      </c>
      <c r="E213" s="1">
        <v>4</v>
      </c>
      <c r="F213" s="1">
        <v>3</v>
      </c>
      <c r="G213" s="1">
        <v>1</v>
      </c>
      <c r="H213" s="1">
        <v>8</v>
      </c>
      <c r="I213" s="1">
        <v>5</v>
      </c>
      <c r="J213" s="1">
        <v>5</v>
      </c>
      <c r="K213" s="1" t="s">
        <v>27</v>
      </c>
      <c r="L213" s="1">
        <v>3</v>
      </c>
      <c r="M213" s="1" t="s">
        <v>1381</v>
      </c>
      <c r="N213" s="1" t="s">
        <v>20</v>
      </c>
      <c r="O213" s="1" t="s">
        <v>32</v>
      </c>
      <c r="P213" s="1" t="s">
        <v>20</v>
      </c>
      <c r="Q213" s="1" t="s">
        <v>20</v>
      </c>
      <c r="R213" s="1" t="s">
        <v>29</v>
      </c>
      <c r="S213">
        <f t="shared" si="16"/>
        <v>26</v>
      </c>
      <c r="T213">
        <f t="shared" si="17"/>
        <v>8</v>
      </c>
      <c r="U213">
        <f t="shared" si="18"/>
        <v>1</v>
      </c>
      <c r="V213" s="14">
        <f t="shared" si="19"/>
        <v>4.333333333333333</v>
      </c>
      <c r="W213" t="str">
        <f t="shared" si="15"/>
        <v>NO</v>
      </c>
      <c r="X213" t="str">
        <f>VLOOKUP(B:B,[1]Sheet3!A:B,2,0)</f>
        <v>7-17 yrs (Children)</v>
      </c>
    </row>
    <row r="214" spans="1:24" x14ac:dyDescent="0.35">
      <c r="A214" s="1" t="s">
        <v>1214</v>
      </c>
      <c r="B214" s="1">
        <v>16</v>
      </c>
      <c r="C214" s="1" t="s">
        <v>17</v>
      </c>
      <c r="D214" s="1" t="s">
        <v>26</v>
      </c>
      <c r="E214" s="1">
        <v>8</v>
      </c>
      <c r="F214" s="1">
        <v>5</v>
      </c>
      <c r="G214" s="1">
        <v>0</v>
      </c>
      <c r="H214" s="1">
        <v>9</v>
      </c>
      <c r="I214" s="1">
        <v>1</v>
      </c>
      <c r="J214" s="1">
        <v>0</v>
      </c>
      <c r="K214" s="1" t="s">
        <v>27</v>
      </c>
      <c r="L214" s="1">
        <v>2</v>
      </c>
      <c r="M214" s="1" t="s">
        <v>1381</v>
      </c>
      <c r="N214" s="1" t="s">
        <v>20</v>
      </c>
      <c r="O214" s="1" t="s">
        <v>39</v>
      </c>
      <c r="P214" s="1" t="s">
        <v>20</v>
      </c>
      <c r="Q214" s="1" t="s">
        <v>20</v>
      </c>
      <c r="R214" s="1" t="s">
        <v>52</v>
      </c>
      <c r="S214">
        <f t="shared" si="16"/>
        <v>23</v>
      </c>
      <c r="T214">
        <f t="shared" si="17"/>
        <v>9</v>
      </c>
      <c r="U214">
        <f t="shared" si="18"/>
        <v>0</v>
      </c>
      <c r="V214" s="14">
        <f t="shared" si="19"/>
        <v>3.8333333333333335</v>
      </c>
      <c r="W214" t="str">
        <f t="shared" si="15"/>
        <v>NO</v>
      </c>
      <c r="X214" t="str">
        <f>VLOOKUP(B:B,[1]Sheet3!A:B,2,0)</f>
        <v>7-17 yrs (Children)</v>
      </c>
    </row>
    <row r="215" spans="1:24" x14ac:dyDescent="0.35">
      <c r="A215" s="1" t="s">
        <v>1215</v>
      </c>
      <c r="B215" s="1">
        <v>16</v>
      </c>
      <c r="C215" s="1" t="s">
        <v>55</v>
      </c>
      <c r="D215" s="1" t="s">
        <v>18</v>
      </c>
      <c r="E215" s="1">
        <v>5</v>
      </c>
      <c r="F215" s="1">
        <v>2</v>
      </c>
      <c r="G215" s="1">
        <v>1</v>
      </c>
      <c r="H215" s="1">
        <v>10</v>
      </c>
      <c r="I215" s="1">
        <v>1</v>
      </c>
      <c r="J215" s="1">
        <v>2</v>
      </c>
      <c r="K215" s="1" t="s">
        <v>57</v>
      </c>
      <c r="L215" s="1">
        <v>4</v>
      </c>
      <c r="M215" s="1" t="s">
        <v>1381</v>
      </c>
      <c r="N215" s="1" t="s">
        <v>20</v>
      </c>
      <c r="O215" s="1" t="s">
        <v>32</v>
      </c>
      <c r="P215" s="1" t="s">
        <v>22</v>
      </c>
      <c r="Q215" s="1" t="s">
        <v>22</v>
      </c>
      <c r="R215" s="1" t="s">
        <v>33</v>
      </c>
      <c r="S215">
        <f t="shared" si="16"/>
        <v>21</v>
      </c>
      <c r="T215">
        <f t="shared" si="17"/>
        <v>10</v>
      </c>
      <c r="U215">
        <f t="shared" si="18"/>
        <v>1</v>
      </c>
      <c r="V215" s="14">
        <f t="shared" si="19"/>
        <v>3.5</v>
      </c>
      <c r="W215" t="str">
        <f t="shared" si="15"/>
        <v>NO</v>
      </c>
      <c r="X215" t="str">
        <f>VLOOKUP(B:B,[1]Sheet3!A:B,2,0)</f>
        <v>7-17 yrs (Children)</v>
      </c>
    </row>
    <row r="216" spans="1:24" x14ac:dyDescent="0.35">
      <c r="A216" s="1" t="s">
        <v>1217</v>
      </c>
      <c r="B216" s="1">
        <v>16</v>
      </c>
      <c r="C216" s="1" t="s">
        <v>31</v>
      </c>
      <c r="D216" s="1" t="s">
        <v>26</v>
      </c>
      <c r="E216" s="1">
        <v>5</v>
      </c>
      <c r="F216" s="1">
        <v>1</v>
      </c>
      <c r="G216" s="1">
        <v>2</v>
      </c>
      <c r="H216" s="1">
        <v>10</v>
      </c>
      <c r="I216" s="1">
        <v>1.5</v>
      </c>
      <c r="J216" s="1">
        <v>0</v>
      </c>
      <c r="K216" s="1" t="s">
        <v>35</v>
      </c>
      <c r="L216" s="1">
        <v>3</v>
      </c>
      <c r="M216" s="1" t="s">
        <v>1383</v>
      </c>
      <c r="N216" s="1" t="s">
        <v>20</v>
      </c>
      <c r="O216" s="1" t="s">
        <v>61</v>
      </c>
      <c r="P216" s="1" t="s">
        <v>20</v>
      </c>
      <c r="Q216" s="1" t="s">
        <v>20</v>
      </c>
      <c r="R216" s="1" t="s">
        <v>29</v>
      </c>
      <c r="S216">
        <f t="shared" si="16"/>
        <v>19.5</v>
      </c>
      <c r="T216">
        <f t="shared" si="17"/>
        <v>10</v>
      </c>
      <c r="U216">
        <f t="shared" si="18"/>
        <v>0</v>
      </c>
      <c r="V216" s="14">
        <f t="shared" si="19"/>
        <v>3.25</v>
      </c>
      <c r="W216" t="str">
        <f t="shared" si="15"/>
        <v>NO</v>
      </c>
      <c r="X216" t="str">
        <f>VLOOKUP(B:B,[1]Sheet3!A:B,2,0)</f>
        <v>7-17 yrs (Children)</v>
      </c>
    </row>
    <row r="217" spans="1:24" x14ac:dyDescent="0.35">
      <c r="A217" s="1" t="s">
        <v>1218</v>
      </c>
      <c r="B217" s="1">
        <v>16</v>
      </c>
      <c r="C217" s="1" t="s">
        <v>31</v>
      </c>
      <c r="D217" s="1" t="s">
        <v>26</v>
      </c>
      <c r="E217" s="1">
        <v>4</v>
      </c>
      <c r="F217" s="1">
        <v>4</v>
      </c>
      <c r="G217" s="1">
        <v>1</v>
      </c>
      <c r="H217" s="1">
        <v>7</v>
      </c>
      <c r="I217" s="1">
        <v>2</v>
      </c>
      <c r="J217" s="1">
        <v>0</v>
      </c>
      <c r="K217" s="1" t="s">
        <v>35</v>
      </c>
      <c r="L217" s="1">
        <v>3</v>
      </c>
      <c r="M217" s="1" t="s">
        <v>1383</v>
      </c>
      <c r="N217" s="1" t="s">
        <v>20</v>
      </c>
      <c r="O217" s="1" t="s">
        <v>36</v>
      </c>
      <c r="P217" s="1" t="s">
        <v>20</v>
      </c>
      <c r="Q217" s="1" t="s">
        <v>22</v>
      </c>
      <c r="R217" s="1" t="s">
        <v>37</v>
      </c>
      <c r="S217">
        <f t="shared" si="16"/>
        <v>18</v>
      </c>
      <c r="T217">
        <f t="shared" si="17"/>
        <v>7</v>
      </c>
      <c r="U217">
        <f t="shared" si="18"/>
        <v>0</v>
      </c>
      <c r="V217" s="14">
        <f t="shared" si="19"/>
        <v>3</v>
      </c>
      <c r="W217" t="str">
        <f t="shared" si="15"/>
        <v>NO</v>
      </c>
      <c r="X217" t="str">
        <f>VLOOKUP(B:B,[1]Sheet3!A:B,2,0)</f>
        <v>7-17 yrs (Children)</v>
      </c>
    </row>
    <row r="218" spans="1:24" x14ac:dyDescent="0.35">
      <c r="A218" s="1" t="s">
        <v>1219</v>
      </c>
      <c r="B218" s="1">
        <v>16</v>
      </c>
      <c r="C218" s="1" t="s">
        <v>17</v>
      </c>
      <c r="D218" s="1" t="s">
        <v>44</v>
      </c>
      <c r="E218" s="1">
        <v>7</v>
      </c>
      <c r="F218" s="1">
        <v>3</v>
      </c>
      <c r="G218" s="1">
        <v>0</v>
      </c>
      <c r="H218" s="1">
        <v>8</v>
      </c>
      <c r="I218" s="1">
        <v>0.5</v>
      </c>
      <c r="J218" s="1">
        <v>0</v>
      </c>
      <c r="K218" s="1" t="s">
        <v>47</v>
      </c>
      <c r="L218" s="1">
        <v>2</v>
      </c>
      <c r="M218" s="1" t="s">
        <v>1386</v>
      </c>
      <c r="N218" s="1" t="s">
        <v>20</v>
      </c>
      <c r="O218" s="1" t="s">
        <v>32</v>
      </c>
      <c r="P218" s="1" t="s">
        <v>20</v>
      </c>
      <c r="Q218" s="1" t="s">
        <v>20</v>
      </c>
      <c r="R218" s="1" t="s">
        <v>378</v>
      </c>
      <c r="S218">
        <f t="shared" si="16"/>
        <v>18.5</v>
      </c>
      <c r="T218">
        <f t="shared" si="17"/>
        <v>8</v>
      </c>
      <c r="U218">
        <f t="shared" si="18"/>
        <v>0</v>
      </c>
      <c r="V218" s="14">
        <f t="shared" si="19"/>
        <v>3.0833333333333335</v>
      </c>
      <c r="W218" t="str">
        <f t="shared" si="15"/>
        <v>NO</v>
      </c>
      <c r="X218" t="str">
        <f>VLOOKUP(B:B,[1]Sheet3!A:B,2,0)</f>
        <v>7-17 yrs (Children)</v>
      </c>
    </row>
    <row r="219" spans="1:24" x14ac:dyDescent="0.35">
      <c r="A219" s="1" t="s">
        <v>1221</v>
      </c>
      <c r="B219" s="1">
        <v>16</v>
      </c>
      <c r="C219" s="1" t="s">
        <v>31</v>
      </c>
      <c r="D219" s="1" t="s">
        <v>26</v>
      </c>
      <c r="E219" s="1">
        <v>5</v>
      </c>
      <c r="F219" s="1">
        <v>2</v>
      </c>
      <c r="G219" s="1">
        <v>0.5</v>
      </c>
      <c r="H219" s="1">
        <v>7</v>
      </c>
      <c r="I219" s="1">
        <v>1</v>
      </c>
      <c r="J219" s="1">
        <v>2</v>
      </c>
      <c r="K219" s="1" t="s">
        <v>27</v>
      </c>
      <c r="L219" s="1">
        <v>3</v>
      </c>
      <c r="M219" s="1" t="s">
        <v>1383</v>
      </c>
      <c r="N219" s="1" t="s">
        <v>20</v>
      </c>
      <c r="O219" s="1" t="s">
        <v>1222</v>
      </c>
      <c r="P219" s="1" t="s">
        <v>20</v>
      </c>
      <c r="Q219" s="1" t="s">
        <v>22</v>
      </c>
      <c r="R219" s="1" t="s">
        <v>37</v>
      </c>
      <c r="S219">
        <f t="shared" si="16"/>
        <v>17.5</v>
      </c>
      <c r="T219">
        <f t="shared" si="17"/>
        <v>7</v>
      </c>
      <c r="U219">
        <f t="shared" si="18"/>
        <v>0.5</v>
      </c>
      <c r="V219" s="14">
        <f t="shared" si="19"/>
        <v>2.9166666666666665</v>
      </c>
      <c r="W219" t="str">
        <f t="shared" si="15"/>
        <v>NO</v>
      </c>
      <c r="X219" t="str">
        <f>VLOOKUP(B:B,[1]Sheet3!A:B,2,0)</f>
        <v>7-17 yrs (Children)</v>
      </c>
    </row>
    <row r="220" spans="1:24" x14ac:dyDescent="0.35">
      <c r="A220" s="1" t="s">
        <v>1224</v>
      </c>
      <c r="B220" s="1">
        <v>16</v>
      </c>
      <c r="C220" s="1" t="s">
        <v>55</v>
      </c>
      <c r="D220" s="1" t="s">
        <v>18</v>
      </c>
      <c r="E220" s="1">
        <v>4</v>
      </c>
      <c r="F220" s="1">
        <v>8</v>
      </c>
      <c r="G220" s="1">
        <v>1</v>
      </c>
      <c r="H220" s="1">
        <v>8</v>
      </c>
      <c r="I220" s="1">
        <v>0.5</v>
      </c>
      <c r="J220" s="1">
        <v>0.5</v>
      </c>
      <c r="K220" s="1" t="s">
        <v>27</v>
      </c>
      <c r="L220" s="1">
        <v>4</v>
      </c>
      <c r="M220" s="1" t="s">
        <v>1386</v>
      </c>
      <c r="N220" s="1" t="s">
        <v>20</v>
      </c>
      <c r="O220" s="1" t="s">
        <v>32</v>
      </c>
      <c r="P220" s="1" t="s">
        <v>22</v>
      </c>
      <c r="Q220" s="1" t="s">
        <v>22</v>
      </c>
      <c r="R220" s="1" t="s">
        <v>23</v>
      </c>
      <c r="S220">
        <f t="shared" si="16"/>
        <v>22</v>
      </c>
      <c r="T220">
        <f t="shared" si="17"/>
        <v>8</v>
      </c>
      <c r="U220">
        <f t="shared" si="18"/>
        <v>0.5</v>
      </c>
      <c r="V220" s="14">
        <f t="shared" si="19"/>
        <v>3.6666666666666665</v>
      </c>
      <c r="W220" t="str">
        <f t="shared" si="15"/>
        <v>NO</v>
      </c>
      <c r="X220" t="str">
        <f>VLOOKUP(B:B,[1]Sheet3!A:B,2,0)</f>
        <v>7-17 yrs (Children)</v>
      </c>
    </row>
    <row r="221" spans="1:24" x14ac:dyDescent="0.35">
      <c r="A221" s="1" t="s">
        <v>1228</v>
      </c>
      <c r="B221" s="1">
        <v>16</v>
      </c>
      <c r="C221" s="1" t="s">
        <v>17</v>
      </c>
      <c r="D221" s="1" t="s">
        <v>26</v>
      </c>
      <c r="E221" s="1">
        <v>7</v>
      </c>
      <c r="F221" s="1">
        <v>2</v>
      </c>
      <c r="G221" s="1">
        <v>0</v>
      </c>
      <c r="H221" s="1">
        <v>8</v>
      </c>
      <c r="I221" s="1">
        <v>0.5</v>
      </c>
      <c r="J221" s="1">
        <v>1.5</v>
      </c>
      <c r="K221" s="1" t="s">
        <v>27</v>
      </c>
      <c r="L221" s="1">
        <v>3</v>
      </c>
      <c r="M221" s="1" t="s">
        <v>1383</v>
      </c>
      <c r="N221" s="1" t="s">
        <v>20</v>
      </c>
      <c r="O221" s="1" t="s">
        <v>277</v>
      </c>
      <c r="P221" s="1" t="s">
        <v>20</v>
      </c>
      <c r="Q221" s="1" t="s">
        <v>22</v>
      </c>
      <c r="R221" s="1" t="s">
        <v>23</v>
      </c>
      <c r="S221">
        <f t="shared" si="16"/>
        <v>19</v>
      </c>
      <c r="T221">
        <f t="shared" si="17"/>
        <v>8</v>
      </c>
      <c r="U221">
        <f t="shared" si="18"/>
        <v>0</v>
      </c>
      <c r="V221" s="14">
        <f t="shared" si="19"/>
        <v>3.1666666666666665</v>
      </c>
      <c r="W221" t="str">
        <f t="shared" si="15"/>
        <v>NO</v>
      </c>
      <c r="X221" t="str">
        <f>VLOOKUP(B:B,[1]Sheet3!A:B,2,0)</f>
        <v>7-17 yrs (Children)</v>
      </c>
    </row>
    <row r="222" spans="1:24" x14ac:dyDescent="0.35">
      <c r="A222" s="1" t="s">
        <v>1230</v>
      </c>
      <c r="B222" s="1">
        <v>16</v>
      </c>
      <c r="C222" s="1" t="s">
        <v>55</v>
      </c>
      <c r="D222" s="1" t="s">
        <v>18</v>
      </c>
      <c r="E222" s="1">
        <v>8</v>
      </c>
      <c r="F222" s="1">
        <v>1</v>
      </c>
      <c r="G222" s="1">
        <v>0.3</v>
      </c>
      <c r="H222" s="1">
        <v>8</v>
      </c>
      <c r="I222" s="1">
        <v>0</v>
      </c>
      <c r="J222" s="1">
        <v>0</v>
      </c>
      <c r="K222" s="1" t="s">
        <v>139</v>
      </c>
      <c r="L222" s="1">
        <v>2</v>
      </c>
      <c r="M222" s="1" t="s">
        <v>1381</v>
      </c>
      <c r="N222" s="1" t="s">
        <v>22</v>
      </c>
      <c r="O222" s="1" t="s">
        <v>1231</v>
      </c>
      <c r="P222" s="1" t="s">
        <v>20</v>
      </c>
      <c r="Q222" s="1" t="s">
        <v>20</v>
      </c>
      <c r="R222" s="1" t="s">
        <v>37</v>
      </c>
      <c r="S222">
        <f t="shared" si="16"/>
        <v>17.3</v>
      </c>
      <c r="T222">
        <f t="shared" si="17"/>
        <v>8</v>
      </c>
      <c r="U222">
        <f t="shared" si="18"/>
        <v>0</v>
      </c>
      <c r="V222" s="14">
        <f t="shared" si="19"/>
        <v>2.8833333333333333</v>
      </c>
      <c r="W222" t="str">
        <f t="shared" si="15"/>
        <v>NO</v>
      </c>
      <c r="X222" t="str">
        <f>VLOOKUP(B:B,[1]Sheet3!A:B,2,0)</f>
        <v>7-17 yrs (Children)</v>
      </c>
    </row>
    <row r="223" spans="1:24" x14ac:dyDescent="0.35">
      <c r="A223" s="1" t="s">
        <v>1232</v>
      </c>
      <c r="B223" s="1">
        <v>16</v>
      </c>
      <c r="C223" s="1" t="s">
        <v>55</v>
      </c>
      <c r="D223" s="1" t="s">
        <v>18</v>
      </c>
      <c r="E223" s="1">
        <v>7</v>
      </c>
      <c r="F223" s="1">
        <v>3</v>
      </c>
      <c r="G223" s="1">
        <v>0</v>
      </c>
      <c r="H223" s="1">
        <v>8</v>
      </c>
      <c r="I223" s="1">
        <v>3</v>
      </c>
      <c r="J223" s="1">
        <v>2</v>
      </c>
      <c r="K223" s="1" t="s">
        <v>27</v>
      </c>
      <c r="L223" s="1">
        <v>2</v>
      </c>
      <c r="M223" s="1" t="s">
        <v>1383</v>
      </c>
      <c r="N223" s="1" t="s">
        <v>20</v>
      </c>
      <c r="O223" s="1" t="s">
        <v>1233</v>
      </c>
      <c r="P223" s="1" t="s">
        <v>20</v>
      </c>
      <c r="Q223" s="1" t="s">
        <v>20</v>
      </c>
      <c r="R223" s="1" t="s">
        <v>23</v>
      </c>
      <c r="S223">
        <f t="shared" si="16"/>
        <v>23</v>
      </c>
      <c r="T223">
        <f t="shared" si="17"/>
        <v>8</v>
      </c>
      <c r="U223">
        <f t="shared" si="18"/>
        <v>0</v>
      </c>
      <c r="V223" s="14">
        <f t="shared" si="19"/>
        <v>3.8333333333333335</v>
      </c>
      <c r="W223" t="str">
        <f t="shared" si="15"/>
        <v>NO</v>
      </c>
      <c r="X223" t="str">
        <f>VLOOKUP(B:B,[1]Sheet3!A:B,2,0)</f>
        <v>7-17 yrs (Children)</v>
      </c>
    </row>
    <row r="224" spans="1:24" x14ac:dyDescent="0.35">
      <c r="A224" s="1" t="s">
        <v>1235</v>
      </c>
      <c r="B224" s="1">
        <v>16</v>
      </c>
      <c r="C224" s="1" t="s">
        <v>55</v>
      </c>
      <c r="D224" s="1" t="s">
        <v>18</v>
      </c>
      <c r="E224" s="1">
        <v>8</v>
      </c>
      <c r="F224" s="1">
        <v>8</v>
      </c>
      <c r="G224" s="1">
        <v>0</v>
      </c>
      <c r="H224" s="1">
        <v>7</v>
      </c>
      <c r="I224" s="1">
        <v>2</v>
      </c>
      <c r="J224" s="1">
        <v>0</v>
      </c>
      <c r="K224" s="1" t="s">
        <v>47</v>
      </c>
      <c r="L224" s="1">
        <v>3</v>
      </c>
      <c r="M224" s="1" t="s">
        <v>1383</v>
      </c>
      <c r="N224" s="1" t="s">
        <v>20</v>
      </c>
      <c r="O224" s="1" t="s">
        <v>32</v>
      </c>
      <c r="P224" s="1" t="s">
        <v>20</v>
      </c>
      <c r="Q224" s="1" t="s">
        <v>20</v>
      </c>
      <c r="R224" s="1" t="s">
        <v>23</v>
      </c>
      <c r="S224">
        <f t="shared" si="16"/>
        <v>25</v>
      </c>
      <c r="T224">
        <f t="shared" si="17"/>
        <v>8</v>
      </c>
      <c r="U224">
        <f t="shared" si="18"/>
        <v>0</v>
      </c>
      <c r="V224" s="14">
        <f t="shared" si="19"/>
        <v>4.166666666666667</v>
      </c>
      <c r="W224" t="str">
        <f t="shared" si="15"/>
        <v>NO</v>
      </c>
      <c r="X224" t="str">
        <f>VLOOKUP(B:B,[1]Sheet3!A:B,2,0)</f>
        <v>7-17 yrs (Children)</v>
      </c>
    </row>
    <row r="225" spans="1:24" x14ac:dyDescent="0.35">
      <c r="A225" s="1" t="s">
        <v>1237</v>
      </c>
      <c r="B225" s="1">
        <v>16</v>
      </c>
      <c r="C225" s="1" t="s">
        <v>55</v>
      </c>
      <c r="D225" s="1" t="s">
        <v>26</v>
      </c>
      <c r="E225" s="1">
        <v>8</v>
      </c>
      <c r="F225" s="1">
        <v>4</v>
      </c>
      <c r="G225" s="1">
        <v>0</v>
      </c>
      <c r="H225" s="1">
        <v>5</v>
      </c>
      <c r="I225" s="1">
        <v>8</v>
      </c>
      <c r="J225" s="1">
        <v>3</v>
      </c>
      <c r="K225" s="1" t="s">
        <v>47</v>
      </c>
      <c r="L225" s="1">
        <v>3</v>
      </c>
      <c r="M225" s="1" t="s">
        <v>1383</v>
      </c>
      <c r="N225" s="1" t="s">
        <v>20</v>
      </c>
      <c r="O225" s="1" t="s">
        <v>32</v>
      </c>
      <c r="P225" s="1" t="s">
        <v>22</v>
      </c>
      <c r="Q225" s="1" t="s">
        <v>22</v>
      </c>
      <c r="R225" s="1" t="s">
        <v>37</v>
      </c>
      <c r="S225">
        <f t="shared" si="16"/>
        <v>28</v>
      </c>
      <c r="T225">
        <f t="shared" si="17"/>
        <v>8</v>
      </c>
      <c r="U225">
        <f t="shared" si="18"/>
        <v>0</v>
      </c>
      <c r="V225" s="14">
        <f t="shared" si="19"/>
        <v>4.666666666666667</v>
      </c>
      <c r="W225" t="str">
        <f t="shared" si="15"/>
        <v>YES</v>
      </c>
      <c r="X225" t="str">
        <f>VLOOKUP(B:B,[1]Sheet3!A:B,2,0)</f>
        <v>7-17 yrs (Children)</v>
      </c>
    </row>
    <row r="226" spans="1:24" x14ac:dyDescent="0.35">
      <c r="A226" s="1" t="s">
        <v>1238</v>
      </c>
      <c r="B226" s="1">
        <v>16</v>
      </c>
      <c r="C226" s="1" t="s">
        <v>17</v>
      </c>
      <c r="D226" s="1" t="s">
        <v>18</v>
      </c>
      <c r="E226" s="1">
        <v>8</v>
      </c>
      <c r="F226" s="1">
        <v>4</v>
      </c>
      <c r="G226" s="1">
        <v>0</v>
      </c>
      <c r="H226" s="1">
        <v>7</v>
      </c>
      <c r="I226" s="1">
        <v>2</v>
      </c>
      <c r="J226" s="1">
        <v>0</v>
      </c>
      <c r="K226" s="1" t="s">
        <v>47</v>
      </c>
      <c r="L226" s="1">
        <v>2</v>
      </c>
      <c r="M226" s="1" t="s">
        <v>1381</v>
      </c>
      <c r="N226" s="1" t="s">
        <v>20</v>
      </c>
      <c r="O226" s="1" t="s">
        <v>39</v>
      </c>
      <c r="P226" s="1" t="s">
        <v>20</v>
      </c>
      <c r="Q226" s="1" t="s">
        <v>22</v>
      </c>
      <c r="R226" s="1" t="s">
        <v>23</v>
      </c>
      <c r="S226">
        <f t="shared" si="16"/>
        <v>21</v>
      </c>
      <c r="T226">
        <f t="shared" si="17"/>
        <v>8</v>
      </c>
      <c r="U226">
        <f t="shared" si="18"/>
        <v>0</v>
      </c>
      <c r="V226" s="14">
        <f t="shared" si="19"/>
        <v>3.5</v>
      </c>
      <c r="W226" t="str">
        <f t="shared" si="15"/>
        <v>NO</v>
      </c>
      <c r="X226" t="str">
        <f>VLOOKUP(B:B,[1]Sheet3!A:B,2,0)</f>
        <v>7-17 yrs (Children)</v>
      </c>
    </row>
    <row r="227" spans="1:24" x14ac:dyDescent="0.35">
      <c r="A227" s="1" t="s">
        <v>1239</v>
      </c>
      <c r="B227" s="1">
        <v>16</v>
      </c>
      <c r="C227" s="1" t="s">
        <v>17</v>
      </c>
      <c r="D227" s="1" t="s">
        <v>26</v>
      </c>
      <c r="E227" s="1">
        <v>4</v>
      </c>
      <c r="F227" s="1">
        <v>4</v>
      </c>
      <c r="G227" s="1">
        <v>1</v>
      </c>
      <c r="H227" s="1">
        <v>7</v>
      </c>
      <c r="I227" s="1">
        <v>2</v>
      </c>
      <c r="J227" s="1">
        <v>1</v>
      </c>
      <c r="K227" s="1" t="s">
        <v>47</v>
      </c>
      <c r="L227" s="1">
        <v>2</v>
      </c>
      <c r="M227" s="1" t="s">
        <v>1383</v>
      </c>
      <c r="N227" s="1" t="s">
        <v>20</v>
      </c>
      <c r="O227" s="1" t="s">
        <v>32</v>
      </c>
      <c r="P227" s="1" t="s">
        <v>22</v>
      </c>
      <c r="Q227" s="1" t="s">
        <v>22</v>
      </c>
      <c r="R227" s="1" t="s">
        <v>52</v>
      </c>
      <c r="S227">
        <f t="shared" si="16"/>
        <v>19</v>
      </c>
      <c r="T227">
        <f t="shared" si="17"/>
        <v>7</v>
      </c>
      <c r="U227">
        <f t="shared" si="18"/>
        <v>1</v>
      </c>
      <c r="V227" s="14">
        <f t="shared" si="19"/>
        <v>3.1666666666666665</v>
      </c>
      <c r="W227" t="str">
        <f t="shared" si="15"/>
        <v>NO</v>
      </c>
      <c r="X227" t="str">
        <f>VLOOKUP(B:B,[1]Sheet3!A:B,2,0)</f>
        <v>7-17 yrs (Children)</v>
      </c>
    </row>
    <row r="228" spans="1:24" x14ac:dyDescent="0.35">
      <c r="A228" s="1" t="s">
        <v>1240</v>
      </c>
      <c r="B228" s="1">
        <v>16</v>
      </c>
      <c r="C228" s="1" t="s">
        <v>17</v>
      </c>
      <c r="D228" s="1" t="s">
        <v>26</v>
      </c>
      <c r="E228" s="1">
        <v>7</v>
      </c>
      <c r="F228" s="1">
        <v>3</v>
      </c>
      <c r="G228" s="1">
        <v>0</v>
      </c>
      <c r="H228" s="1">
        <v>7</v>
      </c>
      <c r="I228" s="1">
        <v>2</v>
      </c>
      <c r="J228" s="1">
        <v>1</v>
      </c>
      <c r="K228" s="1" t="s">
        <v>35</v>
      </c>
      <c r="L228" s="1">
        <v>2</v>
      </c>
      <c r="M228" s="1" t="s">
        <v>1381</v>
      </c>
      <c r="N228" s="1" t="s">
        <v>20</v>
      </c>
      <c r="O228" s="1" t="s">
        <v>32</v>
      </c>
      <c r="P228" s="1" t="s">
        <v>20</v>
      </c>
      <c r="Q228" s="1" t="s">
        <v>22</v>
      </c>
      <c r="R228" s="1" t="s">
        <v>52</v>
      </c>
      <c r="S228">
        <f t="shared" si="16"/>
        <v>20</v>
      </c>
      <c r="T228">
        <f t="shared" si="17"/>
        <v>7</v>
      </c>
      <c r="U228">
        <f t="shared" si="18"/>
        <v>0</v>
      </c>
      <c r="V228" s="14">
        <f t="shared" si="19"/>
        <v>3.3333333333333335</v>
      </c>
      <c r="W228" t="str">
        <f t="shared" si="15"/>
        <v>NO</v>
      </c>
      <c r="X228" t="str">
        <f>VLOOKUP(B:B,[1]Sheet3!A:B,2,0)</f>
        <v>7-17 yrs (Children)</v>
      </c>
    </row>
    <row r="229" spans="1:24" x14ac:dyDescent="0.35">
      <c r="A229" s="1" t="s">
        <v>1241</v>
      </c>
      <c r="B229" s="1">
        <v>16</v>
      </c>
      <c r="C229" s="1" t="s">
        <v>55</v>
      </c>
      <c r="D229" s="1" t="s">
        <v>18</v>
      </c>
      <c r="E229" s="1">
        <v>6</v>
      </c>
      <c r="F229" s="1">
        <v>1</v>
      </c>
      <c r="G229" s="1">
        <v>0.5</v>
      </c>
      <c r="H229" s="1">
        <v>9</v>
      </c>
      <c r="I229" s="1">
        <v>1</v>
      </c>
      <c r="J229" s="1">
        <v>1</v>
      </c>
      <c r="K229" s="1" t="s">
        <v>47</v>
      </c>
      <c r="L229" s="1">
        <v>2</v>
      </c>
      <c r="M229" s="1" t="s">
        <v>1386</v>
      </c>
      <c r="N229" s="1" t="s">
        <v>20</v>
      </c>
      <c r="O229" s="1" t="s">
        <v>1242</v>
      </c>
      <c r="P229" s="1" t="s">
        <v>20</v>
      </c>
      <c r="Q229" s="1" t="s">
        <v>22</v>
      </c>
      <c r="R229" s="1" t="s">
        <v>37</v>
      </c>
      <c r="S229">
        <f t="shared" si="16"/>
        <v>18.5</v>
      </c>
      <c r="T229">
        <f t="shared" si="17"/>
        <v>9</v>
      </c>
      <c r="U229">
        <f t="shared" si="18"/>
        <v>0.5</v>
      </c>
      <c r="V229" s="14">
        <f t="shared" si="19"/>
        <v>3.0833333333333335</v>
      </c>
      <c r="W229" t="str">
        <f t="shared" si="15"/>
        <v>NO</v>
      </c>
      <c r="X229" t="str">
        <f>VLOOKUP(B:B,[1]Sheet3!A:B,2,0)</f>
        <v>7-17 yrs (Children)</v>
      </c>
    </row>
    <row r="230" spans="1:24" x14ac:dyDescent="0.35">
      <c r="A230" s="1" t="s">
        <v>1245</v>
      </c>
      <c r="B230" s="1">
        <v>16</v>
      </c>
      <c r="C230" s="1" t="s">
        <v>31</v>
      </c>
      <c r="D230" s="1" t="s">
        <v>26</v>
      </c>
      <c r="E230" s="1">
        <v>8</v>
      </c>
      <c r="F230" s="1">
        <v>5</v>
      </c>
      <c r="G230" s="1">
        <v>1</v>
      </c>
      <c r="H230" s="1">
        <v>8</v>
      </c>
      <c r="I230" s="1">
        <v>1</v>
      </c>
      <c r="J230" s="1">
        <v>1</v>
      </c>
      <c r="K230" s="1" t="s">
        <v>142</v>
      </c>
      <c r="L230" s="1">
        <v>3</v>
      </c>
      <c r="M230" s="1" t="s">
        <v>1383</v>
      </c>
      <c r="N230" s="1" t="s">
        <v>20</v>
      </c>
      <c r="O230" s="1" t="s">
        <v>166</v>
      </c>
      <c r="P230" s="1" t="s">
        <v>22</v>
      </c>
      <c r="Q230" s="1" t="s">
        <v>22</v>
      </c>
      <c r="R230" s="1" t="s">
        <v>37</v>
      </c>
      <c r="S230">
        <f t="shared" si="16"/>
        <v>24</v>
      </c>
      <c r="T230">
        <f t="shared" si="17"/>
        <v>8</v>
      </c>
      <c r="U230">
        <f t="shared" si="18"/>
        <v>1</v>
      </c>
      <c r="V230" s="14">
        <f t="shared" si="19"/>
        <v>4</v>
      </c>
      <c r="W230" t="str">
        <f t="shared" si="15"/>
        <v>NO</v>
      </c>
      <c r="X230" t="str">
        <f>VLOOKUP(B:B,[1]Sheet3!A:B,2,0)</f>
        <v>7-17 yrs (Children)</v>
      </c>
    </row>
    <row r="231" spans="1:24" x14ac:dyDescent="0.35">
      <c r="A231" s="1" t="s">
        <v>1246</v>
      </c>
      <c r="B231" s="1">
        <v>16</v>
      </c>
      <c r="C231" s="1" t="s">
        <v>55</v>
      </c>
      <c r="D231" s="1" t="s">
        <v>18</v>
      </c>
      <c r="E231" s="1">
        <v>4</v>
      </c>
      <c r="F231" s="1">
        <v>1</v>
      </c>
      <c r="G231" s="1">
        <v>1</v>
      </c>
      <c r="H231" s="1">
        <v>9</v>
      </c>
      <c r="I231" s="1">
        <v>2</v>
      </c>
      <c r="J231" s="1">
        <v>0.4</v>
      </c>
      <c r="K231" s="1" t="s">
        <v>27</v>
      </c>
      <c r="L231" s="1">
        <v>4</v>
      </c>
      <c r="M231" s="1" t="s">
        <v>1383</v>
      </c>
      <c r="N231" s="1" t="s">
        <v>20</v>
      </c>
      <c r="O231" s="1" t="s">
        <v>61</v>
      </c>
      <c r="P231" s="1" t="s">
        <v>22</v>
      </c>
      <c r="Q231" s="1" t="s">
        <v>20</v>
      </c>
      <c r="R231" s="1" t="s">
        <v>37</v>
      </c>
      <c r="S231">
        <f t="shared" si="16"/>
        <v>17.399999999999999</v>
      </c>
      <c r="T231">
        <f t="shared" si="17"/>
        <v>9</v>
      </c>
      <c r="U231">
        <f t="shared" si="18"/>
        <v>0.4</v>
      </c>
      <c r="V231" s="14">
        <f t="shared" si="19"/>
        <v>2.9</v>
      </c>
      <c r="W231" t="str">
        <f t="shared" si="15"/>
        <v>NO</v>
      </c>
      <c r="X231" t="str">
        <f>VLOOKUP(B:B,[1]Sheet3!A:B,2,0)</f>
        <v>7-17 yrs (Children)</v>
      </c>
    </row>
    <row r="232" spans="1:24" x14ac:dyDescent="0.35">
      <c r="A232" s="1" t="s">
        <v>1249</v>
      </c>
      <c r="B232" s="1">
        <v>16</v>
      </c>
      <c r="C232" s="1" t="s">
        <v>31</v>
      </c>
      <c r="D232" s="1" t="s">
        <v>26</v>
      </c>
      <c r="E232" s="1">
        <v>6</v>
      </c>
      <c r="F232" s="1">
        <v>3</v>
      </c>
      <c r="G232" s="1">
        <v>1</v>
      </c>
      <c r="H232" s="1">
        <v>10</v>
      </c>
      <c r="I232" s="1">
        <v>1</v>
      </c>
      <c r="J232" s="1">
        <v>0.5</v>
      </c>
      <c r="K232" s="1" t="s">
        <v>27</v>
      </c>
      <c r="L232" s="1">
        <v>3</v>
      </c>
      <c r="M232" s="1" t="s">
        <v>1383</v>
      </c>
      <c r="N232" s="1" t="s">
        <v>20</v>
      </c>
      <c r="O232" s="1" t="s">
        <v>166</v>
      </c>
      <c r="P232" s="1" t="s">
        <v>22</v>
      </c>
      <c r="Q232" s="1" t="s">
        <v>22</v>
      </c>
      <c r="R232" s="1" t="s">
        <v>686</v>
      </c>
      <c r="S232">
        <f t="shared" si="16"/>
        <v>21.5</v>
      </c>
      <c r="T232">
        <f t="shared" si="17"/>
        <v>10</v>
      </c>
      <c r="U232">
        <f t="shared" si="18"/>
        <v>0.5</v>
      </c>
      <c r="V232" s="14">
        <f t="shared" si="19"/>
        <v>3.5833333333333335</v>
      </c>
      <c r="W232" t="str">
        <f t="shared" si="15"/>
        <v>NO</v>
      </c>
      <c r="X232" t="str">
        <f>VLOOKUP(B:B,[1]Sheet3!A:B,2,0)</f>
        <v>7-17 yrs (Children)</v>
      </c>
    </row>
    <row r="233" spans="1:24" x14ac:dyDescent="0.35">
      <c r="A233" s="1" t="s">
        <v>1250</v>
      </c>
      <c r="B233" s="1">
        <v>16</v>
      </c>
      <c r="C233" s="1" t="s">
        <v>55</v>
      </c>
      <c r="D233" s="1" t="s">
        <v>18</v>
      </c>
      <c r="E233" s="1">
        <v>8</v>
      </c>
      <c r="F233" s="1">
        <v>0</v>
      </c>
      <c r="G233" s="1">
        <v>0</v>
      </c>
      <c r="H233" s="1">
        <v>6</v>
      </c>
      <c r="I233" s="1">
        <v>6</v>
      </c>
      <c r="J233" s="1">
        <v>0</v>
      </c>
      <c r="K233" s="1" t="s">
        <v>35</v>
      </c>
      <c r="L233" s="1">
        <v>3</v>
      </c>
      <c r="M233" s="1" t="s">
        <v>1383</v>
      </c>
      <c r="N233" s="1" t="s">
        <v>20</v>
      </c>
      <c r="O233" s="1" t="s">
        <v>32</v>
      </c>
      <c r="P233" s="1" t="s">
        <v>20</v>
      </c>
      <c r="Q233" s="1" t="s">
        <v>20</v>
      </c>
      <c r="R233" s="1" t="s">
        <v>23</v>
      </c>
      <c r="S233">
        <f t="shared" si="16"/>
        <v>20</v>
      </c>
      <c r="T233">
        <f t="shared" si="17"/>
        <v>8</v>
      </c>
      <c r="U233">
        <f t="shared" si="18"/>
        <v>0</v>
      </c>
      <c r="V233" s="14">
        <f t="shared" si="19"/>
        <v>3.3333333333333335</v>
      </c>
      <c r="W233" t="str">
        <f t="shared" si="15"/>
        <v>NO</v>
      </c>
      <c r="X233" t="str">
        <f>VLOOKUP(B:B,[1]Sheet3!A:B,2,0)</f>
        <v>7-17 yrs (Children)</v>
      </c>
    </row>
    <row r="234" spans="1:24" x14ac:dyDescent="0.35">
      <c r="A234" s="1" t="s">
        <v>1251</v>
      </c>
      <c r="B234" s="1">
        <v>16</v>
      </c>
      <c r="C234" s="1" t="s">
        <v>55</v>
      </c>
      <c r="D234" s="1" t="s">
        <v>18</v>
      </c>
      <c r="E234" s="1">
        <v>8</v>
      </c>
      <c r="F234" s="1">
        <v>1</v>
      </c>
      <c r="G234" s="1">
        <v>0</v>
      </c>
      <c r="H234" s="1">
        <v>8</v>
      </c>
      <c r="I234" s="1">
        <v>1</v>
      </c>
      <c r="J234" s="1">
        <v>2</v>
      </c>
      <c r="K234" s="1" t="s">
        <v>27</v>
      </c>
      <c r="L234" s="1">
        <v>2</v>
      </c>
      <c r="M234" s="1" t="s">
        <v>1383</v>
      </c>
      <c r="N234" s="1" t="s">
        <v>20</v>
      </c>
      <c r="O234" s="1" t="s">
        <v>61</v>
      </c>
      <c r="P234" s="1" t="s">
        <v>22</v>
      </c>
      <c r="Q234" s="1" t="s">
        <v>22</v>
      </c>
      <c r="R234" s="1" t="s">
        <v>23</v>
      </c>
      <c r="S234">
        <f t="shared" si="16"/>
        <v>20</v>
      </c>
      <c r="T234">
        <f t="shared" si="17"/>
        <v>8</v>
      </c>
      <c r="U234">
        <f t="shared" si="18"/>
        <v>0</v>
      </c>
      <c r="V234" s="14">
        <f t="shared" si="19"/>
        <v>3.3333333333333335</v>
      </c>
      <c r="W234" t="str">
        <f t="shared" si="15"/>
        <v>NO</v>
      </c>
      <c r="X234" t="str">
        <f>VLOOKUP(B:B,[1]Sheet3!A:B,2,0)</f>
        <v>7-17 yrs (Children)</v>
      </c>
    </row>
    <row r="235" spans="1:24" x14ac:dyDescent="0.35">
      <c r="A235" s="1" t="s">
        <v>1253</v>
      </c>
      <c r="B235" s="1">
        <v>16</v>
      </c>
      <c r="C235" s="1" t="s">
        <v>17</v>
      </c>
      <c r="D235" s="1" t="s">
        <v>26</v>
      </c>
      <c r="E235" s="1">
        <v>4</v>
      </c>
      <c r="F235" s="1">
        <v>3</v>
      </c>
      <c r="G235" s="1">
        <v>1</v>
      </c>
      <c r="H235" s="1">
        <v>8</v>
      </c>
      <c r="I235" s="1">
        <v>1</v>
      </c>
      <c r="J235" s="1">
        <v>1</v>
      </c>
      <c r="K235" s="1" t="s">
        <v>47</v>
      </c>
      <c r="L235" s="1">
        <v>4</v>
      </c>
      <c r="M235" s="1" t="s">
        <v>1383</v>
      </c>
      <c r="N235" s="1" t="s">
        <v>20</v>
      </c>
      <c r="O235" s="1" t="s">
        <v>277</v>
      </c>
      <c r="P235" s="1" t="s">
        <v>22</v>
      </c>
      <c r="Q235" s="1" t="s">
        <v>20</v>
      </c>
      <c r="R235" s="1" t="s">
        <v>45</v>
      </c>
      <c r="S235">
        <f t="shared" si="16"/>
        <v>18</v>
      </c>
      <c r="T235">
        <f t="shared" si="17"/>
        <v>8</v>
      </c>
      <c r="U235">
        <f t="shared" si="18"/>
        <v>1</v>
      </c>
      <c r="V235" s="14">
        <f t="shared" si="19"/>
        <v>3</v>
      </c>
      <c r="W235" t="str">
        <f t="shared" si="15"/>
        <v>NO</v>
      </c>
      <c r="X235" t="str">
        <f>VLOOKUP(B:B,[1]Sheet3!A:B,2,0)</f>
        <v>7-17 yrs (Children)</v>
      </c>
    </row>
    <row r="236" spans="1:24" x14ac:dyDescent="0.35">
      <c r="A236" s="1" t="s">
        <v>1257</v>
      </c>
      <c r="B236" s="1">
        <v>16</v>
      </c>
      <c r="C236" s="1" t="s">
        <v>31</v>
      </c>
      <c r="D236" s="1" t="s">
        <v>26</v>
      </c>
      <c r="E236" s="1">
        <v>5</v>
      </c>
      <c r="F236" s="1">
        <v>2</v>
      </c>
      <c r="G236" s="1">
        <v>1</v>
      </c>
      <c r="H236" s="1">
        <v>8</v>
      </c>
      <c r="I236" s="1">
        <v>1</v>
      </c>
      <c r="J236" s="1">
        <v>4</v>
      </c>
      <c r="K236" s="1" t="s">
        <v>47</v>
      </c>
      <c r="L236" s="1">
        <v>2</v>
      </c>
      <c r="M236" s="1" t="s">
        <v>1381</v>
      </c>
      <c r="N236" s="1" t="s">
        <v>20</v>
      </c>
      <c r="O236" s="1" t="s">
        <v>76</v>
      </c>
      <c r="P236" s="1" t="s">
        <v>20</v>
      </c>
      <c r="Q236" s="1" t="s">
        <v>22</v>
      </c>
      <c r="R236" s="1" t="s">
        <v>37</v>
      </c>
      <c r="S236">
        <f t="shared" si="16"/>
        <v>21</v>
      </c>
      <c r="T236">
        <f t="shared" si="17"/>
        <v>8</v>
      </c>
      <c r="U236">
        <f t="shared" si="18"/>
        <v>1</v>
      </c>
      <c r="V236" s="14">
        <f t="shared" si="19"/>
        <v>3.5</v>
      </c>
      <c r="W236" t="str">
        <f t="shared" si="15"/>
        <v>NO</v>
      </c>
      <c r="X236" t="str">
        <f>VLOOKUP(B:B,[1]Sheet3!A:B,2,0)</f>
        <v>7-17 yrs (Children)</v>
      </c>
    </row>
    <row r="237" spans="1:24" x14ac:dyDescent="0.35">
      <c r="A237" s="1" t="s">
        <v>1258</v>
      </c>
      <c r="B237" s="1">
        <v>16</v>
      </c>
      <c r="C237" s="1" t="s">
        <v>31</v>
      </c>
      <c r="D237" s="1" t="s">
        <v>26</v>
      </c>
      <c r="E237" s="1">
        <v>4</v>
      </c>
      <c r="F237" s="1">
        <v>5</v>
      </c>
      <c r="G237" s="1">
        <v>1</v>
      </c>
      <c r="H237" s="1">
        <v>7</v>
      </c>
      <c r="I237" s="1">
        <v>1</v>
      </c>
      <c r="J237" s="1">
        <v>1</v>
      </c>
      <c r="K237" s="1" t="s">
        <v>35</v>
      </c>
      <c r="L237" s="1">
        <v>3</v>
      </c>
      <c r="M237" s="1" t="s">
        <v>1381</v>
      </c>
      <c r="N237" s="1" t="s">
        <v>20</v>
      </c>
      <c r="O237" s="1" t="s">
        <v>48</v>
      </c>
      <c r="P237" s="1" t="s">
        <v>22</v>
      </c>
      <c r="Q237" s="1" t="s">
        <v>20</v>
      </c>
      <c r="R237" s="1" t="s">
        <v>29</v>
      </c>
      <c r="S237">
        <f t="shared" si="16"/>
        <v>19</v>
      </c>
      <c r="T237">
        <f t="shared" si="17"/>
        <v>7</v>
      </c>
      <c r="U237">
        <f t="shared" si="18"/>
        <v>1</v>
      </c>
      <c r="V237" s="14">
        <f t="shared" si="19"/>
        <v>3.1666666666666665</v>
      </c>
      <c r="W237" t="str">
        <f t="shared" si="15"/>
        <v>NO</v>
      </c>
      <c r="X237" t="str">
        <f>VLOOKUP(B:B,[1]Sheet3!A:B,2,0)</f>
        <v>7-17 yrs (Children)</v>
      </c>
    </row>
    <row r="238" spans="1:24" x14ac:dyDescent="0.35">
      <c r="A238" s="1" t="s">
        <v>1260</v>
      </c>
      <c r="B238" s="1">
        <v>16</v>
      </c>
      <c r="C238" s="1" t="s">
        <v>31</v>
      </c>
      <c r="D238" s="1" t="s">
        <v>26</v>
      </c>
      <c r="E238" s="1">
        <v>4</v>
      </c>
      <c r="F238" s="1">
        <v>2</v>
      </c>
      <c r="G238" s="1">
        <v>2</v>
      </c>
      <c r="H238" s="1">
        <v>6</v>
      </c>
      <c r="I238" s="1">
        <v>5</v>
      </c>
      <c r="J238" s="1">
        <v>0</v>
      </c>
      <c r="K238" s="1" t="s">
        <v>27</v>
      </c>
      <c r="L238" s="1">
        <v>4</v>
      </c>
      <c r="M238" s="1" t="s">
        <v>1381</v>
      </c>
      <c r="N238" s="1" t="s">
        <v>20</v>
      </c>
      <c r="O238" s="1" t="s">
        <v>166</v>
      </c>
      <c r="P238" s="1" t="s">
        <v>20</v>
      </c>
      <c r="Q238" s="1" t="s">
        <v>22</v>
      </c>
      <c r="R238" s="1" t="s">
        <v>23</v>
      </c>
      <c r="S238">
        <f t="shared" si="16"/>
        <v>19</v>
      </c>
      <c r="T238">
        <f t="shared" si="17"/>
        <v>6</v>
      </c>
      <c r="U238">
        <f t="shared" si="18"/>
        <v>0</v>
      </c>
      <c r="V238" s="14">
        <f t="shared" si="19"/>
        <v>3.1666666666666665</v>
      </c>
      <c r="W238" t="str">
        <f t="shared" si="15"/>
        <v>NO</v>
      </c>
      <c r="X238" t="str">
        <f>VLOOKUP(B:B,[1]Sheet3!A:B,2,0)</f>
        <v>7-17 yrs (Children)</v>
      </c>
    </row>
    <row r="239" spans="1:24" x14ac:dyDescent="0.35">
      <c r="A239" s="1" t="s">
        <v>1263</v>
      </c>
      <c r="B239" s="1">
        <v>16</v>
      </c>
      <c r="C239" s="1" t="s">
        <v>25</v>
      </c>
      <c r="D239" s="1" t="s">
        <v>26</v>
      </c>
      <c r="E239" s="1">
        <v>5</v>
      </c>
      <c r="F239" s="1">
        <v>1</v>
      </c>
      <c r="G239" s="1">
        <v>1</v>
      </c>
      <c r="H239" s="1">
        <v>11</v>
      </c>
      <c r="I239" s="1">
        <v>0</v>
      </c>
      <c r="J239" s="1">
        <v>2</v>
      </c>
      <c r="K239" s="1" t="s">
        <v>47</v>
      </c>
      <c r="L239" s="1">
        <v>3</v>
      </c>
      <c r="M239" s="1" t="s">
        <v>1383</v>
      </c>
      <c r="N239" s="1" t="s">
        <v>20</v>
      </c>
      <c r="O239" s="1" t="s">
        <v>32</v>
      </c>
      <c r="P239" s="1" t="s">
        <v>20</v>
      </c>
      <c r="Q239" s="1" t="s">
        <v>22</v>
      </c>
      <c r="R239" s="1" t="s">
        <v>37</v>
      </c>
      <c r="S239">
        <f t="shared" si="16"/>
        <v>20</v>
      </c>
      <c r="T239">
        <f t="shared" si="17"/>
        <v>11</v>
      </c>
      <c r="U239">
        <f t="shared" si="18"/>
        <v>0</v>
      </c>
      <c r="V239" s="14">
        <f t="shared" si="19"/>
        <v>3.3333333333333335</v>
      </c>
      <c r="W239" t="str">
        <f t="shared" si="15"/>
        <v>NO</v>
      </c>
      <c r="X239" t="str">
        <f>VLOOKUP(B:B,[1]Sheet3!A:B,2,0)</f>
        <v>7-17 yrs (Children)</v>
      </c>
    </row>
    <row r="240" spans="1:24" x14ac:dyDescent="0.35">
      <c r="A240" s="1" t="s">
        <v>1264</v>
      </c>
      <c r="B240" s="1">
        <v>16</v>
      </c>
      <c r="C240" s="1" t="s">
        <v>55</v>
      </c>
      <c r="D240" s="1" t="s">
        <v>18</v>
      </c>
      <c r="E240" s="1">
        <v>5</v>
      </c>
      <c r="F240" s="1">
        <v>4</v>
      </c>
      <c r="G240" s="1">
        <v>0</v>
      </c>
      <c r="H240" s="1">
        <v>6</v>
      </c>
      <c r="I240" s="1">
        <v>1</v>
      </c>
      <c r="J240" s="1">
        <v>0</v>
      </c>
      <c r="K240" s="1" t="s">
        <v>35</v>
      </c>
      <c r="L240" s="1">
        <v>3</v>
      </c>
      <c r="M240" s="1" t="s">
        <v>1383</v>
      </c>
      <c r="N240" s="1" t="s">
        <v>20</v>
      </c>
      <c r="O240" s="1" t="s">
        <v>1074</v>
      </c>
      <c r="P240" s="1" t="s">
        <v>22</v>
      </c>
      <c r="Q240" s="1" t="s">
        <v>22</v>
      </c>
      <c r="R240" s="1" t="s">
        <v>37</v>
      </c>
      <c r="S240">
        <f t="shared" si="16"/>
        <v>16</v>
      </c>
      <c r="T240">
        <f t="shared" si="17"/>
        <v>6</v>
      </c>
      <c r="U240">
        <f t="shared" si="18"/>
        <v>0</v>
      </c>
      <c r="V240" s="14">
        <f t="shared" si="19"/>
        <v>2.6666666666666665</v>
      </c>
      <c r="W240" t="str">
        <f t="shared" si="15"/>
        <v>NO</v>
      </c>
      <c r="X240" t="str">
        <f>VLOOKUP(B:B,[1]Sheet3!A:B,2,0)</f>
        <v>7-17 yrs (Children)</v>
      </c>
    </row>
    <row r="241" spans="1:24" x14ac:dyDescent="0.35">
      <c r="A241" s="1" t="s">
        <v>1265</v>
      </c>
      <c r="B241" s="1">
        <v>16</v>
      </c>
      <c r="C241" s="1" t="s">
        <v>55</v>
      </c>
      <c r="D241" s="1" t="s">
        <v>26</v>
      </c>
      <c r="E241" s="1">
        <v>5</v>
      </c>
      <c r="F241" s="1">
        <v>2</v>
      </c>
      <c r="G241" s="1">
        <v>1</v>
      </c>
      <c r="H241" s="1">
        <v>10</v>
      </c>
      <c r="I241" s="1">
        <v>1</v>
      </c>
      <c r="J241" s="1">
        <v>0.5</v>
      </c>
      <c r="K241" s="1" t="s">
        <v>47</v>
      </c>
      <c r="L241" s="1">
        <v>3</v>
      </c>
      <c r="M241" s="1" t="s">
        <v>1383</v>
      </c>
      <c r="N241" s="1" t="s">
        <v>20</v>
      </c>
      <c r="O241" s="1" t="s">
        <v>32</v>
      </c>
      <c r="P241" s="1" t="s">
        <v>20</v>
      </c>
      <c r="Q241" s="1" t="s">
        <v>22</v>
      </c>
      <c r="R241" s="1" t="s">
        <v>23</v>
      </c>
      <c r="S241">
        <f t="shared" si="16"/>
        <v>19.5</v>
      </c>
      <c r="T241">
        <f t="shared" si="17"/>
        <v>10</v>
      </c>
      <c r="U241">
        <f t="shared" si="18"/>
        <v>0.5</v>
      </c>
      <c r="V241" s="14">
        <f t="shared" si="19"/>
        <v>3.25</v>
      </c>
      <c r="W241" t="str">
        <f t="shared" si="15"/>
        <v>NO</v>
      </c>
      <c r="X241" t="str">
        <f>VLOOKUP(B:B,[1]Sheet3!A:B,2,0)</f>
        <v>7-17 yrs (Children)</v>
      </c>
    </row>
    <row r="242" spans="1:24" x14ac:dyDescent="0.35">
      <c r="A242" s="1" t="s">
        <v>1268</v>
      </c>
      <c r="B242" s="1">
        <v>16</v>
      </c>
      <c r="C242" s="1" t="s">
        <v>55</v>
      </c>
      <c r="D242" s="1" t="s">
        <v>18</v>
      </c>
      <c r="E242" s="1">
        <v>5</v>
      </c>
      <c r="F242" s="1">
        <v>8</v>
      </c>
      <c r="G242" s="1">
        <v>2</v>
      </c>
      <c r="H242" s="1">
        <v>5</v>
      </c>
      <c r="I242" s="1">
        <v>2</v>
      </c>
      <c r="J242" s="1">
        <v>0</v>
      </c>
      <c r="K242" s="1" t="s">
        <v>27</v>
      </c>
      <c r="L242" s="1">
        <v>4</v>
      </c>
      <c r="M242" s="1" t="s">
        <v>1383</v>
      </c>
      <c r="N242" s="1" t="s">
        <v>20</v>
      </c>
      <c r="O242" s="1" t="s">
        <v>1269</v>
      </c>
      <c r="P242" s="1" t="s">
        <v>22</v>
      </c>
      <c r="Q242" s="1" t="s">
        <v>22</v>
      </c>
      <c r="R242" s="1" t="s">
        <v>23</v>
      </c>
      <c r="S242">
        <f t="shared" si="16"/>
        <v>22</v>
      </c>
      <c r="T242">
        <f t="shared" si="17"/>
        <v>8</v>
      </c>
      <c r="U242">
        <f t="shared" si="18"/>
        <v>0</v>
      </c>
      <c r="V242" s="14">
        <f t="shared" si="19"/>
        <v>3.6666666666666665</v>
      </c>
      <c r="W242" t="str">
        <f t="shared" si="15"/>
        <v>NO</v>
      </c>
      <c r="X242" t="str">
        <f>VLOOKUP(B:B,[1]Sheet3!A:B,2,0)</f>
        <v>7-17 yrs (Children)</v>
      </c>
    </row>
    <row r="243" spans="1:24" x14ac:dyDescent="0.35">
      <c r="A243" s="1" t="s">
        <v>1279</v>
      </c>
      <c r="B243" s="1">
        <v>16</v>
      </c>
      <c r="C243" s="1" t="s">
        <v>17</v>
      </c>
      <c r="D243" s="1" t="s">
        <v>18</v>
      </c>
      <c r="E243" s="1">
        <v>4</v>
      </c>
      <c r="F243" s="1">
        <v>1</v>
      </c>
      <c r="G243" s="1">
        <v>1</v>
      </c>
      <c r="H243" s="1">
        <v>7</v>
      </c>
      <c r="I243" s="1">
        <v>1</v>
      </c>
      <c r="J243" s="1">
        <v>3</v>
      </c>
      <c r="K243" s="1" t="s">
        <v>35</v>
      </c>
      <c r="L243" s="1">
        <v>2</v>
      </c>
      <c r="M243" s="1" t="s">
        <v>1383</v>
      </c>
      <c r="N243" s="1" t="s">
        <v>20</v>
      </c>
      <c r="O243" s="1" t="s">
        <v>32</v>
      </c>
      <c r="P243" s="1" t="s">
        <v>22</v>
      </c>
      <c r="Q243" s="1" t="s">
        <v>22</v>
      </c>
      <c r="R243" s="1" t="s">
        <v>33</v>
      </c>
      <c r="S243">
        <f t="shared" si="16"/>
        <v>17</v>
      </c>
      <c r="T243">
        <f t="shared" si="17"/>
        <v>7</v>
      </c>
      <c r="U243">
        <f t="shared" si="18"/>
        <v>1</v>
      </c>
      <c r="V243" s="14">
        <f t="shared" si="19"/>
        <v>2.8333333333333335</v>
      </c>
      <c r="W243" t="str">
        <f t="shared" si="15"/>
        <v>NO</v>
      </c>
      <c r="X243" t="str">
        <f>VLOOKUP(B:B,[1]Sheet3!A:B,2,0)</f>
        <v>7-17 yrs (Children)</v>
      </c>
    </row>
    <row r="244" spans="1:24" x14ac:dyDescent="0.35">
      <c r="A244" s="1" t="s">
        <v>1301</v>
      </c>
      <c r="B244" s="1">
        <v>16</v>
      </c>
      <c r="C244" s="1" t="s">
        <v>55</v>
      </c>
      <c r="D244" s="1" t="s">
        <v>26</v>
      </c>
      <c r="E244" s="1">
        <v>4</v>
      </c>
      <c r="F244" s="1">
        <v>2</v>
      </c>
      <c r="G244" s="1">
        <v>0</v>
      </c>
      <c r="H244" s="1">
        <v>5</v>
      </c>
      <c r="I244" s="1">
        <v>1</v>
      </c>
      <c r="J244" s="1">
        <v>1</v>
      </c>
      <c r="K244" s="1" t="s">
        <v>27</v>
      </c>
      <c r="L244" s="1">
        <v>3</v>
      </c>
      <c r="M244" s="1" t="s">
        <v>1381</v>
      </c>
      <c r="N244" s="1" t="s">
        <v>20</v>
      </c>
      <c r="O244" s="1" t="s">
        <v>61</v>
      </c>
      <c r="P244" s="1" t="s">
        <v>22</v>
      </c>
      <c r="Q244" s="1" t="s">
        <v>20</v>
      </c>
      <c r="R244" s="1" t="s">
        <v>33</v>
      </c>
      <c r="S244">
        <f t="shared" si="16"/>
        <v>13</v>
      </c>
      <c r="T244">
        <f t="shared" si="17"/>
        <v>5</v>
      </c>
      <c r="U244">
        <f t="shared" si="18"/>
        <v>0</v>
      </c>
      <c r="V244" s="14">
        <f t="shared" si="19"/>
        <v>2.1666666666666665</v>
      </c>
      <c r="W244" t="str">
        <f t="shared" si="15"/>
        <v>NO</v>
      </c>
      <c r="X244" t="str">
        <f>VLOOKUP(B:B,[1]Sheet3!A:B,2,0)</f>
        <v>7-17 yrs (Children)</v>
      </c>
    </row>
    <row r="245" spans="1:24" x14ac:dyDescent="0.35">
      <c r="A245" s="1" t="s">
        <v>1341</v>
      </c>
      <c r="B245" s="1">
        <v>16</v>
      </c>
      <c r="C245" s="1" t="s">
        <v>17</v>
      </c>
      <c r="D245" s="1" t="s">
        <v>18</v>
      </c>
      <c r="E245" s="1">
        <v>7.5</v>
      </c>
      <c r="F245" s="1">
        <v>4.5</v>
      </c>
      <c r="G245" s="1">
        <v>0</v>
      </c>
      <c r="H245" s="1">
        <v>6</v>
      </c>
      <c r="I245" s="1">
        <v>0.5</v>
      </c>
      <c r="J245" s="1">
        <v>2</v>
      </c>
      <c r="K245" s="1" t="s">
        <v>47</v>
      </c>
      <c r="L245" s="1">
        <v>4</v>
      </c>
      <c r="M245" s="1" t="s">
        <v>1383</v>
      </c>
      <c r="N245" s="1" t="s">
        <v>20</v>
      </c>
      <c r="O245" s="1" t="s">
        <v>32</v>
      </c>
      <c r="P245" s="1" t="s">
        <v>22</v>
      </c>
      <c r="Q245" s="1" t="s">
        <v>22</v>
      </c>
      <c r="R245" s="1" t="s">
        <v>52</v>
      </c>
      <c r="S245">
        <f t="shared" si="16"/>
        <v>20.5</v>
      </c>
      <c r="T245">
        <f t="shared" si="17"/>
        <v>7.5</v>
      </c>
      <c r="U245">
        <f t="shared" si="18"/>
        <v>0</v>
      </c>
      <c r="V245" s="14">
        <f t="shared" si="19"/>
        <v>3.4166666666666665</v>
      </c>
      <c r="W245" t="str">
        <f t="shared" si="15"/>
        <v>NO</v>
      </c>
      <c r="X245" t="str">
        <f>VLOOKUP(B:B,[1]Sheet3!A:B,2,0)</f>
        <v>7-17 yrs (Children)</v>
      </c>
    </row>
    <row r="246" spans="1:24" x14ac:dyDescent="0.35">
      <c r="A246" s="1" t="s">
        <v>94</v>
      </c>
      <c r="B246" s="1">
        <v>17</v>
      </c>
      <c r="C246" s="1" t="s">
        <v>31</v>
      </c>
      <c r="D246" s="1" t="s">
        <v>18</v>
      </c>
      <c r="E246" s="1">
        <v>4</v>
      </c>
      <c r="F246" s="1">
        <v>1</v>
      </c>
      <c r="G246" s="1">
        <v>1</v>
      </c>
      <c r="H246" s="1">
        <v>7</v>
      </c>
      <c r="I246" s="1">
        <v>1.5</v>
      </c>
      <c r="J246" s="1">
        <v>0</v>
      </c>
      <c r="K246" s="1" t="s">
        <v>35</v>
      </c>
      <c r="L246" s="1">
        <v>3</v>
      </c>
      <c r="M246" s="1" t="s">
        <v>1386</v>
      </c>
      <c r="N246" s="1" t="s">
        <v>20</v>
      </c>
      <c r="O246" s="1" t="s">
        <v>66</v>
      </c>
      <c r="P246" s="1" t="s">
        <v>20</v>
      </c>
      <c r="Q246" s="1" t="s">
        <v>22</v>
      </c>
      <c r="R246" s="1" t="s">
        <v>33</v>
      </c>
      <c r="S246">
        <f t="shared" si="16"/>
        <v>14.5</v>
      </c>
      <c r="T246">
        <f t="shared" si="17"/>
        <v>7</v>
      </c>
      <c r="U246">
        <f t="shared" si="18"/>
        <v>0</v>
      </c>
      <c r="V246" s="14">
        <f t="shared" si="19"/>
        <v>2.4166666666666665</v>
      </c>
      <c r="W246" t="str">
        <f t="shared" si="15"/>
        <v>NO</v>
      </c>
      <c r="X246" t="str">
        <f>VLOOKUP(B:B,[1]Sheet3!A:B,2,0)</f>
        <v>7-17 yrs (Children)</v>
      </c>
    </row>
    <row r="247" spans="1:24" x14ac:dyDescent="0.35">
      <c r="A247" s="1" t="s">
        <v>207</v>
      </c>
      <c r="B247" s="1">
        <v>17</v>
      </c>
      <c r="C247" s="1" t="s">
        <v>55</v>
      </c>
      <c r="D247" s="1" t="s">
        <v>18</v>
      </c>
      <c r="E247" s="1">
        <v>6</v>
      </c>
      <c r="F247" s="1">
        <v>4</v>
      </c>
      <c r="G247" s="1">
        <v>1</v>
      </c>
      <c r="H247" s="1">
        <v>8</v>
      </c>
      <c r="I247" s="1">
        <v>1</v>
      </c>
      <c r="J247" s="1">
        <v>1</v>
      </c>
      <c r="K247" s="1" t="s">
        <v>27</v>
      </c>
      <c r="L247" s="1">
        <v>2</v>
      </c>
      <c r="M247" s="1" t="s">
        <v>1383</v>
      </c>
      <c r="N247" s="1" t="s">
        <v>20</v>
      </c>
      <c r="O247" s="1" t="s">
        <v>32</v>
      </c>
      <c r="P247" s="1" t="s">
        <v>20</v>
      </c>
      <c r="Q247" s="1" t="s">
        <v>22</v>
      </c>
      <c r="R247" s="1" t="s">
        <v>23</v>
      </c>
      <c r="S247">
        <f t="shared" si="16"/>
        <v>21</v>
      </c>
      <c r="T247">
        <f t="shared" si="17"/>
        <v>8</v>
      </c>
      <c r="U247">
        <f t="shared" si="18"/>
        <v>1</v>
      </c>
      <c r="V247" s="14">
        <f t="shared" si="19"/>
        <v>3.5</v>
      </c>
      <c r="W247" t="str">
        <f t="shared" si="15"/>
        <v>NO</v>
      </c>
      <c r="X247" t="str">
        <f>VLOOKUP(B:B,[1]Sheet3!A:B,2,0)</f>
        <v>7-17 yrs (Children)</v>
      </c>
    </row>
    <row r="248" spans="1:24" x14ac:dyDescent="0.35">
      <c r="A248" s="1" t="s">
        <v>289</v>
      </c>
      <c r="B248" s="1">
        <v>17</v>
      </c>
      <c r="C248" s="1" t="s">
        <v>55</v>
      </c>
      <c r="D248" s="1" t="s">
        <v>18</v>
      </c>
      <c r="E248" s="1">
        <v>6</v>
      </c>
      <c r="F248" s="1">
        <v>1</v>
      </c>
      <c r="G248" s="1">
        <v>0</v>
      </c>
      <c r="H248" s="1">
        <v>7</v>
      </c>
      <c r="I248" s="1">
        <v>2</v>
      </c>
      <c r="J248" s="1">
        <v>0</v>
      </c>
      <c r="K248" s="1" t="s">
        <v>63</v>
      </c>
      <c r="L248" s="1">
        <v>2</v>
      </c>
      <c r="M248" s="1" t="s">
        <v>1383</v>
      </c>
      <c r="N248" s="1" t="s">
        <v>20</v>
      </c>
      <c r="O248" s="1" t="s">
        <v>61</v>
      </c>
      <c r="P248" s="1" t="s">
        <v>22</v>
      </c>
      <c r="Q248" s="1" t="s">
        <v>20</v>
      </c>
      <c r="R248" s="1" t="s">
        <v>37</v>
      </c>
      <c r="S248">
        <f t="shared" si="16"/>
        <v>16</v>
      </c>
      <c r="T248">
        <f t="shared" si="17"/>
        <v>7</v>
      </c>
      <c r="U248">
        <f t="shared" si="18"/>
        <v>0</v>
      </c>
      <c r="V248" s="14">
        <f t="shared" si="19"/>
        <v>2.6666666666666665</v>
      </c>
      <c r="W248" t="str">
        <f t="shared" si="15"/>
        <v>NO</v>
      </c>
      <c r="X248" t="str">
        <f>VLOOKUP(B:B,[1]Sheet3!A:B,2,0)</f>
        <v>7-17 yrs (Children)</v>
      </c>
    </row>
    <row r="249" spans="1:24" x14ac:dyDescent="0.35">
      <c r="A249" s="1" t="s">
        <v>291</v>
      </c>
      <c r="B249" s="1">
        <v>17</v>
      </c>
      <c r="C249" s="1" t="s">
        <v>17</v>
      </c>
      <c r="D249" s="1" t="s">
        <v>26</v>
      </c>
      <c r="E249" s="1">
        <v>7</v>
      </c>
      <c r="F249" s="1">
        <v>4</v>
      </c>
      <c r="G249" s="1">
        <v>0</v>
      </c>
      <c r="H249" s="1">
        <v>7</v>
      </c>
      <c r="I249" s="1">
        <v>1</v>
      </c>
      <c r="J249" s="1">
        <v>1</v>
      </c>
      <c r="K249" s="1" t="s">
        <v>47</v>
      </c>
      <c r="L249" s="1">
        <v>2</v>
      </c>
      <c r="M249" s="1" t="s">
        <v>1381</v>
      </c>
      <c r="N249" s="1" t="s">
        <v>20</v>
      </c>
      <c r="O249" s="1" t="s">
        <v>32</v>
      </c>
      <c r="P249" s="1" t="s">
        <v>22</v>
      </c>
      <c r="Q249" s="1" t="s">
        <v>20</v>
      </c>
      <c r="R249" s="1" t="s">
        <v>23</v>
      </c>
      <c r="S249">
        <f t="shared" si="16"/>
        <v>20</v>
      </c>
      <c r="T249">
        <f t="shared" si="17"/>
        <v>7</v>
      </c>
      <c r="U249">
        <f t="shared" si="18"/>
        <v>0</v>
      </c>
      <c r="V249" s="14">
        <f t="shared" si="19"/>
        <v>3.3333333333333335</v>
      </c>
      <c r="W249" t="str">
        <f t="shared" si="15"/>
        <v>NO</v>
      </c>
      <c r="X249" t="str">
        <f>VLOOKUP(B:B,[1]Sheet3!A:B,2,0)</f>
        <v>7-17 yrs (Children)</v>
      </c>
    </row>
    <row r="250" spans="1:24" x14ac:dyDescent="0.35">
      <c r="A250" s="1" t="s">
        <v>294</v>
      </c>
      <c r="B250" s="1">
        <v>17</v>
      </c>
      <c r="C250" s="1" t="s">
        <v>31</v>
      </c>
      <c r="D250" s="1" t="s">
        <v>26</v>
      </c>
      <c r="E250" s="1">
        <v>6</v>
      </c>
      <c r="F250" s="1">
        <v>1.5</v>
      </c>
      <c r="G250" s="1">
        <v>2</v>
      </c>
      <c r="H250" s="1">
        <v>7</v>
      </c>
      <c r="I250" s="1">
        <v>2</v>
      </c>
      <c r="J250" s="1">
        <v>0.5</v>
      </c>
      <c r="K250" s="1" t="s">
        <v>35</v>
      </c>
      <c r="L250" s="1">
        <v>4</v>
      </c>
      <c r="M250" s="1" t="s">
        <v>1381</v>
      </c>
      <c r="N250" s="1" t="s">
        <v>20</v>
      </c>
      <c r="O250" s="1" t="s">
        <v>295</v>
      </c>
      <c r="P250" s="1" t="s">
        <v>22</v>
      </c>
      <c r="Q250" s="1" t="s">
        <v>20</v>
      </c>
      <c r="R250" s="1" t="s">
        <v>33</v>
      </c>
      <c r="S250">
        <f t="shared" si="16"/>
        <v>19</v>
      </c>
      <c r="T250">
        <f t="shared" si="17"/>
        <v>7</v>
      </c>
      <c r="U250">
        <f t="shared" si="18"/>
        <v>0.5</v>
      </c>
      <c r="V250" s="14">
        <f t="shared" si="19"/>
        <v>3.1666666666666665</v>
      </c>
      <c r="W250" t="str">
        <f t="shared" si="15"/>
        <v>NO</v>
      </c>
      <c r="X250" t="str">
        <f>VLOOKUP(B:B,[1]Sheet3!A:B,2,0)</f>
        <v>7-17 yrs (Children)</v>
      </c>
    </row>
    <row r="251" spans="1:24" x14ac:dyDescent="0.35">
      <c r="A251" s="1" t="s">
        <v>296</v>
      </c>
      <c r="B251" s="1">
        <v>17</v>
      </c>
      <c r="C251" s="1" t="s">
        <v>55</v>
      </c>
      <c r="D251" s="1" t="s">
        <v>18</v>
      </c>
      <c r="E251" s="1">
        <v>6</v>
      </c>
      <c r="F251" s="1">
        <v>5</v>
      </c>
      <c r="G251" s="1">
        <v>0.5</v>
      </c>
      <c r="H251" s="1">
        <v>7</v>
      </c>
      <c r="I251" s="1">
        <v>1</v>
      </c>
      <c r="J251" s="1">
        <v>1</v>
      </c>
      <c r="K251" s="1" t="s">
        <v>47</v>
      </c>
      <c r="L251" s="1">
        <v>2</v>
      </c>
      <c r="M251" s="1" t="s">
        <v>1383</v>
      </c>
      <c r="N251" s="1" t="s">
        <v>20</v>
      </c>
      <c r="O251" s="1" t="s">
        <v>32</v>
      </c>
      <c r="P251" s="1" t="s">
        <v>20</v>
      </c>
      <c r="Q251" s="1" t="s">
        <v>20</v>
      </c>
      <c r="R251" s="1" t="s">
        <v>45</v>
      </c>
      <c r="S251">
        <f t="shared" si="16"/>
        <v>20.5</v>
      </c>
      <c r="T251">
        <f t="shared" si="17"/>
        <v>7</v>
      </c>
      <c r="U251">
        <f t="shared" si="18"/>
        <v>0.5</v>
      </c>
      <c r="V251" s="14">
        <f t="shared" si="19"/>
        <v>3.4166666666666665</v>
      </c>
      <c r="W251" t="str">
        <f t="shared" si="15"/>
        <v>NO</v>
      </c>
      <c r="X251" t="str">
        <f>VLOOKUP(B:B,[1]Sheet3!A:B,2,0)</f>
        <v>7-17 yrs (Children)</v>
      </c>
    </row>
    <row r="252" spans="1:24" x14ac:dyDescent="0.35">
      <c r="A252" s="1" t="s">
        <v>298</v>
      </c>
      <c r="B252" s="1">
        <v>17</v>
      </c>
      <c r="C252" s="1" t="s">
        <v>55</v>
      </c>
      <c r="D252" s="1" t="s">
        <v>44</v>
      </c>
      <c r="E252" s="1">
        <v>6</v>
      </c>
      <c r="F252" s="1">
        <v>2</v>
      </c>
      <c r="G252" s="1">
        <v>1</v>
      </c>
      <c r="H252" s="1">
        <v>7</v>
      </c>
      <c r="I252" s="1">
        <v>1</v>
      </c>
      <c r="J252" s="1">
        <v>1</v>
      </c>
      <c r="K252" s="1" t="s">
        <v>47</v>
      </c>
      <c r="L252" s="1">
        <v>4</v>
      </c>
      <c r="M252" s="1" t="s">
        <v>1383</v>
      </c>
      <c r="N252" s="1" t="s">
        <v>20</v>
      </c>
      <c r="O252" s="1" t="s">
        <v>66</v>
      </c>
      <c r="P252" s="1" t="s">
        <v>20</v>
      </c>
      <c r="Q252" s="1" t="s">
        <v>22</v>
      </c>
      <c r="R252" s="1" t="s">
        <v>37</v>
      </c>
      <c r="S252">
        <f t="shared" si="16"/>
        <v>18</v>
      </c>
      <c r="T252">
        <f t="shared" si="17"/>
        <v>7</v>
      </c>
      <c r="U252">
        <f t="shared" si="18"/>
        <v>1</v>
      </c>
      <c r="V252" s="14">
        <f t="shared" si="19"/>
        <v>3</v>
      </c>
      <c r="W252" t="str">
        <f t="shared" si="15"/>
        <v>NO</v>
      </c>
      <c r="X252" t="str">
        <f>VLOOKUP(B:B,[1]Sheet3!A:B,2,0)</f>
        <v>7-17 yrs (Children)</v>
      </c>
    </row>
    <row r="253" spans="1:24" x14ac:dyDescent="0.35">
      <c r="A253" s="1" t="s">
        <v>304</v>
      </c>
      <c r="B253" s="1">
        <v>17</v>
      </c>
      <c r="C253" s="1" t="s">
        <v>151</v>
      </c>
      <c r="D253" s="1" t="s">
        <v>18</v>
      </c>
      <c r="E253" s="1">
        <v>9</v>
      </c>
      <c r="F253" s="1">
        <v>3</v>
      </c>
      <c r="G253" s="1">
        <v>0</v>
      </c>
      <c r="H253" s="1">
        <v>5</v>
      </c>
      <c r="I253" s="1">
        <v>0.5</v>
      </c>
      <c r="J253" s="1">
        <v>1</v>
      </c>
      <c r="K253" s="1" t="s">
        <v>35</v>
      </c>
      <c r="L253" s="1">
        <v>3</v>
      </c>
      <c r="M253" s="1" t="s">
        <v>1383</v>
      </c>
      <c r="N253" s="1" t="s">
        <v>20</v>
      </c>
      <c r="O253" s="1" t="s">
        <v>32</v>
      </c>
      <c r="P253" s="1" t="s">
        <v>20</v>
      </c>
      <c r="Q253" s="1" t="s">
        <v>20</v>
      </c>
      <c r="R253" s="1" t="s">
        <v>305</v>
      </c>
      <c r="S253">
        <f t="shared" si="16"/>
        <v>18.5</v>
      </c>
      <c r="T253">
        <f t="shared" si="17"/>
        <v>9</v>
      </c>
      <c r="U253">
        <f t="shared" si="18"/>
        <v>0</v>
      </c>
      <c r="V253" s="14">
        <f t="shared" si="19"/>
        <v>3.0833333333333335</v>
      </c>
      <c r="W253" t="str">
        <f t="shared" si="15"/>
        <v>NO</v>
      </c>
      <c r="X253" t="str">
        <f>VLOOKUP(B:B,[1]Sheet3!A:B,2,0)</f>
        <v>7-17 yrs (Children)</v>
      </c>
    </row>
    <row r="254" spans="1:24" x14ac:dyDescent="0.35">
      <c r="A254" s="17" t="s">
        <v>313</v>
      </c>
      <c r="B254" s="1">
        <v>17</v>
      </c>
      <c r="C254" s="1" t="s">
        <v>55</v>
      </c>
      <c r="D254" s="1" t="s">
        <v>26</v>
      </c>
      <c r="E254" s="1">
        <v>6</v>
      </c>
      <c r="F254" s="1">
        <v>12</v>
      </c>
      <c r="G254" s="1">
        <v>1</v>
      </c>
      <c r="H254" s="1">
        <v>8</v>
      </c>
      <c r="I254" s="1">
        <v>2</v>
      </c>
      <c r="J254" s="1">
        <v>3</v>
      </c>
      <c r="K254" s="1" t="s">
        <v>47</v>
      </c>
      <c r="L254" s="1">
        <v>4</v>
      </c>
      <c r="M254" s="1" t="s">
        <v>1383</v>
      </c>
      <c r="N254" s="1" t="s">
        <v>20</v>
      </c>
      <c r="O254" s="1" t="s">
        <v>96</v>
      </c>
      <c r="P254" s="1" t="s">
        <v>20</v>
      </c>
      <c r="Q254" s="1" t="s">
        <v>20</v>
      </c>
      <c r="R254" s="1" t="s">
        <v>33</v>
      </c>
      <c r="S254">
        <f t="shared" si="16"/>
        <v>32</v>
      </c>
      <c r="T254">
        <f t="shared" si="17"/>
        <v>12</v>
      </c>
      <c r="U254">
        <f t="shared" si="18"/>
        <v>1</v>
      </c>
      <c r="V254" s="14">
        <f t="shared" si="19"/>
        <v>5.333333333333333</v>
      </c>
      <c r="W254" t="str">
        <f t="shared" si="15"/>
        <v>NO</v>
      </c>
      <c r="X254" t="str">
        <f>VLOOKUP(B:B,[1]Sheet3!A:B,2,0)</f>
        <v>7-17 yrs (Children)</v>
      </c>
    </row>
    <row r="255" spans="1:24" x14ac:dyDescent="0.35">
      <c r="A255" s="1" t="s">
        <v>317</v>
      </c>
      <c r="B255" s="1">
        <v>17</v>
      </c>
      <c r="C255" s="1" t="s">
        <v>31</v>
      </c>
      <c r="D255" s="1" t="s">
        <v>318</v>
      </c>
      <c r="E255" s="1">
        <v>6</v>
      </c>
      <c r="F255" s="1">
        <v>4</v>
      </c>
      <c r="G255" s="1">
        <v>2.5</v>
      </c>
      <c r="H255" s="1">
        <v>8</v>
      </c>
      <c r="I255" s="1">
        <v>0.5</v>
      </c>
      <c r="J255" s="1">
        <v>0</v>
      </c>
      <c r="K255" s="1" t="s">
        <v>35</v>
      </c>
      <c r="L255" s="1">
        <v>3</v>
      </c>
      <c r="M255" s="1" t="s">
        <v>1383</v>
      </c>
      <c r="N255" s="1" t="s">
        <v>20</v>
      </c>
      <c r="O255" s="1" t="s">
        <v>66</v>
      </c>
      <c r="P255" s="1" t="s">
        <v>22</v>
      </c>
      <c r="Q255" s="1" t="s">
        <v>22</v>
      </c>
      <c r="R255" s="1" t="s">
        <v>23</v>
      </c>
      <c r="S255">
        <f t="shared" si="16"/>
        <v>21</v>
      </c>
      <c r="T255">
        <f t="shared" si="17"/>
        <v>8</v>
      </c>
      <c r="U255">
        <f t="shared" si="18"/>
        <v>0</v>
      </c>
      <c r="V255" s="14">
        <f t="shared" si="19"/>
        <v>3.5</v>
      </c>
      <c r="W255" t="str">
        <f t="shared" si="15"/>
        <v>NO</v>
      </c>
      <c r="X255" t="str">
        <f>VLOOKUP(B:B,[1]Sheet3!A:B,2,0)</f>
        <v>7-17 yrs (Children)</v>
      </c>
    </row>
    <row r="256" spans="1:24" x14ac:dyDescent="0.35">
      <c r="A256" s="1" t="s">
        <v>319</v>
      </c>
      <c r="B256" s="1">
        <v>17</v>
      </c>
      <c r="C256" s="1" t="s">
        <v>55</v>
      </c>
      <c r="D256" s="1" t="s">
        <v>18</v>
      </c>
      <c r="E256" s="1">
        <v>5</v>
      </c>
      <c r="F256" s="1">
        <v>1.5</v>
      </c>
      <c r="G256" s="1">
        <v>2</v>
      </c>
      <c r="H256" s="1">
        <v>8</v>
      </c>
      <c r="I256" s="1">
        <v>1</v>
      </c>
      <c r="J256" s="1">
        <v>3</v>
      </c>
      <c r="K256" s="1" t="s">
        <v>27</v>
      </c>
      <c r="L256" s="1">
        <v>3</v>
      </c>
      <c r="M256" s="1" t="s">
        <v>1386</v>
      </c>
      <c r="N256" s="1" t="s">
        <v>20</v>
      </c>
      <c r="O256" s="1" t="s">
        <v>21</v>
      </c>
      <c r="P256" s="1" t="s">
        <v>22</v>
      </c>
      <c r="Q256" s="1" t="s">
        <v>22</v>
      </c>
      <c r="R256" s="1" t="s">
        <v>37</v>
      </c>
      <c r="S256">
        <f t="shared" si="16"/>
        <v>20.5</v>
      </c>
      <c r="T256">
        <f t="shared" si="17"/>
        <v>8</v>
      </c>
      <c r="U256">
        <f t="shared" si="18"/>
        <v>1</v>
      </c>
      <c r="V256" s="14">
        <f t="shared" si="19"/>
        <v>3.4166666666666665</v>
      </c>
      <c r="W256" t="str">
        <f t="shared" si="15"/>
        <v>NO</v>
      </c>
      <c r="X256" t="str">
        <f>VLOOKUP(B:B,[1]Sheet3!A:B,2,0)</f>
        <v>7-17 yrs (Children)</v>
      </c>
    </row>
    <row r="257" spans="1:24" x14ac:dyDescent="0.35">
      <c r="A257" s="1" t="s">
        <v>330</v>
      </c>
      <c r="B257" s="1">
        <v>17</v>
      </c>
      <c r="C257" s="1" t="s">
        <v>55</v>
      </c>
      <c r="D257" s="1" t="s">
        <v>26</v>
      </c>
      <c r="E257" s="1">
        <v>6</v>
      </c>
      <c r="F257" s="1">
        <v>2</v>
      </c>
      <c r="G257" s="1">
        <v>1</v>
      </c>
      <c r="H257" s="1">
        <v>9</v>
      </c>
      <c r="I257" s="1">
        <v>3</v>
      </c>
      <c r="J257" s="1">
        <v>0.5</v>
      </c>
      <c r="K257" s="1" t="s">
        <v>35</v>
      </c>
      <c r="L257" s="1">
        <v>3</v>
      </c>
      <c r="M257" s="1" t="s">
        <v>1383</v>
      </c>
      <c r="N257" s="1" t="s">
        <v>20</v>
      </c>
      <c r="O257" s="1" t="s">
        <v>96</v>
      </c>
      <c r="P257" s="1" t="s">
        <v>20</v>
      </c>
      <c r="Q257" s="1" t="s">
        <v>22</v>
      </c>
      <c r="R257" s="1" t="s">
        <v>37</v>
      </c>
      <c r="S257">
        <f t="shared" si="16"/>
        <v>21.5</v>
      </c>
      <c r="T257">
        <f t="shared" si="17"/>
        <v>9</v>
      </c>
      <c r="U257">
        <f t="shared" si="18"/>
        <v>0.5</v>
      </c>
      <c r="V257" s="14">
        <f t="shared" si="19"/>
        <v>3.5833333333333335</v>
      </c>
      <c r="W257" t="str">
        <f t="shared" si="15"/>
        <v>NO</v>
      </c>
      <c r="X257" t="str">
        <f>VLOOKUP(B:B,[1]Sheet3!A:B,2,0)</f>
        <v>7-17 yrs (Children)</v>
      </c>
    </row>
    <row r="258" spans="1:24" x14ac:dyDescent="0.35">
      <c r="A258" s="1" t="s">
        <v>332</v>
      </c>
      <c r="B258" s="1">
        <v>17</v>
      </c>
      <c r="C258" s="1" t="s">
        <v>17</v>
      </c>
      <c r="D258" s="1" t="s">
        <v>26</v>
      </c>
      <c r="E258" s="1">
        <v>4</v>
      </c>
      <c r="F258" s="1">
        <v>2</v>
      </c>
      <c r="G258" s="1">
        <v>0</v>
      </c>
      <c r="H258" s="1">
        <v>7</v>
      </c>
      <c r="I258" s="1">
        <v>3</v>
      </c>
      <c r="J258" s="1">
        <v>2</v>
      </c>
      <c r="K258" s="1" t="s">
        <v>35</v>
      </c>
      <c r="L258" s="1">
        <v>4</v>
      </c>
      <c r="M258" s="1" t="s">
        <v>1381</v>
      </c>
      <c r="N258" s="1" t="s">
        <v>20</v>
      </c>
      <c r="O258" s="1" t="s">
        <v>39</v>
      </c>
      <c r="P258" s="1" t="s">
        <v>22</v>
      </c>
      <c r="Q258" s="1" t="s">
        <v>22</v>
      </c>
      <c r="R258" s="1" t="s">
        <v>23</v>
      </c>
      <c r="S258">
        <f t="shared" si="16"/>
        <v>18</v>
      </c>
      <c r="T258">
        <f t="shared" si="17"/>
        <v>7</v>
      </c>
      <c r="U258">
        <f t="shared" si="18"/>
        <v>0</v>
      </c>
      <c r="V258" s="14">
        <f t="shared" si="19"/>
        <v>3</v>
      </c>
      <c r="W258" t="str">
        <f t="shared" ref="W258:W321" si="20">IF(T258=I258, "YES","NO")</f>
        <v>NO</v>
      </c>
      <c r="X258" t="str">
        <f>VLOOKUP(B:B,[1]Sheet3!A:B,2,0)</f>
        <v>7-17 yrs (Children)</v>
      </c>
    </row>
    <row r="259" spans="1:24" x14ac:dyDescent="0.35">
      <c r="A259" s="1" t="s">
        <v>334</v>
      </c>
      <c r="B259" s="1">
        <v>17</v>
      </c>
      <c r="C259" s="1" t="s">
        <v>55</v>
      </c>
      <c r="D259" s="1" t="s">
        <v>26</v>
      </c>
      <c r="E259" s="1">
        <v>5</v>
      </c>
      <c r="F259" s="1">
        <v>4</v>
      </c>
      <c r="G259" s="1">
        <v>2</v>
      </c>
      <c r="H259" s="1">
        <v>7</v>
      </c>
      <c r="I259" s="1">
        <v>2</v>
      </c>
      <c r="J259" s="1">
        <v>2</v>
      </c>
      <c r="K259" s="1" t="s">
        <v>27</v>
      </c>
      <c r="L259" s="1">
        <v>2</v>
      </c>
      <c r="M259" s="1" t="s">
        <v>1381</v>
      </c>
      <c r="N259" s="1" t="s">
        <v>20</v>
      </c>
      <c r="O259" s="1" t="s">
        <v>61</v>
      </c>
      <c r="P259" s="1" t="s">
        <v>20</v>
      </c>
      <c r="Q259" s="1" t="s">
        <v>22</v>
      </c>
      <c r="R259" s="1" t="s">
        <v>23</v>
      </c>
      <c r="S259">
        <f t="shared" ref="S259:S322" si="21">SUM(E259:J259)</f>
        <v>22</v>
      </c>
      <c r="T259">
        <f t="shared" ref="T259:T322" si="22">MAX(E259:J259)</f>
        <v>7</v>
      </c>
      <c r="U259">
        <f t="shared" ref="U259:U322" si="23">MIN(E259:J259)</f>
        <v>2</v>
      </c>
      <c r="V259" s="14">
        <f t="shared" ref="V259:V322" si="24">AVERAGE(E259:J259)</f>
        <v>3.6666666666666665</v>
      </c>
      <c r="W259" t="str">
        <f t="shared" si="20"/>
        <v>NO</v>
      </c>
      <c r="X259" t="str">
        <f>VLOOKUP(B:B,[1]Sheet3!A:B,2,0)</f>
        <v>7-17 yrs (Children)</v>
      </c>
    </row>
    <row r="260" spans="1:24" x14ac:dyDescent="0.35">
      <c r="A260" s="1" t="s">
        <v>355</v>
      </c>
      <c r="B260" s="1">
        <v>17</v>
      </c>
      <c r="C260" s="1" t="s">
        <v>17</v>
      </c>
      <c r="D260" s="1" t="s">
        <v>26</v>
      </c>
      <c r="E260" s="1">
        <v>5.5</v>
      </c>
      <c r="F260" s="1">
        <v>5</v>
      </c>
      <c r="G260" s="1">
        <v>1</v>
      </c>
      <c r="H260" s="1">
        <v>9</v>
      </c>
      <c r="I260" s="1">
        <v>1</v>
      </c>
      <c r="J260" s="1">
        <v>1</v>
      </c>
      <c r="K260" s="1" t="s">
        <v>27</v>
      </c>
      <c r="L260" s="1">
        <v>3</v>
      </c>
      <c r="M260" s="1" t="s">
        <v>1383</v>
      </c>
      <c r="N260" s="1" t="s">
        <v>20</v>
      </c>
      <c r="O260" s="1" t="s">
        <v>32</v>
      </c>
      <c r="P260" s="1" t="s">
        <v>20</v>
      </c>
      <c r="Q260" s="1" t="s">
        <v>22</v>
      </c>
      <c r="R260" s="1" t="s">
        <v>52</v>
      </c>
      <c r="S260">
        <f t="shared" si="21"/>
        <v>22.5</v>
      </c>
      <c r="T260">
        <f t="shared" si="22"/>
        <v>9</v>
      </c>
      <c r="U260">
        <f t="shared" si="23"/>
        <v>1</v>
      </c>
      <c r="V260" s="14">
        <f t="shared" si="24"/>
        <v>3.75</v>
      </c>
      <c r="W260" t="str">
        <f t="shared" si="20"/>
        <v>NO</v>
      </c>
      <c r="X260" t="str">
        <f>VLOOKUP(B:B,[1]Sheet3!A:B,2,0)</f>
        <v>7-17 yrs (Children)</v>
      </c>
    </row>
    <row r="261" spans="1:24" x14ac:dyDescent="0.35">
      <c r="A261" s="1" t="s">
        <v>371</v>
      </c>
      <c r="B261" s="1">
        <v>17</v>
      </c>
      <c r="C261" s="1" t="s">
        <v>55</v>
      </c>
      <c r="D261" s="1" t="s">
        <v>18</v>
      </c>
      <c r="E261" s="1">
        <v>7</v>
      </c>
      <c r="F261" s="1">
        <v>2</v>
      </c>
      <c r="G261" s="1">
        <v>0</v>
      </c>
      <c r="H261" s="1">
        <v>6</v>
      </c>
      <c r="I261" s="1">
        <v>2</v>
      </c>
      <c r="J261" s="1">
        <v>2</v>
      </c>
      <c r="K261" s="1" t="s">
        <v>27</v>
      </c>
      <c r="L261" s="1">
        <v>2</v>
      </c>
      <c r="M261" s="1" t="s">
        <v>1381</v>
      </c>
      <c r="N261" s="1" t="s">
        <v>20</v>
      </c>
      <c r="O261" s="1" t="s">
        <v>96</v>
      </c>
      <c r="P261" s="1" t="s">
        <v>22</v>
      </c>
      <c r="Q261" s="1" t="s">
        <v>22</v>
      </c>
      <c r="R261" s="1" t="s">
        <v>23</v>
      </c>
      <c r="S261">
        <f t="shared" si="21"/>
        <v>19</v>
      </c>
      <c r="T261">
        <f t="shared" si="22"/>
        <v>7</v>
      </c>
      <c r="U261">
        <f t="shared" si="23"/>
        <v>0</v>
      </c>
      <c r="V261" s="14">
        <f t="shared" si="24"/>
        <v>3.1666666666666665</v>
      </c>
      <c r="W261" t="str">
        <f t="shared" si="20"/>
        <v>NO</v>
      </c>
      <c r="X261" t="str">
        <f>VLOOKUP(B:B,[1]Sheet3!A:B,2,0)</f>
        <v>7-17 yrs (Children)</v>
      </c>
    </row>
    <row r="262" spans="1:24" x14ac:dyDescent="0.35">
      <c r="A262" s="1" t="s">
        <v>373</v>
      </c>
      <c r="B262" s="1">
        <v>17</v>
      </c>
      <c r="C262" s="1" t="s">
        <v>17</v>
      </c>
      <c r="D262" s="1" t="s">
        <v>26</v>
      </c>
      <c r="E262" s="1">
        <v>6</v>
      </c>
      <c r="F262" s="1">
        <v>4</v>
      </c>
      <c r="G262" s="1">
        <v>0</v>
      </c>
      <c r="H262" s="1">
        <v>7</v>
      </c>
      <c r="I262" s="1">
        <v>1</v>
      </c>
      <c r="J262" s="1">
        <v>2</v>
      </c>
      <c r="K262" s="1" t="s">
        <v>47</v>
      </c>
      <c r="L262" s="1">
        <v>3</v>
      </c>
      <c r="M262" s="1" t="s">
        <v>1386</v>
      </c>
      <c r="N262" s="1" t="s">
        <v>20</v>
      </c>
      <c r="O262" s="1" t="s">
        <v>32</v>
      </c>
      <c r="P262" s="1" t="s">
        <v>22</v>
      </c>
      <c r="Q262" s="1" t="s">
        <v>20</v>
      </c>
      <c r="R262" s="1" t="s">
        <v>23</v>
      </c>
      <c r="S262">
        <f t="shared" si="21"/>
        <v>20</v>
      </c>
      <c r="T262">
        <f t="shared" si="22"/>
        <v>7</v>
      </c>
      <c r="U262">
        <f t="shared" si="23"/>
        <v>0</v>
      </c>
      <c r="V262" s="14">
        <f t="shared" si="24"/>
        <v>3.3333333333333335</v>
      </c>
      <c r="W262" t="str">
        <f t="shared" si="20"/>
        <v>NO</v>
      </c>
      <c r="X262" t="str">
        <f>VLOOKUP(B:B,[1]Sheet3!A:B,2,0)</f>
        <v>7-17 yrs (Children)</v>
      </c>
    </row>
    <row r="263" spans="1:24" x14ac:dyDescent="0.35">
      <c r="A263" s="1" t="s">
        <v>377</v>
      </c>
      <c r="B263" s="1">
        <v>17</v>
      </c>
      <c r="C263" s="1" t="s">
        <v>17</v>
      </c>
      <c r="D263" s="1" t="s">
        <v>26</v>
      </c>
      <c r="E263" s="1">
        <v>7</v>
      </c>
      <c r="F263" s="1">
        <v>5</v>
      </c>
      <c r="G263" s="1">
        <v>0.5</v>
      </c>
      <c r="H263" s="1">
        <v>7</v>
      </c>
      <c r="I263" s="1">
        <v>2</v>
      </c>
      <c r="J263" s="1">
        <v>2</v>
      </c>
      <c r="K263" s="1" t="s">
        <v>47</v>
      </c>
      <c r="L263" s="1">
        <v>3</v>
      </c>
      <c r="M263" s="1" t="s">
        <v>1381</v>
      </c>
      <c r="N263" s="1" t="s">
        <v>20</v>
      </c>
      <c r="O263" s="1" t="s">
        <v>61</v>
      </c>
      <c r="P263" s="1" t="s">
        <v>20</v>
      </c>
      <c r="Q263" s="1" t="s">
        <v>20</v>
      </c>
      <c r="R263" s="1" t="s">
        <v>378</v>
      </c>
      <c r="S263">
        <f t="shared" si="21"/>
        <v>23.5</v>
      </c>
      <c r="T263">
        <f t="shared" si="22"/>
        <v>7</v>
      </c>
      <c r="U263">
        <f t="shared" si="23"/>
        <v>0.5</v>
      </c>
      <c r="V263" s="14">
        <f t="shared" si="24"/>
        <v>3.9166666666666665</v>
      </c>
      <c r="W263" t="str">
        <f t="shared" si="20"/>
        <v>NO</v>
      </c>
      <c r="X263" t="str">
        <f>VLOOKUP(B:B,[1]Sheet3!A:B,2,0)</f>
        <v>7-17 yrs (Children)</v>
      </c>
    </row>
    <row r="264" spans="1:24" x14ac:dyDescent="0.35">
      <c r="A264" s="1" t="s">
        <v>386</v>
      </c>
      <c r="B264" s="1">
        <v>17</v>
      </c>
      <c r="C264" s="1" t="s">
        <v>55</v>
      </c>
      <c r="D264" s="1" t="s">
        <v>18</v>
      </c>
      <c r="E264" s="1">
        <v>9</v>
      </c>
      <c r="F264" s="1">
        <v>5</v>
      </c>
      <c r="G264" s="1">
        <v>1</v>
      </c>
      <c r="H264" s="1">
        <v>6</v>
      </c>
      <c r="I264" s="1">
        <v>1</v>
      </c>
      <c r="J264" s="1">
        <v>0</v>
      </c>
      <c r="K264" s="1" t="s">
        <v>27</v>
      </c>
      <c r="L264" s="1">
        <v>3</v>
      </c>
      <c r="M264" s="1" t="s">
        <v>1386</v>
      </c>
      <c r="N264" s="1" t="s">
        <v>20</v>
      </c>
      <c r="O264" s="1" t="s">
        <v>32</v>
      </c>
      <c r="P264" s="1" t="s">
        <v>22</v>
      </c>
      <c r="Q264" s="1" t="s">
        <v>20</v>
      </c>
      <c r="R264" s="1" t="s">
        <v>33</v>
      </c>
      <c r="S264">
        <f t="shared" si="21"/>
        <v>22</v>
      </c>
      <c r="T264">
        <f t="shared" si="22"/>
        <v>9</v>
      </c>
      <c r="U264">
        <f t="shared" si="23"/>
        <v>0</v>
      </c>
      <c r="V264" s="14">
        <f t="shared" si="24"/>
        <v>3.6666666666666665</v>
      </c>
      <c r="W264" t="str">
        <f t="shared" si="20"/>
        <v>NO</v>
      </c>
      <c r="X264" t="str">
        <f>VLOOKUP(B:B,[1]Sheet3!A:B,2,0)</f>
        <v>7-17 yrs (Children)</v>
      </c>
    </row>
    <row r="265" spans="1:24" x14ac:dyDescent="0.35">
      <c r="A265" s="1" t="s">
        <v>390</v>
      </c>
      <c r="B265" s="1">
        <v>17</v>
      </c>
      <c r="C265" s="1" t="s">
        <v>31</v>
      </c>
      <c r="D265" s="1" t="s">
        <v>26</v>
      </c>
      <c r="E265" s="1">
        <v>8</v>
      </c>
      <c r="F265" s="1">
        <v>2</v>
      </c>
      <c r="G265" s="1">
        <v>1</v>
      </c>
      <c r="H265" s="1">
        <v>9</v>
      </c>
      <c r="I265" s="1">
        <v>0</v>
      </c>
      <c r="J265" s="1">
        <v>0</v>
      </c>
      <c r="K265" s="1" t="s">
        <v>47</v>
      </c>
      <c r="L265" s="1">
        <v>3</v>
      </c>
      <c r="M265" s="1" t="s">
        <v>1383</v>
      </c>
      <c r="N265" s="1" t="s">
        <v>20</v>
      </c>
      <c r="O265" s="1" t="s">
        <v>32</v>
      </c>
      <c r="P265" s="1" t="s">
        <v>20</v>
      </c>
      <c r="Q265" s="1" t="s">
        <v>20</v>
      </c>
      <c r="R265" s="1" t="s">
        <v>378</v>
      </c>
      <c r="S265">
        <f t="shared" si="21"/>
        <v>20</v>
      </c>
      <c r="T265">
        <f t="shared" si="22"/>
        <v>9</v>
      </c>
      <c r="U265">
        <f t="shared" si="23"/>
        <v>0</v>
      </c>
      <c r="V265" s="14">
        <f t="shared" si="24"/>
        <v>3.3333333333333335</v>
      </c>
      <c r="W265" t="str">
        <f t="shared" si="20"/>
        <v>NO</v>
      </c>
      <c r="X265" t="str">
        <f>VLOOKUP(B:B,[1]Sheet3!A:B,2,0)</f>
        <v>7-17 yrs (Children)</v>
      </c>
    </row>
    <row r="266" spans="1:24" x14ac:dyDescent="0.35">
      <c r="A266" s="1" t="s">
        <v>410</v>
      </c>
      <c r="B266" s="1">
        <v>17</v>
      </c>
      <c r="C266" s="1" t="s">
        <v>55</v>
      </c>
      <c r="D266" s="1" t="s">
        <v>18</v>
      </c>
      <c r="E266" s="1">
        <v>2</v>
      </c>
      <c r="F266" s="1">
        <v>5</v>
      </c>
      <c r="G266" s="1">
        <v>0</v>
      </c>
      <c r="H266" s="1">
        <v>8</v>
      </c>
      <c r="I266" s="1">
        <v>4</v>
      </c>
      <c r="J266" s="1">
        <v>0</v>
      </c>
      <c r="K266" s="1" t="s">
        <v>27</v>
      </c>
      <c r="L266" s="1">
        <v>3</v>
      </c>
      <c r="M266" s="1" t="s">
        <v>1383</v>
      </c>
      <c r="N266" s="1" t="s">
        <v>20</v>
      </c>
      <c r="O266" s="1" t="s">
        <v>411</v>
      </c>
      <c r="P266" s="1" t="s">
        <v>22</v>
      </c>
      <c r="Q266" s="1" t="s">
        <v>20</v>
      </c>
      <c r="R266" s="1" t="s">
        <v>412</v>
      </c>
      <c r="S266">
        <f t="shared" si="21"/>
        <v>19</v>
      </c>
      <c r="T266">
        <f t="shared" si="22"/>
        <v>8</v>
      </c>
      <c r="U266">
        <f t="shared" si="23"/>
        <v>0</v>
      </c>
      <c r="V266" s="14">
        <f t="shared" si="24"/>
        <v>3.1666666666666665</v>
      </c>
      <c r="W266" t="str">
        <f t="shared" si="20"/>
        <v>NO</v>
      </c>
      <c r="X266" t="str">
        <f>VLOOKUP(B:B,[1]Sheet3!A:B,2,0)</f>
        <v>7-17 yrs (Children)</v>
      </c>
    </row>
    <row r="267" spans="1:24" x14ac:dyDescent="0.35">
      <c r="A267" s="1" t="s">
        <v>458</v>
      </c>
      <c r="B267" s="1">
        <v>17</v>
      </c>
      <c r="C267" s="1" t="s">
        <v>55</v>
      </c>
      <c r="D267" s="1" t="s">
        <v>26</v>
      </c>
      <c r="E267" s="1">
        <v>0.75</v>
      </c>
      <c r="F267" s="1">
        <v>5</v>
      </c>
      <c r="G267" s="1">
        <v>1</v>
      </c>
      <c r="H267" s="1">
        <v>6</v>
      </c>
      <c r="I267" s="1">
        <v>2</v>
      </c>
      <c r="J267" s="1">
        <v>2</v>
      </c>
      <c r="K267" s="1" t="s">
        <v>27</v>
      </c>
      <c r="L267" s="1">
        <v>1</v>
      </c>
      <c r="M267" s="1" t="s">
        <v>1381</v>
      </c>
      <c r="N267" s="1" t="s">
        <v>22</v>
      </c>
      <c r="O267" s="1" t="s">
        <v>66</v>
      </c>
      <c r="P267" s="1" t="s">
        <v>20</v>
      </c>
      <c r="Q267" s="1" t="s">
        <v>22</v>
      </c>
      <c r="R267" s="1" t="s">
        <v>23</v>
      </c>
      <c r="S267">
        <f t="shared" si="21"/>
        <v>16.75</v>
      </c>
      <c r="T267">
        <f t="shared" si="22"/>
        <v>6</v>
      </c>
      <c r="U267">
        <f t="shared" si="23"/>
        <v>0.75</v>
      </c>
      <c r="V267" s="14">
        <f t="shared" si="24"/>
        <v>2.7916666666666665</v>
      </c>
      <c r="W267" t="str">
        <f t="shared" si="20"/>
        <v>NO</v>
      </c>
      <c r="X267" t="str">
        <f>VLOOKUP(B:B,[1]Sheet3!A:B,2,0)</f>
        <v>7-17 yrs (Children)</v>
      </c>
    </row>
    <row r="268" spans="1:24" x14ac:dyDescent="0.35">
      <c r="A268" s="1" t="s">
        <v>461</v>
      </c>
      <c r="B268" s="1">
        <v>17</v>
      </c>
      <c r="C268" s="1" t="s">
        <v>55</v>
      </c>
      <c r="D268" s="1" t="s">
        <v>18</v>
      </c>
      <c r="E268" s="1">
        <v>7</v>
      </c>
      <c r="F268" s="1">
        <v>8</v>
      </c>
      <c r="G268" s="1">
        <v>1</v>
      </c>
      <c r="H268" s="1">
        <v>6</v>
      </c>
      <c r="I268" s="1">
        <v>1</v>
      </c>
      <c r="J268" s="1">
        <v>1</v>
      </c>
      <c r="K268" s="1" t="s">
        <v>47</v>
      </c>
      <c r="L268" s="1">
        <v>3</v>
      </c>
      <c r="M268" s="1" t="s">
        <v>1381</v>
      </c>
      <c r="N268" s="1" t="s">
        <v>20</v>
      </c>
      <c r="O268" s="1" t="s">
        <v>32</v>
      </c>
      <c r="P268" s="1" t="s">
        <v>22</v>
      </c>
      <c r="Q268" s="1" t="s">
        <v>22</v>
      </c>
      <c r="R268" s="1" t="s">
        <v>23</v>
      </c>
      <c r="S268">
        <f t="shared" si="21"/>
        <v>24</v>
      </c>
      <c r="T268">
        <f t="shared" si="22"/>
        <v>8</v>
      </c>
      <c r="U268">
        <f t="shared" si="23"/>
        <v>1</v>
      </c>
      <c r="V268" s="14">
        <f t="shared" si="24"/>
        <v>4</v>
      </c>
      <c r="W268" t="str">
        <f t="shared" si="20"/>
        <v>NO</v>
      </c>
      <c r="X268" t="str">
        <f>VLOOKUP(B:B,[1]Sheet3!A:B,2,0)</f>
        <v>7-17 yrs (Children)</v>
      </c>
    </row>
    <row r="269" spans="1:24" x14ac:dyDescent="0.35">
      <c r="A269" s="1" t="s">
        <v>473</v>
      </c>
      <c r="B269" s="1">
        <v>17</v>
      </c>
      <c r="C269" s="1" t="s">
        <v>55</v>
      </c>
      <c r="D269" s="1" t="s">
        <v>18</v>
      </c>
      <c r="E269" s="1">
        <v>6</v>
      </c>
      <c r="F269" s="1">
        <v>2.5</v>
      </c>
      <c r="G269" s="1">
        <v>1</v>
      </c>
      <c r="H269" s="1">
        <v>6</v>
      </c>
      <c r="I269" s="1">
        <v>0</v>
      </c>
      <c r="J269" s="1">
        <v>0.5</v>
      </c>
      <c r="K269" s="1" t="s">
        <v>57</v>
      </c>
      <c r="L269" s="1">
        <v>3</v>
      </c>
      <c r="M269" s="1" t="s">
        <v>1383</v>
      </c>
      <c r="N269" s="1" t="s">
        <v>20</v>
      </c>
      <c r="O269" s="1" t="s">
        <v>66</v>
      </c>
      <c r="P269" s="1" t="s">
        <v>22</v>
      </c>
      <c r="Q269" s="1" t="s">
        <v>22</v>
      </c>
      <c r="R269" s="1" t="s">
        <v>29</v>
      </c>
      <c r="S269">
        <f t="shared" si="21"/>
        <v>16</v>
      </c>
      <c r="T269">
        <f t="shared" si="22"/>
        <v>6</v>
      </c>
      <c r="U269">
        <f t="shared" si="23"/>
        <v>0</v>
      </c>
      <c r="V269" s="14">
        <f t="shared" si="24"/>
        <v>2.6666666666666665</v>
      </c>
      <c r="W269" t="str">
        <f t="shared" si="20"/>
        <v>NO</v>
      </c>
      <c r="X269" t="str">
        <f>VLOOKUP(B:B,[1]Sheet3!A:B,2,0)</f>
        <v>7-17 yrs (Children)</v>
      </c>
    </row>
    <row r="270" spans="1:24" x14ac:dyDescent="0.35">
      <c r="A270" s="1" t="s">
        <v>498</v>
      </c>
      <c r="B270" s="1">
        <v>17</v>
      </c>
      <c r="C270" s="1" t="s">
        <v>25</v>
      </c>
      <c r="D270" s="1" t="s">
        <v>26</v>
      </c>
      <c r="E270" s="1">
        <v>2</v>
      </c>
      <c r="F270" s="1">
        <v>3</v>
      </c>
      <c r="G270" s="1">
        <v>1</v>
      </c>
      <c r="H270" s="1">
        <v>6</v>
      </c>
      <c r="I270" s="1">
        <v>2</v>
      </c>
      <c r="J270" s="1">
        <v>2</v>
      </c>
      <c r="K270" s="1" t="s">
        <v>47</v>
      </c>
      <c r="L270" s="1">
        <v>1</v>
      </c>
      <c r="M270" s="1" t="s">
        <v>1381</v>
      </c>
      <c r="N270" s="1" t="s">
        <v>20</v>
      </c>
      <c r="O270" s="1" t="s">
        <v>76</v>
      </c>
      <c r="P270" s="1" t="s">
        <v>22</v>
      </c>
      <c r="Q270" s="1" t="s">
        <v>22</v>
      </c>
      <c r="R270" s="1" t="s">
        <v>23</v>
      </c>
      <c r="S270">
        <f t="shared" si="21"/>
        <v>16</v>
      </c>
      <c r="T270">
        <f t="shared" si="22"/>
        <v>6</v>
      </c>
      <c r="U270">
        <f t="shared" si="23"/>
        <v>1</v>
      </c>
      <c r="V270" s="14">
        <f t="shared" si="24"/>
        <v>2.6666666666666665</v>
      </c>
      <c r="W270" t="str">
        <f t="shared" si="20"/>
        <v>NO</v>
      </c>
      <c r="X270" t="str">
        <f>VLOOKUP(B:B,[1]Sheet3!A:B,2,0)</f>
        <v>7-17 yrs (Children)</v>
      </c>
    </row>
    <row r="271" spans="1:24" x14ac:dyDescent="0.35">
      <c r="A271" s="1" t="s">
        <v>501</v>
      </c>
      <c r="B271" s="1">
        <v>17</v>
      </c>
      <c r="C271" s="1" t="s">
        <v>55</v>
      </c>
      <c r="D271" s="1" t="s">
        <v>26</v>
      </c>
      <c r="E271" s="1">
        <v>5</v>
      </c>
      <c r="F271" s="1">
        <v>3</v>
      </c>
      <c r="G271" s="1">
        <v>1</v>
      </c>
      <c r="H271" s="1">
        <v>6</v>
      </c>
      <c r="I271" s="1">
        <v>1</v>
      </c>
      <c r="J271" s="1">
        <v>2</v>
      </c>
      <c r="K271" s="1" t="s">
        <v>142</v>
      </c>
      <c r="L271" s="1">
        <v>1</v>
      </c>
      <c r="M271" s="1" t="s">
        <v>1383</v>
      </c>
      <c r="N271" s="1" t="s">
        <v>20</v>
      </c>
      <c r="O271" s="1" t="s">
        <v>61</v>
      </c>
      <c r="P271" s="1" t="s">
        <v>22</v>
      </c>
      <c r="Q271" s="1" t="s">
        <v>22</v>
      </c>
      <c r="R271" s="1" t="s">
        <v>23</v>
      </c>
      <c r="S271">
        <f t="shared" si="21"/>
        <v>18</v>
      </c>
      <c r="T271">
        <f t="shared" si="22"/>
        <v>6</v>
      </c>
      <c r="U271">
        <f t="shared" si="23"/>
        <v>1</v>
      </c>
      <c r="V271" s="14">
        <f t="shared" si="24"/>
        <v>3</v>
      </c>
      <c r="W271" t="str">
        <f t="shared" si="20"/>
        <v>NO</v>
      </c>
      <c r="X271" t="str">
        <f>VLOOKUP(B:B,[1]Sheet3!A:B,2,0)</f>
        <v>7-17 yrs (Children)</v>
      </c>
    </row>
    <row r="272" spans="1:24" x14ac:dyDescent="0.35">
      <c r="A272" s="1" t="s">
        <v>511</v>
      </c>
      <c r="B272" s="1">
        <v>17</v>
      </c>
      <c r="C272" s="1" t="s">
        <v>17</v>
      </c>
      <c r="D272" s="1" t="s">
        <v>26</v>
      </c>
      <c r="E272" s="1">
        <v>2</v>
      </c>
      <c r="F272" s="1">
        <v>1</v>
      </c>
      <c r="G272" s="1">
        <v>1</v>
      </c>
      <c r="H272" s="1">
        <v>8</v>
      </c>
      <c r="I272" s="1">
        <v>3</v>
      </c>
      <c r="J272" s="1">
        <v>2</v>
      </c>
      <c r="K272" s="1" t="s">
        <v>142</v>
      </c>
      <c r="L272" s="1">
        <v>3</v>
      </c>
      <c r="M272" s="1" t="s">
        <v>1386</v>
      </c>
      <c r="N272" s="1" t="s">
        <v>20</v>
      </c>
      <c r="O272" s="1" t="s">
        <v>61</v>
      </c>
      <c r="P272" s="1" t="s">
        <v>22</v>
      </c>
      <c r="Q272" s="1" t="s">
        <v>22</v>
      </c>
      <c r="R272" s="1" t="s">
        <v>33</v>
      </c>
      <c r="S272">
        <f t="shared" si="21"/>
        <v>17</v>
      </c>
      <c r="T272">
        <f t="shared" si="22"/>
        <v>8</v>
      </c>
      <c r="U272">
        <f t="shared" si="23"/>
        <v>1</v>
      </c>
      <c r="V272" s="14">
        <f t="shared" si="24"/>
        <v>2.8333333333333335</v>
      </c>
      <c r="W272" t="str">
        <f t="shared" si="20"/>
        <v>NO</v>
      </c>
      <c r="X272" t="str">
        <f>VLOOKUP(B:B,[1]Sheet3!A:B,2,0)</f>
        <v>7-17 yrs (Children)</v>
      </c>
    </row>
    <row r="273" spans="1:24" x14ac:dyDescent="0.35">
      <c r="A273" s="1" t="s">
        <v>513</v>
      </c>
      <c r="B273" s="1">
        <v>17</v>
      </c>
      <c r="C273" s="1" t="s">
        <v>25</v>
      </c>
      <c r="D273" s="1" t="s">
        <v>26</v>
      </c>
      <c r="E273" s="1">
        <v>7</v>
      </c>
      <c r="F273" s="1">
        <v>1</v>
      </c>
      <c r="G273" s="1">
        <v>1</v>
      </c>
      <c r="H273" s="1">
        <v>4</v>
      </c>
      <c r="I273" s="1">
        <v>1</v>
      </c>
      <c r="J273" s="1">
        <v>0</v>
      </c>
      <c r="K273" s="1" t="s">
        <v>27</v>
      </c>
      <c r="L273" s="1">
        <v>1</v>
      </c>
      <c r="M273" s="1" t="s">
        <v>1386</v>
      </c>
      <c r="N273" s="1" t="s">
        <v>20</v>
      </c>
      <c r="O273" s="1" t="s">
        <v>21</v>
      </c>
      <c r="P273" s="1" t="s">
        <v>22</v>
      </c>
      <c r="Q273" s="1" t="s">
        <v>22</v>
      </c>
      <c r="R273" s="1" t="s">
        <v>23</v>
      </c>
      <c r="S273">
        <f t="shared" si="21"/>
        <v>14</v>
      </c>
      <c r="T273">
        <f t="shared" si="22"/>
        <v>7</v>
      </c>
      <c r="U273">
        <f t="shared" si="23"/>
        <v>0</v>
      </c>
      <c r="V273" s="14">
        <f t="shared" si="24"/>
        <v>2.3333333333333335</v>
      </c>
      <c r="W273" t="str">
        <f t="shared" si="20"/>
        <v>NO</v>
      </c>
      <c r="X273" t="str">
        <f>VLOOKUP(B:B,[1]Sheet3!A:B,2,0)</f>
        <v>7-17 yrs (Children)</v>
      </c>
    </row>
    <row r="274" spans="1:24" x14ac:dyDescent="0.35">
      <c r="A274" s="1" t="s">
        <v>520</v>
      </c>
      <c r="B274" s="1">
        <v>17</v>
      </c>
      <c r="C274" s="1" t="s">
        <v>55</v>
      </c>
      <c r="D274" s="1" t="s">
        <v>26</v>
      </c>
      <c r="E274" s="1">
        <v>4</v>
      </c>
      <c r="F274" s="1">
        <v>1</v>
      </c>
      <c r="G274" s="1">
        <v>1</v>
      </c>
      <c r="H274" s="1">
        <v>8</v>
      </c>
      <c r="I274" s="1">
        <v>5</v>
      </c>
      <c r="J274" s="1">
        <v>0.3</v>
      </c>
      <c r="K274" s="1" t="s">
        <v>27</v>
      </c>
      <c r="L274" s="1">
        <v>2</v>
      </c>
      <c r="M274" s="1" t="s">
        <v>1381</v>
      </c>
      <c r="N274" s="1" t="s">
        <v>20</v>
      </c>
      <c r="O274" s="1" t="s">
        <v>61</v>
      </c>
      <c r="P274" s="1" t="s">
        <v>20</v>
      </c>
      <c r="Q274" s="1" t="s">
        <v>22</v>
      </c>
      <c r="R274" s="1" t="s">
        <v>37</v>
      </c>
      <c r="S274">
        <f t="shared" si="21"/>
        <v>19.3</v>
      </c>
      <c r="T274">
        <f t="shared" si="22"/>
        <v>8</v>
      </c>
      <c r="U274">
        <f t="shared" si="23"/>
        <v>0.3</v>
      </c>
      <c r="V274" s="14">
        <f t="shared" si="24"/>
        <v>3.2166666666666668</v>
      </c>
      <c r="W274" t="str">
        <f t="shared" si="20"/>
        <v>NO</v>
      </c>
      <c r="X274" t="str">
        <f>VLOOKUP(B:B,[1]Sheet3!A:B,2,0)</f>
        <v>7-17 yrs (Children)</v>
      </c>
    </row>
    <row r="275" spans="1:24" x14ac:dyDescent="0.35">
      <c r="A275" s="1" t="s">
        <v>624</v>
      </c>
      <c r="B275" s="1">
        <v>17</v>
      </c>
      <c r="C275" s="1" t="s">
        <v>55</v>
      </c>
      <c r="D275" s="1" t="s">
        <v>26</v>
      </c>
      <c r="E275" s="1">
        <v>2</v>
      </c>
      <c r="F275" s="1">
        <v>5</v>
      </c>
      <c r="G275" s="1">
        <v>3</v>
      </c>
      <c r="H275" s="1">
        <v>5</v>
      </c>
      <c r="I275" s="1">
        <v>1</v>
      </c>
      <c r="J275" s="1">
        <v>0.5</v>
      </c>
      <c r="K275" s="1" t="s">
        <v>47</v>
      </c>
      <c r="L275" s="1">
        <v>3</v>
      </c>
      <c r="M275" s="1" t="s">
        <v>1386</v>
      </c>
      <c r="N275" s="1" t="s">
        <v>20</v>
      </c>
      <c r="O275" s="1" t="s">
        <v>625</v>
      </c>
      <c r="P275" s="1" t="s">
        <v>20</v>
      </c>
      <c r="Q275" s="1" t="s">
        <v>22</v>
      </c>
      <c r="R275" s="1" t="s">
        <v>23</v>
      </c>
      <c r="S275">
        <f t="shared" si="21"/>
        <v>16.5</v>
      </c>
      <c r="T275">
        <f t="shared" si="22"/>
        <v>5</v>
      </c>
      <c r="U275">
        <f t="shared" si="23"/>
        <v>0.5</v>
      </c>
      <c r="V275" s="14">
        <f t="shared" si="24"/>
        <v>2.75</v>
      </c>
      <c r="W275" t="str">
        <f t="shared" si="20"/>
        <v>NO</v>
      </c>
      <c r="X275" t="str">
        <f>VLOOKUP(B:B,[1]Sheet3!A:B,2,0)</f>
        <v>7-17 yrs (Children)</v>
      </c>
    </row>
    <row r="276" spans="1:24" x14ac:dyDescent="0.35">
      <c r="A276" s="1" t="s">
        <v>627</v>
      </c>
      <c r="B276" s="1">
        <v>17</v>
      </c>
      <c r="C276" s="1" t="s">
        <v>25</v>
      </c>
      <c r="D276" s="1" t="s">
        <v>26</v>
      </c>
      <c r="E276" s="1">
        <v>2</v>
      </c>
      <c r="F276" s="1">
        <v>3</v>
      </c>
      <c r="G276" s="1">
        <v>1</v>
      </c>
      <c r="H276" s="1">
        <v>8</v>
      </c>
      <c r="I276" s="1">
        <v>3</v>
      </c>
      <c r="J276" s="1">
        <v>1</v>
      </c>
      <c r="K276" s="1" t="s">
        <v>47</v>
      </c>
      <c r="L276" s="1">
        <v>2</v>
      </c>
      <c r="M276" s="1" t="s">
        <v>1381</v>
      </c>
      <c r="N276" s="1" t="s">
        <v>20</v>
      </c>
      <c r="O276" s="1" t="s">
        <v>32</v>
      </c>
      <c r="P276" s="1" t="s">
        <v>22</v>
      </c>
      <c r="Q276" s="1" t="s">
        <v>22</v>
      </c>
      <c r="R276" s="1" t="s">
        <v>23</v>
      </c>
      <c r="S276">
        <f t="shared" si="21"/>
        <v>18</v>
      </c>
      <c r="T276">
        <f t="shared" si="22"/>
        <v>8</v>
      </c>
      <c r="U276">
        <f t="shared" si="23"/>
        <v>1</v>
      </c>
      <c r="V276" s="14">
        <f t="shared" si="24"/>
        <v>3</v>
      </c>
      <c r="W276" t="str">
        <f t="shared" si="20"/>
        <v>NO</v>
      </c>
      <c r="X276" t="str">
        <f>VLOOKUP(B:B,[1]Sheet3!A:B,2,0)</f>
        <v>7-17 yrs (Children)</v>
      </c>
    </row>
    <row r="277" spans="1:24" x14ac:dyDescent="0.35">
      <c r="A277" s="1" t="s">
        <v>628</v>
      </c>
      <c r="B277" s="1">
        <v>17</v>
      </c>
      <c r="C277" s="1" t="s">
        <v>55</v>
      </c>
      <c r="D277" s="1" t="s">
        <v>26</v>
      </c>
      <c r="E277" s="1">
        <v>1</v>
      </c>
      <c r="F277" s="1">
        <v>2</v>
      </c>
      <c r="G277" s="1">
        <v>0</v>
      </c>
      <c r="H277" s="1">
        <v>8</v>
      </c>
      <c r="I277" s="1">
        <v>1</v>
      </c>
      <c r="J277" s="1">
        <v>1</v>
      </c>
      <c r="K277" s="1" t="s">
        <v>27</v>
      </c>
      <c r="L277" s="1">
        <v>2</v>
      </c>
      <c r="M277" s="1" t="s">
        <v>1386</v>
      </c>
      <c r="N277" s="1" t="s">
        <v>20</v>
      </c>
      <c r="O277" s="1" t="s">
        <v>76</v>
      </c>
      <c r="P277" s="1" t="s">
        <v>20</v>
      </c>
      <c r="Q277" s="1" t="s">
        <v>22</v>
      </c>
      <c r="R277" s="1" t="s">
        <v>23</v>
      </c>
      <c r="S277">
        <f t="shared" si="21"/>
        <v>13</v>
      </c>
      <c r="T277">
        <f t="shared" si="22"/>
        <v>8</v>
      </c>
      <c r="U277">
        <f t="shared" si="23"/>
        <v>0</v>
      </c>
      <c r="V277" s="14">
        <f t="shared" si="24"/>
        <v>2.1666666666666665</v>
      </c>
      <c r="W277" t="str">
        <f t="shared" si="20"/>
        <v>NO</v>
      </c>
      <c r="X277" t="str">
        <f>VLOOKUP(B:B,[1]Sheet3!A:B,2,0)</f>
        <v>7-17 yrs (Children)</v>
      </c>
    </row>
    <row r="278" spans="1:24" x14ac:dyDescent="0.35">
      <c r="A278" s="1" t="s">
        <v>634</v>
      </c>
      <c r="B278" s="1">
        <v>17</v>
      </c>
      <c r="C278" s="1" t="s">
        <v>55</v>
      </c>
      <c r="D278" s="1" t="s">
        <v>26</v>
      </c>
      <c r="E278" s="1">
        <v>3</v>
      </c>
      <c r="F278" s="1">
        <v>3</v>
      </c>
      <c r="G278" s="1">
        <v>3</v>
      </c>
      <c r="H278" s="1">
        <v>9</v>
      </c>
      <c r="I278" s="1">
        <v>2</v>
      </c>
      <c r="J278" s="1">
        <v>0</v>
      </c>
      <c r="K278" s="1" t="s">
        <v>27</v>
      </c>
      <c r="L278" s="1">
        <v>3</v>
      </c>
      <c r="M278" s="1" t="s">
        <v>1381</v>
      </c>
      <c r="N278" s="1" t="s">
        <v>20</v>
      </c>
      <c r="O278" s="1" t="s">
        <v>61</v>
      </c>
      <c r="P278" s="1" t="s">
        <v>20</v>
      </c>
      <c r="Q278" s="1" t="s">
        <v>20</v>
      </c>
      <c r="R278" s="1" t="s">
        <v>37</v>
      </c>
      <c r="S278">
        <f t="shared" si="21"/>
        <v>20</v>
      </c>
      <c r="T278">
        <f t="shared" si="22"/>
        <v>9</v>
      </c>
      <c r="U278">
        <f t="shared" si="23"/>
        <v>0</v>
      </c>
      <c r="V278" s="14">
        <f t="shared" si="24"/>
        <v>3.3333333333333335</v>
      </c>
      <c r="W278" t="str">
        <f t="shared" si="20"/>
        <v>NO</v>
      </c>
      <c r="X278" t="str">
        <f>VLOOKUP(B:B,[1]Sheet3!A:B,2,0)</f>
        <v>7-17 yrs (Children)</v>
      </c>
    </row>
    <row r="279" spans="1:24" x14ac:dyDescent="0.35">
      <c r="A279" s="1" t="s">
        <v>641</v>
      </c>
      <c r="B279" s="1">
        <v>17</v>
      </c>
      <c r="C279" s="1" t="s">
        <v>55</v>
      </c>
      <c r="D279" s="1" t="s">
        <v>26</v>
      </c>
      <c r="E279" s="1">
        <v>6</v>
      </c>
      <c r="F279" s="1">
        <v>4</v>
      </c>
      <c r="G279" s="1">
        <v>0</v>
      </c>
      <c r="H279" s="1">
        <v>7</v>
      </c>
      <c r="I279" s="1">
        <v>9</v>
      </c>
      <c r="J279" s="1">
        <v>0.5</v>
      </c>
      <c r="K279" s="1" t="s">
        <v>27</v>
      </c>
      <c r="L279" s="1">
        <v>2</v>
      </c>
      <c r="M279" s="1" t="s">
        <v>1381</v>
      </c>
      <c r="N279" s="1" t="s">
        <v>20</v>
      </c>
      <c r="O279" s="1" t="s">
        <v>28</v>
      </c>
      <c r="P279" s="1" t="s">
        <v>20</v>
      </c>
      <c r="Q279" s="1" t="s">
        <v>22</v>
      </c>
      <c r="R279" s="1" t="s">
        <v>37</v>
      </c>
      <c r="S279">
        <f t="shared" si="21"/>
        <v>26.5</v>
      </c>
      <c r="T279">
        <f t="shared" si="22"/>
        <v>9</v>
      </c>
      <c r="U279">
        <f t="shared" si="23"/>
        <v>0</v>
      </c>
      <c r="V279" s="14">
        <f t="shared" si="24"/>
        <v>4.416666666666667</v>
      </c>
      <c r="W279" t="str">
        <f t="shared" si="20"/>
        <v>YES</v>
      </c>
      <c r="X279" t="str">
        <f>VLOOKUP(B:B,[1]Sheet3!A:B,2,0)</f>
        <v>7-17 yrs (Children)</v>
      </c>
    </row>
    <row r="280" spans="1:24" x14ac:dyDescent="0.35">
      <c r="A280" s="1" t="s">
        <v>662</v>
      </c>
      <c r="B280" s="1">
        <v>17</v>
      </c>
      <c r="C280" s="1" t="s">
        <v>17</v>
      </c>
      <c r="D280" s="1" t="s">
        <v>26</v>
      </c>
      <c r="E280" s="1">
        <v>4</v>
      </c>
      <c r="F280" s="1">
        <v>3</v>
      </c>
      <c r="G280" s="1">
        <v>3</v>
      </c>
      <c r="H280" s="1">
        <v>6</v>
      </c>
      <c r="I280" s="1">
        <v>5</v>
      </c>
      <c r="J280" s="1" t="s">
        <v>1388</v>
      </c>
      <c r="K280" s="1" t="s">
        <v>35</v>
      </c>
      <c r="L280" s="1">
        <v>4</v>
      </c>
      <c r="M280" s="1" t="s">
        <v>1386</v>
      </c>
      <c r="N280" s="1" t="s">
        <v>20</v>
      </c>
      <c r="O280" s="1" t="s">
        <v>471</v>
      </c>
      <c r="P280" s="1" t="s">
        <v>22</v>
      </c>
      <c r="Q280" s="1" t="s">
        <v>22</v>
      </c>
      <c r="R280" s="1" t="s">
        <v>378</v>
      </c>
      <c r="S280">
        <f t="shared" si="21"/>
        <v>21</v>
      </c>
      <c r="T280">
        <f t="shared" si="22"/>
        <v>6</v>
      </c>
      <c r="U280">
        <f t="shared" si="23"/>
        <v>3</v>
      </c>
      <c r="V280" s="14">
        <f t="shared" si="24"/>
        <v>4.2</v>
      </c>
      <c r="W280" t="str">
        <f t="shared" si="20"/>
        <v>NO</v>
      </c>
      <c r="X280" t="str">
        <f>VLOOKUP(B:B,[1]Sheet3!A:B,2,0)</f>
        <v>7-17 yrs (Children)</v>
      </c>
    </row>
    <row r="281" spans="1:24" x14ac:dyDescent="0.35">
      <c r="A281" s="1" t="s">
        <v>675</v>
      </c>
      <c r="B281" s="1">
        <v>17</v>
      </c>
      <c r="C281" s="1" t="s">
        <v>55</v>
      </c>
      <c r="D281" s="1" t="s">
        <v>26</v>
      </c>
      <c r="E281" s="1">
        <v>2</v>
      </c>
      <c r="F281" s="1">
        <v>1</v>
      </c>
      <c r="G281" s="1">
        <v>1</v>
      </c>
      <c r="H281" s="1">
        <v>8</v>
      </c>
      <c r="I281" s="1">
        <v>7</v>
      </c>
      <c r="J281" s="1">
        <v>0</v>
      </c>
      <c r="K281" s="1" t="s">
        <v>35</v>
      </c>
      <c r="L281" s="1">
        <v>4</v>
      </c>
      <c r="M281" s="1" t="s">
        <v>1381</v>
      </c>
      <c r="N281" s="1" t="s">
        <v>20</v>
      </c>
      <c r="O281" s="1" t="s">
        <v>36</v>
      </c>
      <c r="P281" s="1" t="s">
        <v>20</v>
      </c>
      <c r="Q281" s="1" t="s">
        <v>22</v>
      </c>
      <c r="R281" s="1" t="s">
        <v>29</v>
      </c>
      <c r="S281">
        <f t="shared" si="21"/>
        <v>19</v>
      </c>
      <c r="T281">
        <f t="shared" si="22"/>
        <v>8</v>
      </c>
      <c r="U281">
        <f t="shared" si="23"/>
        <v>0</v>
      </c>
      <c r="V281" s="14">
        <f t="shared" si="24"/>
        <v>3.1666666666666665</v>
      </c>
      <c r="W281" t="str">
        <f t="shared" si="20"/>
        <v>NO</v>
      </c>
      <c r="X281" t="str">
        <f>VLOOKUP(B:B,[1]Sheet3!A:B,2,0)</f>
        <v>7-17 yrs (Children)</v>
      </c>
    </row>
    <row r="282" spans="1:24" x14ac:dyDescent="0.35">
      <c r="A282" s="1" t="s">
        <v>697</v>
      </c>
      <c r="B282" s="1">
        <v>17</v>
      </c>
      <c r="C282" s="1" t="s">
        <v>25</v>
      </c>
      <c r="D282" s="1" t="s">
        <v>26</v>
      </c>
      <c r="E282" s="1">
        <v>0.75</v>
      </c>
      <c r="F282" s="1">
        <v>4</v>
      </c>
      <c r="G282" s="1">
        <v>1</v>
      </c>
      <c r="H282" s="1">
        <v>7</v>
      </c>
      <c r="I282" s="1">
        <v>1</v>
      </c>
      <c r="J282" s="1">
        <v>0.3</v>
      </c>
      <c r="K282" s="1" t="s">
        <v>47</v>
      </c>
      <c r="L282" s="1">
        <v>2</v>
      </c>
      <c r="M282" s="1" t="s">
        <v>1386</v>
      </c>
      <c r="N282" s="1" t="s">
        <v>20</v>
      </c>
      <c r="O282" s="1" t="s">
        <v>166</v>
      </c>
      <c r="P282" s="1" t="s">
        <v>22</v>
      </c>
      <c r="Q282" s="1" t="s">
        <v>22</v>
      </c>
      <c r="R282" s="1" t="s">
        <v>23</v>
      </c>
      <c r="S282">
        <f t="shared" si="21"/>
        <v>14.05</v>
      </c>
      <c r="T282">
        <f t="shared" si="22"/>
        <v>7</v>
      </c>
      <c r="U282">
        <f t="shared" si="23"/>
        <v>0.3</v>
      </c>
      <c r="V282" s="14">
        <f t="shared" si="24"/>
        <v>2.3416666666666668</v>
      </c>
      <c r="W282" t="str">
        <f t="shared" si="20"/>
        <v>NO</v>
      </c>
      <c r="X282" t="str">
        <f>VLOOKUP(B:B,[1]Sheet3!A:B,2,0)</f>
        <v>7-17 yrs (Children)</v>
      </c>
    </row>
    <row r="283" spans="1:24" x14ac:dyDescent="0.35">
      <c r="A283" s="1" t="s">
        <v>712</v>
      </c>
      <c r="B283" s="1">
        <v>17</v>
      </c>
      <c r="C283" s="1" t="s">
        <v>31</v>
      </c>
      <c r="D283" s="1" t="s">
        <v>26</v>
      </c>
      <c r="E283" s="1">
        <v>4</v>
      </c>
      <c r="F283" s="1">
        <v>2</v>
      </c>
      <c r="G283" s="1">
        <v>0</v>
      </c>
      <c r="H283" s="1">
        <v>10</v>
      </c>
      <c r="I283" s="1">
        <v>3</v>
      </c>
      <c r="J283" s="1">
        <v>4</v>
      </c>
      <c r="K283" s="1" t="s">
        <v>142</v>
      </c>
      <c r="L283" s="1">
        <v>2</v>
      </c>
      <c r="M283" s="1" t="s">
        <v>1383</v>
      </c>
      <c r="N283" s="1" t="s">
        <v>20</v>
      </c>
      <c r="O283" s="1" t="s">
        <v>48</v>
      </c>
      <c r="P283" s="1" t="s">
        <v>22</v>
      </c>
      <c r="Q283" s="1" t="s">
        <v>22</v>
      </c>
      <c r="R283" s="1" t="s">
        <v>23</v>
      </c>
      <c r="S283">
        <f t="shared" si="21"/>
        <v>23</v>
      </c>
      <c r="T283">
        <f t="shared" si="22"/>
        <v>10</v>
      </c>
      <c r="U283">
        <f t="shared" si="23"/>
        <v>0</v>
      </c>
      <c r="V283" s="14">
        <f t="shared" si="24"/>
        <v>3.8333333333333335</v>
      </c>
      <c r="W283" t="str">
        <f t="shared" si="20"/>
        <v>NO</v>
      </c>
      <c r="X283" t="str">
        <f>VLOOKUP(B:B,[1]Sheet3!A:B,2,0)</f>
        <v>7-17 yrs (Children)</v>
      </c>
    </row>
    <row r="284" spans="1:24" x14ac:dyDescent="0.35">
      <c r="A284" s="1" t="s">
        <v>728</v>
      </c>
      <c r="B284" s="1">
        <v>17</v>
      </c>
      <c r="C284" s="1" t="s">
        <v>25</v>
      </c>
      <c r="D284" s="1" t="s">
        <v>26</v>
      </c>
      <c r="E284" s="1">
        <v>2</v>
      </c>
      <c r="F284" s="1">
        <v>3</v>
      </c>
      <c r="G284" s="1">
        <v>2</v>
      </c>
      <c r="H284" s="1">
        <v>10</v>
      </c>
      <c r="I284" s="1">
        <v>1</v>
      </c>
      <c r="J284" s="1">
        <v>1</v>
      </c>
      <c r="K284" s="1" t="s">
        <v>27</v>
      </c>
      <c r="L284" s="1">
        <v>2</v>
      </c>
      <c r="M284" s="1" t="s">
        <v>1381</v>
      </c>
      <c r="N284" s="1" t="s">
        <v>20</v>
      </c>
      <c r="O284" s="1" t="s">
        <v>36</v>
      </c>
      <c r="P284" s="1" t="s">
        <v>22</v>
      </c>
      <c r="Q284" s="1" t="s">
        <v>22</v>
      </c>
      <c r="R284" s="1" t="s">
        <v>37</v>
      </c>
      <c r="S284">
        <f t="shared" si="21"/>
        <v>19</v>
      </c>
      <c r="T284">
        <f t="shared" si="22"/>
        <v>10</v>
      </c>
      <c r="U284">
        <f t="shared" si="23"/>
        <v>1</v>
      </c>
      <c r="V284" s="14">
        <f t="shared" si="24"/>
        <v>3.1666666666666665</v>
      </c>
      <c r="W284" t="str">
        <f t="shared" si="20"/>
        <v>NO</v>
      </c>
      <c r="X284" t="str">
        <f>VLOOKUP(B:B,[1]Sheet3!A:B,2,0)</f>
        <v>7-17 yrs (Children)</v>
      </c>
    </row>
    <row r="285" spans="1:24" x14ac:dyDescent="0.35">
      <c r="A285" s="1" t="s">
        <v>733</v>
      </c>
      <c r="B285" s="1">
        <v>17</v>
      </c>
      <c r="C285" s="1" t="s">
        <v>25</v>
      </c>
      <c r="D285" s="1" t="s">
        <v>26</v>
      </c>
      <c r="E285" s="1">
        <v>2</v>
      </c>
      <c r="F285" s="1">
        <v>3</v>
      </c>
      <c r="G285" s="1">
        <v>1</v>
      </c>
      <c r="H285" s="1">
        <v>8</v>
      </c>
      <c r="I285" s="1">
        <v>1</v>
      </c>
      <c r="J285" s="1">
        <v>2</v>
      </c>
      <c r="K285" s="1" t="s">
        <v>142</v>
      </c>
      <c r="L285" s="1">
        <v>1</v>
      </c>
      <c r="M285" s="1" t="s">
        <v>1381</v>
      </c>
      <c r="N285" s="1" t="s">
        <v>20</v>
      </c>
      <c r="O285" s="1" t="s">
        <v>166</v>
      </c>
      <c r="P285" s="1" t="s">
        <v>22</v>
      </c>
      <c r="Q285" s="1" t="s">
        <v>22</v>
      </c>
      <c r="R285" s="1" t="s">
        <v>23</v>
      </c>
      <c r="S285">
        <f t="shared" si="21"/>
        <v>17</v>
      </c>
      <c r="T285">
        <f t="shared" si="22"/>
        <v>8</v>
      </c>
      <c r="U285">
        <f t="shared" si="23"/>
        <v>1</v>
      </c>
      <c r="V285" s="14">
        <f t="shared" si="24"/>
        <v>2.8333333333333335</v>
      </c>
      <c r="W285" t="str">
        <f t="shared" si="20"/>
        <v>NO</v>
      </c>
      <c r="X285" t="str">
        <f>VLOOKUP(B:B,[1]Sheet3!A:B,2,0)</f>
        <v>7-17 yrs (Children)</v>
      </c>
    </row>
    <row r="286" spans="1:24" x14ac:dyDescent="0.35">
      <c r="A286" s="1" t="s">
        <v>744</v>
      </c>
      <c r="B286" s="1">
        <v>17</v>
      </c>
      <c r="C286" s="1" t="s">
        <v>17</v>
      </c>
      <c r="D286" s="1" t="s">
        <v>26</v>
      </c>
      <c r="E286" s="1">
        <v>1</v>
      </c>
      <c r="F286" s="1">
        <v>1</v>
      </c>
      <c r="G286" s="1">
        <v>1</v>
      </c>
      <c r="H286" s="1">
        <v>8</v>
      </c>
      <c r="I286" s="1">
        <v>2</v>
      </c>
      <c r="J286" s="1">
        <v>1</v>
      </c>
      <c r="K286" s="1" t="s">
        <v>35</v>
      </c>
      <c r="L286" s="1">
        <v>3</v>
      </c>
      <c r="M286" s="1" t="s">
        <v>1381</v>
      </c>
      <c r="N286" s="1" t="s">
        <v>20</v>
      </c>
      <c r="O286" s="1" t="s">
        <v>145</v>
      </c>
      <c r="P286" s="1" t="s">
        <v>20</v>
      </c>
      <c r="Q286" s="1" t="s">
        <v>22</v>
      </c>
      <c r="R286" s="1" t="s">
        <v>23</v>
      </c>
      <c r="S286">
        <f t="shared" si="21"/>
        <v>14</v>
      </c>
      <c r="T286">
        <f t="shared" si="22"/>
        <v>8</v>
      </c>
      <c r="U286">
        <f t="shared" si="23"/>
        <v>1</v>
      </c>
      <c r="V286" s="14">
        <f t="shared" si="24"/>
        <v>2.3333333333333335</v>
      </c>
      <c r="W286" t="str">
        <f t="shared" si="20"/>
        <v>NO</v>
      </c>
      <c r="X286" t="str">
        <f>VLOOKUP(B:B,[1]Sheet3!A:B,2,0)</f>
        <v>7-17 yrs (Children)</v>
      </c>
    </row>
    <row r="287" spans="1:24" x14ac:dyDescent="0.35">
      <c r="A287" s="1" t="s">
        <v>762</v>
      </c>
      <c r="B287" s="1">
        <v>17</v>
      </c>
      <c r="C287" s="1" t="s">
        <v>17</v>
      </c>
      <c r="D287" s="1" t="s">
        <v>26</v>
      </c>
      <c r="E287" s="1">
        <v>0.75</v>
      </c>
      <c r="F287" s="1">
        <v>2</v>
      </c>
      <c r="G287" s="1">
        <v>2</v>
      </c>
      <c r="H287" s="1">
        <v>6</v>
      </c>
      <c r="I287" s="1">
        <v>1</v>
      </c>
      <c r="J287" s="1">
        <v>1</v>
      </c>
      <c r="K287" s="1" t="s">
        <v>35</v>
      </c>
      <c r="L287" s="1">
        <v>3</v>
      </c>
      <c r="M287" s="1" t="s">
        <v>1381</v>
      </c>
      <c r="N287" s="1" t="s">
        <v>20</v>
      </c>
      <c r="O287" s="1" t="s">
        <v>471</v>
      </c>
      <c r="P287" s="1" t="s">
        <v>22</v>
      </c>
      <c r="Q287" s="1" t="s">
        <v>22</v>
      </c>
      <c r="R287" s="1" t="s">
        <v>23</v>
      </c>
      <c r="S287">
        <f t="shared" si="21"/>
        <v>12.75</v>
      </c>
      <c r="T287">
        <f t="shared" si="22"/>
        <v>6</v>
      </c>
      <c r="U287">
        <f t="shared" si="23"/>
        <v>0.75</v>
      </c>
      <c r="V287" s="14">
        <f t="shared" si="24"/>
        <v>2.125</v>
      </c>
      <c r="W287" t="str">
        <f t="shared" si="20"/>
        <v>NO</v>
      </c>
      <c r="X287" t="str">
        <f>VLOOKUP(B:B,[1]Sheet3!A:B,2,0)</f>
        <v>7-17 yrs (Children)</v>
      </c>
    </row>
    <row r="288" spans="1:24" x14ac:dyDescent="0.35">
      <c r="A288" s="1" t="s">
        <v>764</v>
      </c>
      <c r="B288" s="1">
        <v>17</v>
      </c>
      <c r="C288" s="1" t="s">
        <v>17</v>
      </c>
      <c r="D288" s="1" t="s">
        <v>26</v>
      </c>
      <c r="E288" s="1">
        <v>0.75</v>
      </c>
      <c r="F288" s="1">
        <v>2</v>
      </c>
      <c r="G288" s="1">
        <v>1</v>
      </c>
      <c r="H288" s="1">
        <v>12</v>
      </c>
      <c r="I288" s="1">
        <v>1</v>
      </c>
      <c r="J288" s="1">
        <v>1</v>
      </c>
      <c r="K288" s="1" t="s">
        <v>35</v>
      </c>
      <c r="L288" s="1">
        <v>3</v>
      </c>
      <c r="M288" s="1" t="s">
        <v>1381</v>
      </c>
      <c r="N288" s="1" t="s">
        <v>20</v>
      </c>
      <c r="O288" s="1" t="s">
        <v>471</v>
      </c>
      <c r="P288" s="1" t="s">
        <v>22</v>
      </c>
      <c r="Q288" s="1" t="s">
        <v>22</v>
      </c>
      <c r="R288" s="1" t="s">
        <v>23</v>
      </c>
      <c r="S288">
        <f t="shared" si="21"/>
        <v>17.75</v>
      </c>
      <c r="T288">
        <f t="shared" si="22"/>
        <v>12</v>
      </c>
      <c r="U288">
        <f t="shared" si="23"/>
        <v>0.75</v>
      </c>
      <c r="V288" s="14">
        <f t="shared" si="24"/>
        <v>2.9583333333333335</v>
      </c>
      <c r="W288" t="str">
        <f t="shared" si="20"/>
        <v>NO</v>
      </c>
      <c r="X288" t="str">
        <f>VLOOKUP(B:B,[1]Sheet3!A:B,2,0)</f>
        <v>7-17 yrs (Children)</v>
      </c>
    </row>
    <row r="289" spans="1:24" x14ac:dyDescent="0.35">
      <c r="A289" s="1" t="s">
        <v>832</v>
      </c>
      <c r="B289" s="1">
        <v>17</v>
      </c>
      <c r="C289" s="1" t="s">
        <v>31</v>
      </c>
      <c r="D289" s="1" t="s">
        <v>18</v>
      </c>
      <c r="E289" s="1">
        <v>7</v>
      </c>
      <c r="F289" s="1">
        <v>3</v>
      </c>
      <c r="G289" s="1">
        <v>2</v>
      </c>
      <c r="H289" s="1">
        <v>6</v>
      </c>
      <c r="I289" s="1">
        <v>2</v>
      </c>
      <c r="J289" s="1">
        <v>0</v>
      </c>
      <c r="K289" s="1" t="s">
        <v>35</v>
      </c>
      <c r="L289" s="1">
        <v>4</v>
      </c>
      <c r="M289" s="1" t="s">
        <v>1383</v>
      </c>
      <c r="N289" s="1" t="s">
        <v>20</v>
      </c>
      <c r="O289" s="1" t="s">
        <v>166</v>
      </c>
      <c r="P289" s="1" t="s">
        <v>22</v>
      </c>
      <c r="Q289" s="1" t="s">
        <v>20</v>
      </c>
      <c r="R289" s="1" t="s">
        <v>45</v>
      </c>
      <c r="S289">
        <f t="shared" si="21"/>
        <v>20</v>
      </c>
      <c r="T289">
        <f t="shared" si="22"/>
        <v>7</v>
      </c>
      <c r="U289">
        <f t="shared" si="23"/>
        <v>0</v>
      </c>
      <c r="V289" s="14">
        <f t="shared" si="24"/>
        <v>3.3333333333333335</v>
      </c>
      <c r="W289" t="str">
        <f t="shared" si="20"/>
        <v>NO</v>
      </c>
      <c r="X289" t="str">
        <f>VLOOKUP(B:B,[1]Sheet3!A:B,2,0)</f>
        <v>7-17 yrs (Children)</v>
      </c>
    </row>
    <row r="290" spans="1:24" x14ac:dyDescent="0.35">
      <c r="A290" s="1" t="s">
        <v>836</v>
      </c>
      <c r="B290" s="1">
        <v>17</v>
      </c>
      <c r="C290" s="1" t="s">
        <v>55</v>
      </c>
      <c r="D290" s="1" t="s">
        <v>18</v>
      </c>
      <c r="E290" s="1">
        <v>3</v>
      </c>
      <c r="F290" s="1">
        <v>2</v>
      </c>
      <c r="G290" s="1">
        <v>0</v>
      </c>
      <c r="H290" s="1">
        <v>6</v>
      </c>
      <c r="I290" s="1">
        <v>2</v>
      </c>
      <c r="J290" s="1">
        <v>0</v>
      </c>
      <c r="K290" s="1" t="s">
        <v>35</v>
      </c>
      <c r="L290" s="1">
        <v>3</v>
      </c>
      <c r="M290" s="1" t="s">
        <v>1381</v>
      </c>
      <c r="N290" s="1" t="s">
        <v>20</v>
      </c>
      <c r="O290" s="1" t="s">
        <v>61</v>
      </c>
      <c r="P290" s="1" t="s">
        <v>20</v>
      </c>
      <c r="Q290" s="1" t="s">
        <v>22</v>
      </c>
      <c r="R290" s="1" t="s">
        <v>37</v>
      </c>
      <c r="S290">
        <f t="shared" si="21"/>
        <v>13</v>
      </c>
      <c r="T290">
        <f t="shared" si="22"/>
        <v>6</v>
      </c>
      <c r="U290">
        <f t="shared" si="23"/>
        <v>0</v>
      </c>
      <c r="V290" s="14">
        <f t="shared" si="24"/>
        <v>2.1666666666666665</v>
      </c>
      <c r="W290" t="str">
        <f t="shared" si="20"/>
        <v>NO</v>
      </c>
      <c r="X290" t="str">
        <f>VLOOKUP(B:B,[1]Sheet3!A:B,2,0)</f>
        <v>7-17 yrs (Children)</v>
      </c>
    </row>
    <row r="291" spans="1:24" x14ac:dyDescent="0.35">
      <c r="A291" s="1" t="s">
        <v>839</v>
      </c>
      <c r="B291" s="1">
        <v>17</v>
      </c>
      <c r="C291" s="1" t="s">
        <v>31</v>
      </c>
      <c r="D291" s="1" t="s">
        <v>26</v>
      </c>
      <c r="E291" s="1">
        <v>4</v>
      </c>
      <c r="F291" s="1">
        <v>1</v>
      </c>
      <c r="G291" s="1">
        <v>0</v>
      </c>
      <c r="H291" s="1">
        <v>6</v>
      </c>
      <c r="I291" s="1">
        <v>2</v>
      </c>
      <c r="J291" s="1">
        <v>0</v>
      </c>
      <c r="K291" s="1" t="s">
        <v>35</v>
      </c>
      <c r="L291" s="1">
        <v>3</v>
      </c>
      <c r="M291" s="1" t="s">
        <v>1381</v>
      </c>
      <c r="N291" s="1" t="s">
        <v>20</v>
      </c>
      <c r="O291" s="1" t="s">
        <v>32</v>
      </c>
      <c r="P291" s="1" t="s">
        <v>20</v>
      </c>
      <c r="Q291" s="1" t="s">
        <v>20</v>
      </c>
      <c r="R291" s="1" t="s">
        <v>37</v>
      </c>
      <c r="S291">
        <f t="shared" si="21"/>
        <v>13</v>
      </c>
      <c r="T291">
        <f t="shared" si="22"/>
        <v>6</v>
      </c>
      <c r="U291">
        <f t="shared" si="23"/>
        <v>0</v>
      </c>
      <c r="V291" s="14">
        <f t="shared" si="24"/>
        <v>2.1666666666666665</v>
      </c>
      <c r="W291" t="str">
        <f t="shared" si="20"/>
        <v>NO</v>
      </c>
      <c r="X291" t="str">
        <f>VLOOKUP(B:B,[1]Sheet3!A:B,2,0)</f>
        <v>7-17 yrs (Children)</v>
      </c>
    </row>
    <row r="292" spans="1:24" x14ac:dyDescent="0.35">
      <c r="A292" s="1" t="s">
        <v>847</v>
      </c>
      <c r="B292" s="1">
        <v>17</v>
      </c>
      <c r="C292" s="1" t="s">
        <v>55</v>
      </c>
      <c r="D292" s="1" t="s">
        <v>18</v>
      </c>
      <c r="E292" s="1">
        <v>2</v>
      </c>
      <c r="F292" s="1">
        <v>0</v>
      </c>
      <c r="G292" s="1">
        <v>0</v>
      </c>
      <c r="H292" s="1">
        <v>11</v>
      </c>
      <c r="I292" s="1">
        <v>1.5</v>
      </c>
      <c r="J292" s="1">
        <v>2</v>
      </c>
      <c r="K292" s="1" t="s">
        <v>35</v>
      </c>
      <c r="L292" s="1">
        <v>4</v>
      </c>
      <c r="M292" s="1" t="s">
        <v>1383</v>
      </c>
      <c r="N292" s="1" t="s">
        <v>20</v>
      </c>
      <c r="O292" s="1" t="s">
        <v>76</v>
      </c>
      <c r="P292" s="1" t="s">
        <v>20</v>
      </c>
      <c r="Q292" s="1" t="s">
        <v>22</v>
      </c>
      <c r="R292" s="1" t="s">
        <v>45</v>
      </c>
      <c r="S292">
        <f t="shared" si="21"/>
        <v>16.5</v>
      </c>
      <c r="T292">
        <f t="shared" si="22"/>
        <v>11</v>
      </c>
      <c r="U292">
        <f t="shared" si="23"/>
        <v>0</v>
      </c>
      <c r="V292" s="14">
        <f t="shared" si="24"/>
        <v>2.75</v>
      </c>
      <c r="W292" t="str">
        <f t="shared" si="20"/>
        <v>NO</v>
      </c>
      <c r="X292" t="str">
        <f>VLOOKUP(B:B,[1]Sheet3!A:B,2,0)</f>
        <v>7-17 yrs (Children)</v>
      </c>
    </row>
    <row r="293" spans="1:24" x14ac:dyDescent="0.35">
      <c r="A293" s="1" t="s">
        <v>1011</v>
      </c>
      <c r="B293" s="1">
        <v>17</v>
      </c>
      <c r="C293" s="1" t="s">
        <v>31</v>
      </c>
      <c r="D293" s="1" t="s">
        <v>26</v>
      </c>
      <c r="E293" s="1">
        <v>1</v>
      </c>
      <c r="F293" s="1">
        <v>2</v>
      </c>
      <c r="G293" s="1">
        <v>0</v>
      </c>
      <c r="H293" s="1">
        <v>7</v>
      </c>
      <c r="I293" s="1">
        <v>2</v>
      </c>
      <c r="J293" s="1">
        <v>1</v>
      </c>
      <c r="K293" s="1" t="s">
        <v>85</v>
      </c>
      <c r="L293" s="1">
        <v>3</v>
      </c>
      <c r="M293" s="1" t="s">
        <v>1381</v>
      </c>
      <c r="N293" s="1" t="s">
        <v>22</v>
      </c>
      <c r="O293" s="1" t="s">
        <v>68</v>
      </c>
      <c r="P293" s="1" t="s">
        <v>20</v>
      </c>
      <c r="Q293" s="1" t="s">
        <v>20</v>
      </c>
      <c r="R293" s="1" t="s">
        <v>37</v>
      </c>
      <c r="S293">
        <f t="shared" si="21"/>
        <v>13</v>
      </c>
      <c r="T293">
        <f t="shared" si="22"/>
        <v>7</v>
      </c>
      <c r="U293">
        <f t="shared" si="23"/>
        <v>0</v>
      </c>
      <c r="V293" s="14">
        <f t="shared" si="24"/>
        <v>2.1666666666666665</v>
      </c>
      <c r="W293" t="str">
        <f t="shared" si="20"/>
        <v>NO</v>
      </c>
      <c r="X293" t="str">
        <f>VLOOKUP(B:B,[1]Sheet3!A:B,2,0)</f>
        <v>7-17 yrs (Children)</v>
      </c>
    </row>
    <row r="294" spans="1:24" x14ac:dyDescent="0.35">
      <c r="A294" s="1" t="s">
        <v>1016</v>
      </c>
      <c r="B294" s="1">
        <v>17</v>
      </c>
      <c r="C294" s="1" t="s">
        <v>31</v>
      </c>
      <c r="D294" s="1" t="s">
        <v>26</v>
      </c>
      <c r="E294" s="1">
        <v>7</v>
      </c>
      <c r="F294" s="1">
        <v>2</v>
      </c>
      <c r="G294" s="1">
        <v>1</v>
      </c>
      <c r="H294" s="1">
        <v>6</v>
      </c>
      <c r="I294" s="1">
        <v>3</v>
      </c>
      <c r="J294" s="1">
        <v>1</v>
      </c>
      <c r="K294" s="1" t="s">
        <v>27</v>
      </c>
      <c r="L294" s="1">
        <v>3</v>
      </c>
      <c r="M294" s="1" t="s">
        <v>1381</v>
      </c>
      <c r="N294" s="1" t="s">
        <v>20</v>
      </c>
      <c r="O294" s="1" t="s">
        <v>36</v>
      </c>
      <c r="P294" s="1" t="s">
        <v>20</v>
      </c>
      <c r="Q294" s="1" t="s">
        <v>22</v>
      </c>
      <c r="R294" s="1" t="s">
        <v>33</v>
      </c>
      <c r="S294">
        <f t="shared" si="21"/>
        <v>20</v>
      </c>
      <c r="T294">
        <f t="shared" si="22"/>
        <v>7</v>
      </c>
      <c r="U294">
        <f t="shared" si="23"/>
        <v>1</v>
      </c>
      <c r="V294" s="14">
        <f t="shared" si="24"/>
        <v>3.3333333333333335</v>
      </c>
      <c r="W294" t="str">
        <f t="shared" si="20"/>
        <v>NO</v>
      </c>
      <c r="X294" t="str">
        <f>VLOOKUP(B:B,[1]Sheet3!A:B,2,0)</f>
        <v>7-17 yrs (Children)</v>
      </c>
    </row>
    <row r="295" spans="1:24" x14ac:dyDescent="0.35">
      <c r="A295" s="1" t="s">
        <v>1090</v>
      </c>
      <c r="B295" s="1">
        <v>17</v>
      </c>
      <c r="C295" s="1" t="s">
        <v>55</v>
      </c>
      <c r="D295" s="1" t="s">
        <v>26</v>
      </c>
      <c r="E295" s="1">
        <v>3</v>
      </c>
      <c r="F295" s="1">
        <v>2</v>
      </c>
      <c r="G295" s="1">
        <v>1</v>
      </c>
      <c r="H295" s="1">
        <v>8</v>
      </c>
      <c r="I295" s="1">
        <v>5</v>
      </c>
      <c r="J295" s="1">
        <v>3.5</v>
      </c>
      <c r="K295" s="1" t="s">
        <v>47</v>
      </c>
      <c r="L295" s="1">
        <v>1</v>
      </c>
      <c r="M295" s="1" t="s">
        <v>1383</v>
      </c>
      <c r="N295" s="1" t="s">
        <v>20</v>
      </c>
      <c r="O295" s="1" t="s">
        <v>36</v>
      </c>
      <c r="P295" s="1" t="s">
        <v>22</v>
      </c>
      <c r="Q295" s="1" t="s">
        <v>22</v>
      </c>
      <c r="R295" s="1" t="s">
        <v>23</v>
      </c>
      <c r="S295">
        <f t="shared" si="21"/>
        <v>22.5</v>
      </c>
      <c r="T295">
        <f t="shared" si="22"/>
        <v>8</v>
      </c>
      <c r="U295">
        <f t="shared" si="23"/>
        <v>1</v>
      </c>
      <c r="V295" s="14">
        <f t="shared" si="24"/>
        <v>3.75</v>
      </c>
      <c r="W295" t="str">
        <f t="shared" si="20"/>
        <v>NO</v>
      </c>
      <c r="X295" t="str">
        <f>VLOOKUP(B:B,[1]Sheet3!A:B,2,0)</f>
        <v>7-17 yrs (Children)</v>
      </c>
    </row>
    <row r="296" spans="1:24" x14ac:dyDescent="0.35">
      <c r="A296" s="1" t="s">
        <v>1121</v>
      </c>
      <c r="B296" s="1">
        <v>17</v>
      </c>
      <c r="C296" s="1" t="s">
        <v>17</v>
      </c>
      <c r="D296" s="1" t="s">
        <v>18</v>
      </c>
      <c r="E296" s="1">
        <v>4</v>
      </c>
      <c r="F296" s="1">
        <v>2</v>
      </c>
      <c r="G296" s="1">
        <v>1</v>
      </c>
      <c r="H296" s="1">
        <v>10</v>
      </c>
      <c r="I296" s="1">
        <v>6</v>
      </c>
      <c r="J296" s="1">
        <v>4</v>
      </c>
      <c r="K296" s="1" t="s">
        <v>47</v>
      </c>
      <c r="L296" s="1">
        <v>4</v>
      </c>
      <c r="M296" s="1" t="s">
        <v>1381</v>
      </c>
      <c r="N296" s="1" t="s">
        <v>20</v>
      </c>
      <c r="O296" s="1" t="s">
        <v>32</v>
      </c>
      <c r="P296" s="1" t="s">
        <v>22</v>
      </c>
      <c r="Q296" s="1" t="s">
        <v>22</v>
      </c>
      <c r="R296" s="1" t="s">
        <v>52</v>
      </c>
      <c r="S296">
        <f t="shared" si="21"/>
        <v>27</v>
      </c>
      <c r="T296">
        <f t="shared" si="22"/>
        <v>10</v>
      </c>
      <c r="U296">
        <f t="shared" si="23"/>
        <v>1</v>
      </c>
      <c r="V296" s="14">
        <f t="shared" si="24"/>
        <v>4.5</v>
      </c>
      <c r="W296" t="str">
        <f t="shared" si="20"/>
        <v>NO</v>
      </c>
      <c r="X296" t="str">
        <f>VLOOKUP(B:B,[1]Sheet3!A:B,2,0)</f>
        <v>7-17 yrs (Children)</v>
      </c>
    </row>
    <row r="297" spans="1:24" x14ac:dyDescent="0.35">
      <c r="A297" s="1" t="s">
        <v>1206</v>
      </c>
      <c r="B297" s="1">
        <v>17</v>
      </c>
      <c r="C297" s="1" t="s">
        <v>31</v>
      </c>
      <c r="D297" s="1" t="s">
        <v>18</v>
      </c>
      <c r="E297" s="1">
        <v>5</v>
      </c>
      <c r="F297" s="1">
        <v>0.5</v>
      </c>
      <c r="G297" s="1">
        <v>0.3</v>
      </c>
      <c r="H297" s="1">
        <v>7.5</v>
      </c>
      <c r="I297" s="1">
        <v>0.5</v>
      </c>
      <c r="J297" s="1">
        <v>0.3</v>
      </c>
      <c r="K297" s="1" t="s">
        <v>27</v>
      </c>
      <c r="L297" s="1">
        <v>3</v>
      </c>
      <c r="M297" s="1" t="s">
        <v>1383</v>
      </c>
      <c r="N297" s="1" t="s">
        <v>20</v>
      </c>
      <c r="O297" s="1" t="s">
        <v>61</v>
      </c>
      <c r="P297" s="1" t="s">
        <v>22</v>
      </c>
      <c r="Q297" s="1" t="s">
        <v>20</v>
      </c>
      <c r="R297" s="1" t="s">
        <v>33</v>
      </c>
      <c r="S297">
        <f t="shared" si="21"/>
        <v>14.100000000000001</v>
      </c>
      <c r="T297">
        <f t="shared" si="22"/>
        <v>7.5</v>
      </c>
      <c r="U297">
        <f t="shared" si="23"/>
        <v>0.3</v>
      </c>
      <c r="V297" s="14">
        <f t="shared" si="24"/>
        <v>2.35</v>
      </c>
      <c r="W297" t="str">
        <f t="shared" si="20"/>
        <v>NO</v>
      </c>
      <c r="X297" t="str">
        <f>VLOOKUP(B:B,[1]Sheet3!A:B,2,0)</f>
        <v>7-17 yrs (Children)</v>
      </c>
    </row>
    <row r="298" spans="1:24" x14ac:dyDescent="0.35">
      <c r="A298" s="1" t="s">
        <v>1208</v>
      </c>
      <c r="B298" s="1">
        <v>17</v>
      </c>
      <c r="C298" s="1" t="s">
        <v>55</v>
      </c>
      <c r="D298" s="1" t="s">
        <v>18</v>
      </c>
      <c r="E298" s="1">
        <v>4</v>
      </c>
      <c r="F298" s="1">
        <v>5</v>
      </c>
      <c r="G298" s="1">
        <v>2</v>
      </c>
      <c r="H298" s="1">
        <v>7</v>
      </c>
      <c r="I298" s="1">
        <v>0.4</v>
      </c>
      <c r="J298" s="1">
        <v>0.5</v>
      </c>
      <c r="K298" s="1" t="s">
        <v>27</v>
      </c>
      <c r="L298" s="1">
        <v>3</v>
      </c>
      <c r="M298" s="1" t="s">
        <v>1383</v>
      </c>
      <c r="N298" s="1" t="s">
        <v>20</v>
      </c>
      <c r="O298" s="1" t="s">
        <v>1209</v>
      </c>
      <c r="P298" s="1" t="s">
        <v>20</v>
      </c>
      <c r="Q298" s="1" t="s">
        <v>22</v>
      </c>
      <c r="R298" s="1" t="s">
        <v>1210</v>
      </c>
      <c r="S298">
        <f t="shared" si="21"/>
        <v>18.899999999999999</v>
      </c>
      <c r="T298">
        <f t="shared" si="22"/>
        <v>7</v>
      </c>
      <c r="U298">
        <f t="shared" si="23"/>
        <v>0.4</v>
      </c>
      <c r="V298" s="14">
        <f t="shared" si="24"/>
        <v>3.15</v>
      </c>
      <c r="W298" t="str">
        <f t="shared" si="20"/>
        <v>NO</v>
      </c>
      <c r="X298" t="str">
        <f>VLOOKUP(B:B,[1]Sheet3!A:B,2,0)</f>
        <v>7-17 yrs (Children)</v>
      </c>
    </row>
    <row r="299" spans="1:24" x14ac:dyDescent="0.35">
      <c r="A299" s="1" t="s">
        <v>1243</v>
      </c>
      <c r="B299" s="1">
        <v>17</v>
      </c>
      <c r="C299" s="1" t="s">
        <v>55</v>
      </c>
      <c r="D299" s="1" t="s">
        <v>26</v>
      </c>
      <c r="E299" s="1">
        <v>6</v>
      </c>
      <c r="F299" s="1">
        <v>1</v>
      </c>
      <c r="G299" s="1">
        <v>0</v>
      </c>
      <c r="H299" s="1">
        <v>8</v>
      </c>
      <c r="I299" s="1">
        <v>1</v>
      </c>
      <c r="J299" s="1">
        <v>0</v>
      </c>
      <c r="K299" s="1" t="s">
        <v>63</v>
      </c>
      <c r="L299" s="1">
        <v>2</v>
      </c>
      <c r="M299" s="1" t="s">
        <v>1383</v>
      </c>
      <c r="N299" s="1" t="s">
        <v>20</v>
      </c>
      <c r="O299" s="1" t="s">
        <v>61</v>
      </c>
      <c r="P299" s="1" t="s">
        <v>20</v>
      </c>
      <c r="Q299" s="1" t="s">
        <v>20</v>
      </c>
      <c r="R299" s="1" t="s">
        <v>1244</v>
      </c>
      <c r="S299">
        <f t="shared" si="21"/>
        <v>16</v>
      </c>
      <c r="T299">
        <f t="shared" si="22"/>
        <v>8</v>
      </c>
      <c r="U299">
        <f t="shared" si="23"/>
        <v>0</v>
      </c>
      <c r="V299" s="14">
        <f t="shared" si="24"/>
        <v>2.6666666666666665</v>
      </c>
      <c r="W299" t="str">
        <f t="shared" si="20"/>
        <v>NO</v>
      </c>
      <c r="X299" t="str">
        <f>VLOOKUP(B:B,[1]Sheet3!A:B,2,0)</f>
        <v>7-17 yrs (Children)</v>
      </c>
    </row>
    <row r="300" spans="1:24" x14ac:dyDescent="0.35">
      <c r="A300" s="1" t="s">
        <v>1248</v>
      </c>
      <c r="B300" s="1">
        <v>17</v>
      </c>
      <c r="C300" s="1" t="s">
        <v>31</v>
      </c>
      <c r="D300" s="1" t="s">
        <v>26</v>
      </c>
      <c r="E300" s="1">
        <v>3</v>
      </c>
      <c r="F300" s="1">
        <v>6</v>
      </c>
      <c r="G300" s="1">
        <v>0</v>
      </c>
      <c r="H300" s="1">
        <v>8</v>
      </c>
      <c r="I300" s="1">
        <v>2</v>
      </c>
      <c r="J300" s="1">
        <v>0</v>
      </c>
      <c r="K300" s="1" t="s">
        <v>27</v>
      </c>
      <c r="L300" s="1">
        <v>3</v>
      </c>
      <c r="M300" s="1" t="s">
        <v>1383</v>
      </c>
      <c r="N300" s="1" t="s">
        <v>20</v>
      </c>
      <c r="O300" s="1" t="s">
        <v>61</v>
      </c>
      <c r="P300" s="1" t="s">
        <v>22</v>
      </c>
      <c r="Q300" s="1" t="s">
        <v>22</v>
      </c>
      <c r="R300" s="1" t="s">
        <v>23</v>
      </c>
      <c r="S300">
        <f t="shared" si="21"/>
        <v>19</v>
      </c>
      <c r="T300">
        <f t="shared" si="22"/>
        <v>8</v>
      </c>
      <c r="U300">
        <f t="shared" si="23"/>
        <v>0</v>
      </c>
      <c r="V300" s="14">
        <f t="shared" si="24"/>
        <v>3.1666666666666665</v>
      </c>
      <c r="W300" t="str">
        <f t="shared" si="20"/>
        <v>NO</v>
      </c>
      <c r="X300" t="str">
        <f>VLOOKUP(B:B,[1]Sheet3!A:B,2,0)</f>
        <v>7-17 yrs (Children)</v>
      </c>
    </row>
    <row r="301" spans="1:24" x14ac:dyDescent="0.35">
      <c r="A301" s="1" t="s">
        <v>1254</v>
      </c>
      <c r="B301" s="1">
        <v>17</v>
      </c>
      <c r="C301" s="1" t="s">
        <v>31</v>
      </c>
      <c r="D301" s="1" t="s">
        <v>18</v>
      </c>
      <c r="E301" s="1">
        <v>4</v>
      </c>
      <c r="F301" s="1">
        <v>0</v>
      </c>
      <c r="G301" s="1">
        <v>1</v>
      </c>
      <c r="H301" s="1">
        <v>7</v>
      </c>
      <c r="I301" s="1">
        <v>1</v>
      </c>
      <c r="J301" s="1">
        <v>3</v>
      </c>
      <c r="K301" s="1" t="s">
        <v>27</v>
      </c>
      <c r="L301" s="1">
        <v>4</v>
      </c>
      <c r="M301" s="1" t="s">
        <v>1381</v>
      </c>
      <c r="N301" s="1" t="s">
        <v>20</v>
      </c>
      <c r="O301" s="1" t="s">
        <v>61</v>
      </c>
      <c r="P301" s="1" t="s">
        <v>20</v>
      </c>
      <c r="Q301" s="1" t="s">
        <v>20</v>
      </c>
      <c r="R301" s="1" t="s">
        <v>37</v>
      </c>
      <c r="S301">
        <f t="shared" si="21"/>
        <v>16</v>
      </c>
      <c r="T301">
        <f t="shared" si="22"/>
        <v>7</v>
      </c>
      <c r="U301">
        <f t="shared" si="23"/>
        <v>0</v>
      </c>
      <c r="V301" s="14">
        <f t="shared" si="24"/>
        <v>2.6666666666666665</v>
      </c>
      <c r="W301" t="str">
        <f t="shared" si="20"/>
        <v>NO</v>
      </c>
      <c r="X301" t="str">
        <f>VLOOKUP(B:B,[1]Sheet3!A:B,2,0)</f>
        <v>7-17 yrs (Children)</v>
      </c>
    </row>
    <row r="302" spans="1:24" x14ac:dyDescent="0.35">
      <c r="A302" s="1" t="s">
        <v>1267</v>
      </c>
      <c r="B302" s="1">
        <v>17</v>
      </c>
      <c r="C302" s="1" t="s">
        <v>31</v>
      </c>
      <c r="D302" s="1" t="s">
        <v>44</v>
      </c>
      <c r="E302" s="1">
        <v>2</v>
      </c>
      <c r="F302" s="1">
        <v>8</v>
      </c>
      <c r="G302" s="1">
        <v>3</v>
      </c>
      <c r="H302" s="1">
        <v>5</v>
      </c>
      <c r="I302" s="1">
        <v>0</v>
      </c>
      <c r="J302" s="1">
        <v>1</v>
      </c>
      <c r="K302" s="1" t="s">
        <v>27</v>
      </c>
      <c r="L302" s="1">
        <v>4</v>
      </c>
      <c r="M302" s="1" t="s">
        <v>1381</v>
      </c>
      <c r="N302" s="1" t="s">
        <v>20</v>
      </c>
      <c r="O302" s="1" t="s">
        <v>27</v>
      </c>
      <c r="P302" s="1" t="s">
        <v>20</v>
      </c>
      <c r="Q302" s="1" t="s">
        <v>22</v>
      </c>
      <c r="R302" s="1" t="s">
        <v>23</v>
      </c>
      <c r="S302">
        <f t="shared" si="21"/>
        <v>19</v>
      </c>
      <c r="T302">
        <f t="shared" si="22"/>
        <v>8</v>
      </c>
      <c r="U302">
        <f t="shared" si="23"/>
        <v>0</v>
      </c>
      <c r="V302" s="14">
        <f t="shared" si="24"/>
        <v>3.1666666666666665</v>
      </c>
      <c r="W302" t="str">
        <f t="shared" si="20"/>
        <v>NO</v>
      </c>
      <c r="X302" t="str">
        <f>VLOOKUP(B:B,[1]Sheet3!A:B,2,0)</f>
        <v>7-17 yrs (Children)</v>
      </c>
    </row>
    <row r="303" spans="1:24" x14ac:dyDescent="0.35">
      <c r="A303" s="1" t="s">
        <v>1310</v>
      </c>
      <c r="B303" s="1">
        <v>17</v>
      </c>
      <c r="C303" s="1" t="s">
        <v>31</v>
      </c>
      <c r="D303" s="1" t="s">
        <v>26</v>
      </c>
      <c r="E303" s="1">
        <v>6</v>
      </c>
      <c r="F303" s="1">
        <v>3</v>
      </c>
      <c r="G303" s="1">
        <v>1</v>
      </c>
      <c r="H303" s="1">
        <v>7</v>
      </c>
      <c r="I303" s="1">
        <v>1</v>
      </c>
      <c r="J303" s="1">
        <v>1</v>
      </c>
      <c r="K303" s="1" t="s">
        <v>35</v>
      </c>
      <c r="L303" s="1">
        <v>2</v>
      </c>
      <c r="M303" s="1" t="s">
        <v>1386</v>
      </c>
      <c r="N303" s="1" t="s">
        <v>20</v>
      </c>
      <c r="O303" s="1" t="s">
        <v>115</v>
      </c>
      <c r="P303" s="1" t="s">
        <v>20</v>
      </c>
      <c r="Q303" s="1" t="s">
        <v>22</v>
      </c>
      <c r="R303" s="1" t="s">
        <v>1311</v>
      </c>
      <c r="S303">
        <f t="shared" si="21"/>
        <v>19</v>
      </c>
      <c r="T303">
        <f t="shared" si="22"/>
        <v>7</v>
      </c>
      <c r="U303">
        <f t="shared" si="23"/>
        <v>1</v>
      </c>
      <c r="V303" s="14">
        <f t="shared" si="24"/>
        <v>3.1666666666666665</v>
      </c>
      <c r="W303" t="str">
        <f t="shared" si="20"/>
        <v>NO</v>
      </c>
      <c r="X303" t="str">
        <f>VLOOKUP(B:B,[1]Sheet3!A:B,2,0)</f>
        <v>7-17 yrs (Children)</v>
      </c>
    </row>
    <row r="304" spans="1:24" x14ac:dyDescent="0.35">
      <c r="A304" s="1" t="s">
        <v>103</v>
      </c>
      <c r="B304" s="1">
        <v>18</v>
      </c>
      <c r="C304" s="1" t="s">
        <v>55</v>
      </c>
      <c r="D304" s="1" t="s">
        <v>26</v>
      </c>
      <c r="E304" s="1">
        <v>2</v>
      </c>
      <c r="F304" s="1">
        <v>2</v>
      </c>
      <c r="G304" s="1">
        <v>3</v>
      </c>
      <c r="H304" s="1">
        <v>12</v>
      </c>
      <c r="I304" s="1">
        <v>1</v>
      </c>
      <c r="J304" s="1">
        <v>0</v>
      </c>
      <c r="K304" s="1" t="s">
        <v>19</v>
      </c>
      <c r="L304" s="1">
        <v>4</v>
      </c>
      <c r="M304" s="1" t="s">
        <v>1383</v>
      </c>
      <c r="N304" s="1" t="s">
        <v>20</v>
      </c>
      <c r="O304" s="1" t="s">
        <v>96</v>
      </c>
      <c r="P304" s="1" t="s">
        <v>20</v>
      </c>
      <c r="Q304" s="1" t="s">
        <v>20</v>
      </c>
      <c r="R304" s="1" t="s">
        <v>37</v>
      </c>
      <c r="S304">
        <f t="shared" si="21"/>
        <v>20</v>
      </c>
      <c r="T304">
        <f t="shared" si="22"/>
        <v>12</v>
      </c>
      <c r="U304">
        <f t="shared" si="23"/>
        <v>0</v>
      </c>
      <c r="V304" s="14">
        <f t="shared" si="24"/>
        <v>3.3333333333333335</v>
      </c>
      <c r="W304" t="str">
        <f t="shared" si="20"/>
        <v>NO</v>
      </c>
      <c r="X304" t="str">
        <f>VLOOKUP(B:B,[1]Sheet3!A:B,2,0)</f>
        <v>18-22 yrs (Youths)</v>
      </c>
    </row>
    <row r="305" spans="1:24" x14ac:dyDescent="0.35">
      <c r="A305" s="1" t="s">
        <v>109</v>
      </c>
      <c r="B305" s="1">
        <v>18</v>
      </c>
      <c r="C305" s="1" t="s">
        <v>17</v>
      </c>
      <c r="D305" s="1" t="s">
        <v>18</v>
      </c>
      <c r="E305" s="1">
        <v>4</v>
      </c>
      <c r="F305" s="1">
        <v>2</v>
      </c>
      <c r="G305" s="1">
        <v>0</v>
      </c>
      <c r="H305" s="1">
        <v>8</v>
      </c>
      <c r="I305" s="1">
        <v>4</v>
      </c>
      <c r="J305" s="1">
        <v>0</v>
      </c>
      <c r="K305" s="1" t="s">
        <v>35</v>
      </c>
      <c r="L305" s="1">
        <v>3</v>
      </c>
      <c r="M305" s="1" t="s">
        <v>1383</v>
      </c>
      <c r="N305" s="1" t="s">
        <v>20</v>
      </c>
      <c r="O305" s="1" t="s">
        <v>39</v>
      </c>
      <c r="P305" s="1" t="s">
        <v>22</v>
      </c>
      <c r="Q305" s="1" t="s">
        <v>22</v>
      </c>
      <c r="R305" s="1" t="s">
        <v>52</v>
      </c>
      <c r="S305">
        <f t="shared" si="21"/>
        <v>18</v>
      </c>
      <c r="T305">
        <f t="shared" si="22"/>
        <v>8</v>
      </c>
      <c r="U305">
        <f t="shared" si="23"/>
        <v>0</v>
      </c>
      <c r="V305" s="14">
        <f t="shared" si="24"/>
        <v>3</v>
      </c>
      <c r="W305" t="str">
        <f t="shared" si="20"/>
        <v>NO</v>
      </c>
      <c r="X305" t="str">
        <f>VLOOKUP(B:B,[1]Sheet3!A:B,2,0)</f>
        <v>18-22 yrs (Youths)</v>
      </c>
    </row>
    <row r="306" spans="1:24" x14ac:dyDescent="0.35">
      <c r="A306" s="1" t="s">
        <v>118</v>
      </c>
      <c r="B306" s="1">
        <v>18</v>
      </c>
      <c r="C306" s="1" t="s">
        <v>31</v>
      </c>
      <c r="D306" s="1" t="s">
        <v>26</v>
      </c>
      <c r="E306" s="1">
        <v>1</v>
      </c>
      <c r="F306" s="1">
        <v>8</v>
      </c>
      <c r="G306" s="1">
        <v>0</v>
      </c>
      <c r="H306" s="1">
        <v>8</v>
      </c>
      <c r="I306" s="1">
        <v>5</v>
      </c>
      <c r="J306" s="1">
        <v>2</v>
      </c>
      <c r="K306" s="1" t="s">
        <v>27</v>
      </c>
      <c r="L306" s="1">
        <v>3</v>
      </c>
      <c r="M306" s="1" t="s">
        <v>1381</v>
      </c>
      <c r="N306" s="1" t="s">
        <v>20</v>
      </c>
      <c r="O306" s="1" t="s">
        <v>48</v>
      </c>
      <c r="P306" s="1" t="s">
        <v>22</v>
      </c>
      <c r="Q306" s="1" t="s">
        <v>22</v>
      </c>
      <c r="R306" s="1" t="s">
        <v>23</v>
      </c>
      <c r="S306">
        <f t="shared" si="21"/>
        <v>24</v>
      </c>
      <c r="T306">
        <f t="shared" si="22"/>
        <v>8</v>
      </c>
      <c r="U306">
        <f t="shared" si="23"/>
        <v>0</v>
      </c>
      <c r="V306" s="14">
        <f t="shared" si="24"/>
        <v>4</v>
      </c>
      <c r="W306" t="str">
        <f t="shared" si="20"/>
        <v>NO</v>
      </c>
      <c r="X306" t="str">
        <f>VLOOKUP(B:B,[1]Sheet3!A:B,2,0)</f>
        <v>18-22 yrs (Youths)</v>
      </c>
    </row>
    <row r="307" spans="1:24" x14ac:dyDescent="0.35">
      <c r="A307" s="1" t="s">
        <v>123</v>
      </c>
      <c r="B307" s="1">
        <v>18</v>
      </c>
      <c r="C307" s="1" t="s">
        <v>31</v>
      </c>
      <c r="D307" s="1" t="s">
        <v>18</v>
      </c>
      <c r="E307" s="1">
        <v>0</v>
      </c>
      <c r="F307" s="1">
        <v>2</v>
      </c>
      <c r="G307" s="1">
        <v>1</v>
      </c>
      <c r="H307" s="1">
        <v>6</v>
      </c>
      <c r="I307" s="1">
        <v>5</v>
      </c>
      <c r="J307" s="1">
        <v>0</v>
      </c>
      <c r="K307" s="1" t="s">
        <v>35</v>
      </c>
      <c r="L307" s="1">
        <v>1</v>
      </c>
      <c r="M307" s="1" t="s">
        <v>1383</v>
      </c>
      <c r="N307" s="1" t="s">
        <v>20</v>
      </c>
      <c r="O307" s="1" t="s">
        <v>124</v>
      </c>
      <c r="P307" s="1" t="s">
        <v>20</v>
      </c>
      <c r="Q307" s="1" t="s">
        <v>22</v>
      </c>
      <c r="R307" s="1" t="s">
        <v>37</v>
      </c>
      <c r="S307">
        <f t="shared" si="21"/>
        <v>14</v>
      </c>
      <c r="T307">
        <f t="shared" si="22"/>
        <v>6</v>
      </c>
      <c r="U307">
        <f t="shared" si="23"/>
        <v>0</v>
      </c>
      <c r="V307" s="14">
        <f t="shared" si="24"/>
        <v>2.3333333333333335</v>
      </c>
      <c r="W307" t="str">
        <f t="shared" si="20"/>
        <v>NO</v>
      </c>
      <c r="X307" t="str">
        <f>VLOOKUP(B:B,[1]Sheet3!A:B,2,0)</f>
        <v>18-22 yrs (Youths)</v>
      </c>
    </row>
    <row r="308" spans="1:24" x14ac:dyDescent="0.35">
      <c r="A308" s="1" t="s">
        <v>129</v>
      </c>
      <c r="B308" s="1">
        <v>18</v>
      </c>
      <c r="C308" s="1" t="s">
        <v>55</v>
      </c>
      <c r="D308" s="1" t="s">
        <v>26</v>
      </c>
      <c r="E308" s="1">
        <v>3</v>
      </c>
      <c r="F308" s="1">
        <v>1</v>
      </c>
      <c r="G308" s="1">
        <v>1</v>
      </c>
      <c r="H308" s="1">
        <v>8</v>
      </c>
      <c r="I308" s="1">
        <v>3</v>
      </c>
      <c r="J308" s="1">
        <v>0.5</v>
      </c>
      <c r="K308" s="1" t="s">
        <v>47</v>
      </c>
      <c r="L308" s="1">
        <v>4</v>
      </c>
      <c r="M308" s="1" t="s">
        <v>1383</v>
      </c>
      <c r="N308" s="1" t="s">
        <v>20</v>
      </c>
      <c r="O308" s="1" t="s">
        <v>68</v>
      </c>
      <c r="P308" s="1" t="s">
        <v>22</v>
      </c>
      <c r="Q308" s="1" t="s">
        <v>22</v>
      </c>
      <c r="R308" s="1" t="s">
        <v>29</v>
      </c>
      <c r="S308">
        <f t="shared" si="21"/>
        <v>16.5</v>
      </c>
      <c r="T308">
        <f t="shared" si="22"/>
        <v>8</v>
      </c>
      <c r="U308">
        <f t="shared" si="23"/>
        <v>0.5</v>
      </c>
      <c r="V308" s="14">
        <f t="shared" si="24"/>
        <v>2.75</v>
      </c>
      <c r="W308" t="str">
        <f t="shared" si="20"/>
        <v>NO</v>
      </c>
      <c r="X308" t="str">
        <f>VLOOKUP(B:B,[1]Sheet3!A:B,2,0)</f>
        <v>18-22 yrs (Youths)</v>
      </c>
    </row>
    <row r="309" spans="1:24" x14ac:dyDescent="0.35">
      <c r="A309" s="1" t="s">
        <v>137</v>
      </c>
      <c r="B309" s="1">
        <v>18</v>
      </c>
      <c r="C309" s="1" t="s">
        <v>31</v>
      </c>
      <c r="D309" s="1" t="s">
        <v>26</v>
      </c>
      <c r="E309" s="1">
        <v>3</v>
      </c>
      <c r="F309" s="1">
        <v>2</v>
      </c>
      <c r="G309" s="1">
        <v>2</v>
      </c>
      <c r="H309" s="1">
        <v>8</v>
      </c>
      <c r="I309" s="1">
        <v>8</v>
      </c>
      <c r="J309" s="1">
        <v>0</v>
      </c>
      <c r="K309" s="1" t="s">
        <v>35</v>
      </c>
      <c r="L309" s="1">
        <v>4</v>
      </c>
      <c r="M309" s="1" t="s">
        <v>1383</v>
      </c>
      <c r="N309" s="1" t="s">
        <v>20</v>
      </c>
      <c r="O309" s="1" t="s">
        <v>32</v>
      </c>
      <c r="P309" s="1" t="s">
        <v>20</v>
      </c>
      <c r="Q309" s="1" t="s">
        <v>22</v>
      </c>
      <c r="R309" s="1" t="s">
        <v>23</v>
      </c>
      <c r="S309">
        <f t="shared" si="21"/>
        <v>23</v>
      </c>
      <c r="T309">
        <f t="shared" si="22"/>
        <v>8</v>
      </c>
      <c r="U309">
        <f t="shared" si="23"/>
        <v>0</v>
      </c>
      <c r="V309" s="14">
        <f t="shared" si="24"/>
        <v>3.8333333333333335</v>
      </c>
      <c r="W309" t="str">
        <f t="shared" si="20"/>
        <v>YES</v>
      </c>
      <c r="X309" t="str">
        <f>VLOOKUP(B:B,[1]Sheet3!A:B,2,0)</f>
        <v>18-22 yrs (Youths)</v>
      </c>
    </row>
    <row r="310" spans="1:24" x14ac:dyDescent="0.35">
      <c r="A310" s="1" t="s">
        <v>158</v>
      </c>
      <c r="B310" s="1">
        <v>18</v>
      </c>
      <c r="C310" s="1" t="s">
        <v>31</v>
      </c>
      <c r="D310" s="1" t="s">
        <v>26</v>
      </c>
      <c r="E310" s="1">
        <v>3</v>
      </c>
      <c r="F310" s="1">
        <v>4</v>
      </c>
      <c r="G310" s="1">
        <v>1</v>
      </c>
      <c r="H310" s="1">
        <v>7</v>
      </c>
      <c r="I310" s="1">
        <v>1</v>
      </c>
      <c r="J310" s="1">
        <v>0</v>
      </c>
      <c r="K310" s="1" t="s">
        <v>47</v>
      </c>
      <c r="L310" s="1">
        <v>4</v>
      </c>
      <c r="M310" s="1" t="s">
        <v>1383</v>
      </c>
      <c r="N310" s="1" t="s">
        <v>22</v>
      </c>
      <c r="O310" s="1" t="s">
        <v>32</v>
      </c>
      <c r="P310" s="1" t="s">
        <v>20</v>
      </c>
      <c r="Q310" s="1" t="s">
        <v>20</v>
      </c>
      <c r="R310" s="1" t="s">
        <v>45</v>
      </c>
      <c r="S310">
        <f t="shared" si="21"/>
        <v>16</v>
      </c>
      <c r="T310">
        <f t="shared" si="22"/>
        <v>7</v>
      </c>
      <c r="U310">
        <f t="shared" si="23"/>
        <v>0</v>
      </c>
      <c r="V310" s="14">
        <f t="shared" si="24"/>
        <v>2.6666666666666665</v>
      </c>
      <c r="W310" t="str">
        <f t="shared" si="20"/>
        <v>NO</v>
      </c>
      <c r="X310" t="str">
        <f>VLOOKUP(B:B,[1]Sheet3!A:B,2,0)</f>
        <v>18-22 yrs (Youths)</v>
      </c>
    </row>
    <row r="311" spans="1:24" x14ac:dyDescent="0.35">
      <c r="A311" s="1" t="s">
        <v>182</v>
      </c>
      <c r="B311" s="1">
        <v>18</v>
      </c>
      <c r="C311" s="1" t="s">
        <v>31</v>
      </c>
      <c r="D311" s="1" t="s">
        <v>26</v>
      </c>
      <c r="E311" s="1">
        <v>2</v>
      </c>
      <c r="F311" s="1">
        <v>3</v>
      </c>
      <c r="G311" s="1">
        <v>1</v>
      </c>
      <c r="H311" s="1">
        <v>8</v>
      </c>
      <c r="I311" s="1">
        <v>1</v>
      </c>
      <c r="J311" s="1">
        <v>1</v>
      </c>
      <c r="K311" s="1" t="s">
        <v>35</v>
      </c>
      <c r="L311" s="1">
        <v>3</v>
      </c>
      <c r="M311" s="1" t="s">
        <v>1386</v>
      </c>
      <c r="N311" s="1" t="s">
        <v>20</v>
      </c>
      <c r="O311" s="1" t="s">
        <v>32</v>
      </c>
      <c r="P311" s="1" t="s">
        <v>22</v>
      </c>
      <c r="Q311" s="1" t="s">
        <v>22</v>
      </c>
      <c r="R311" s="1" t="s">
        <v>29</v>
      </c>
      <c r="S311">
        <f t="shared" si="21"/>
        <v>16</v>
      </c>
      <c r="T311">
        <f t="shared" si="22"/>
        <v>8</v>
      </c>
      <c r="U311">
        <f t="shared" si="23"/>
        <v>1</v>
      </c>
      <c r="V311" s="14">
        <f t="shared" si="24"/>
        <v>2.6666666666666665</v>
      </c>
      <c r="W311" t="str">
        <f t="shared" si="20"/>
        <v>NO</v>
      </c>
      <c r="X311" t="str">
        <f>VLOOKUP(B:B,[1]Sheet3!A:B,2,0)</f>
        <v>18-22 yrs (Youths)</v>
      </c>
    </row>
    <row r="312" spans="1:24" x14ac:dyDescent="0.35">
      <c r="A312" s="1" t="s">
        <v>189</v>
      </c>
      <c r="B312" s="1">
        <v>18</v>
      </c>
      <c r="C312" s="1" t="s">
        <v>31</v>
      </c>
      <c r="D312" s="1" t="s">
        <v>26</v>
      </c>
      <c r="E312" s="1">
        <v>2</v>
      </c>
      <c r="F312" s="1">
        <v>3</v>
      </c>
      <c r="G312" s="1">
        <v>1</v>
      </c>
      <c r="H312" s="1">
        <v>10</v>
      </c>
      <c r="I312" s="1">
        <v>2</v>
      </c>
      <c r="J312" s="1">
        <v>0</v>
      </c>
      <c r="K312" s="1" t="s">
        <v>47</v>
      </c>
      <c r="L312" s="1">
        <v>3</v>
      </c>
      <c r="M312" s="1" t="s">
        <v>1383</v>
      </c>
      <c r="N312" s="1" t="s">
        <v>20</v>
      </c>
      <c r="O312" s="1" t="s">
        <v>61</v>
      </c>
      <c r="P312" s="1" t="s">
        <v>20</v>
      </c>
      <c r="Q312" s="1" t="s">
        <v>22</v>
      </c>
      <c r="R312" s="1" t="s">
        <v>23</v>
      </c>
      <c r="S312">
        <f t="shared" si="21"/>
        <v>18</v>
      </c>
      <c r="T312">
        <f t="shared" si="22"/>
        <v>10</v>
      </c>
      <c r="U312">
        <f t="shared" si="23"/>
        <v>0</v>
      </c>
      <c r="V312" s="14">
        <f t="shared" si="24"/>
        <v>3</v>
      </c>
      <c r="W312" t="str">
        <f t="shared" si="20"/>
        <v>NO</v>
      </c>
      <c r="X312" t="str">
        <f>VLOOKUP(B:B,[1]Sheet3!A:B,2,0)</f>
        <v>18-22 yrs (Youths)</v>
      </c>
    </row>
    <row r="313" spans="1:24" x14ac:dyDescent="0.35">
      <c r="A313" s="1" t="s">
        <v>190</v>
      </c>
      <c r="B313" s="1">
        <v>18</v>
      </c>
      <c r="C313" s="1" t="s">
        <v>31</v>
      </c>
      <c r="D313" s="1" t="s">
        <v>26</v>
      </c>
      <c r="E313" s="1">
        <v>3</v>
      </c>
      <c r="F313" s="1">
        <v>6</v>
      </c>
      <c r="G313" s="1">
        <v>0</v>
      </c>
      <c r="H313" s="1">
        <v>7</v>
      </c>
      <c r="I313" s="1">
        <v>3</v>
      </c>
      <c r="J313" s="1">
        <v>1</v>
      </c>
      <c r="K313" s="1" t="s">
        <v>27</v>
      </c>
      <c r="L313" s="1">
        <v>3</v>
      </c>
      <c r="M313" s="1" t="s">
        <v>1383</v>
      </c>
      <c r="N313" s="1" t="s">
        <v>20</v>
      </c>
      <c r="O313" s="1" t="s">
        <v>66</v>
      </c>
      <c r="P313" s="1" t="s">
        <v>22</v>
      </c>
      <c r="Q313" s="1" t="s">
        <v>20</v>
      </c>
      <c r="R313" s="1" t="s">
        <v>23</v>
      </c>
      <c r="S313">
        <f t="shared" si="21"/>
        <v>20</v>
      </c>
      <c r="T313">
        <f t="shared" si="22"/>
        <v>7</v>
      </c>
      <c r="U313">
        <f t="shared" si="23"/>
        <v>0</v>
      </c>
      <c r="V313" s="14">
        <f t="shared" si="24"/>
        <v>3.3333333333333335</v>
      </c>
      <c r="W313" t="str">
        <f t="shared" si="20"/>
        <v>NO</v>
      </c>
      <c r="X313" t="str">
        <f>VLOOKUP(B:B,[1]Sheet3!A:B,2,0)</f>
        <v>18-22 yrs (Youths)</v>
      </c>
    </row>
    <row r="314" spans="1:24" x14ac:dyDescent="0.35">
      <c r="A314" s="1" t="s">
        <v>195</v>
      </c>
      <c r="B314" s="1">
        <v>18</v>
      </c>
      <c r="C314" s="1" t="s">
        <v>55</v>
      </c>
      <c r="D314" s="1" t="s">
        <v>26</v>
      </c>
      <c r="E314" s="1">
        <v>2.5</v>
      </c>
      <c r="F314" s="1">
        <v>2</v>
      </c>
      <c r="G314" s="1">
        <v>1</v>
      </c>
      <c r="H314" s="1">
        <v>8</v>
      </c>
      <c r="I314" s="1">
        <v>1</v>
      </c>
      <c r="J314" s="1">
        <v>0</v>
      </c>
      <c r="K314" s="1" t="s">
        <v>27</v>
      </c>
      <c r="L314" s="1">
        <v>4</v>
      </c>
      <c r="M314" s="1" t="s">
        <v>1383</v>
      </c>
      <c r="N314" s="1" t="s">
        <v>20</v>
      </c>
      <c r="O314" s="1" t="s">
        <v>32</v>
      </c>
      <c r="P314" s="1" t="s">
        <v>20</v>
      </c>
      <c r="Q314" s="1" t="s">
        <v>22</v>
      </c>
      <c r="R314" s="1" t="s">
        <v>33</v>
      </c>
      <c r="S314">
        <f t="shared" si="21"/>
        <v>14.5</v>
      </c>
      <c r="T314">
        <f t="shared" si="22"/>
        <v>8</v>
      </c>
      <c r="U314">
        <f t="shared" si="23"/>
        <v>0</v>
      </c>
      <c r="V314" s="14">
        <f t="shared" si="24"/>
        <v>2.4166666666666665</v>
      </c>
      <c r="W314" t="str">
        <f t="shared" si="20"/>
        <v>NO</v>
      </c>
      <c r="X314" t="str">
        <f>VLOOKUP(B:B,[1]Sheet3!A:B,2,0)</f>
        <v>18-22 yrs (Youths)</v>
      </c>
    </row>
    <row r="315" spans="1:24" x14ac:dyDescent="0.35">
      <c r="A315" s="1" t="s">
        <v>198</v>
      </c>
      <c r="B315" s="1">
        <v>18</v>
      </c>
      <c r="C315" s="1" t="s">
        <v>31</v>
      </c>
      <c r="D315" s="1" t="s">
        <v>26</v>
      </c>
      <c r="E315" s="1">
        <v>5</v>
      </c>
      <c r="F315" s="1">
        <v>3</v>
      </c>
      <c r="G315" s="1">
        <v>0</v>
      </c>
      <c r="H315" s="1">
        <v>9</v>
      </c>
      <c r="I315" s="1">
        <v>7</v>
      </c>
      <c r="J315" s="1">
        <v>0</v>
      </c>
      <c r="K315" s="1" t="s">
        <v>47</v>
      </c>
      <c r="L315" s="1">
        <v>3</v>
      </c>
      <c r="M315" s="1" t="s">
        <v>1381</v>
      </c>
      <c r="N315" s="1" t="s">
        <v>20</v>
      </c>
      <c r="O315" s="1" t="s">
        <v>36</v>
      </c>
      <c r="P315" s="1" t="s">
        <v>22</v>
      </c>
      <c r="Q315" s="1" t="s">
        <v>20</v>
      </c>
      <c r="R315" s="1" t="s">
        <v>29</v>
      </c>
      <c r="S315">
        <f t="shared" si="21"/>
        <v>24</v>
      </c>
      <c r="T315">
        <f t="shared" si="22"/>
        <v>9</v>
      </c>
      <c r="U315">
        <f t="shared" si="23"/>
        <v>0</v>
      </c>
      <c r="V315" s="14">
        <f t="shared" si="24"/>
        <v>4</v>
      </c>
      <c r="W315" t="str">
        <f t="shared" si="20"/>
        <v>NO</v>
      </c>
      <c r="X315" t="str">
        <f>VLOOKUP(B:B,[1]Sheet3!A:B,2,0)</f>
        <v>18-22 yrs (Youths)</v>
      </c>
    </row>
    <row r="316" spans="1:24" x14ac:dyDescent="0.35">
      <c r="A316" s="1" t="s">
        <v>208</v>
      </c>
      <c r="B316" s="1">
        <v>18</v>
      </c>
      <c r="C316" s="1" t="s">
        <v>31</v>
      </c>
      <c r="D316" s="1" t="s">
        <v>26</v>
      </c>
      <c r="E316" s="1">
        <v>2</v>
      </c>
      <c r="F316" s="1">
        <v>2</v>
      </c>
      <c r="G316" s="1">
        <v>1</v>
      </c>
      <c r="H316" s="1">
        <v>9</v>
      </c>
      <c r="I316" s="1">
        <v>2</v>
      </c>
      <c r="J316" s="1">
        <v>2</v>
      </c>
      <c r="K316" s="1" t="s">
        <v>19</v>
      </c>
      <c r="L316" s="1">
        <v>2</v>
      </c>
      <c r="M316" s="1" t="s">
        <v>1381</v>
      </c>
      <c r="N316" s="1" t="s">
        <v>20</v>
      </c>
      <c r="O316" s="1" t="s">
        <v>36</v>
      </c>
      <c r="P316" s="1" t="s">
        <v>22</v>
      </c>
      <c r="Q316" s="1" t="s">
        <v>22</v>
      </c>
      <c r="R316" s="1" t="s">
        <v>33</v>
      </c>
      <c r="S316">
        <f t="shared" si="21"/>
        <v>18</v>
      </c>
      <c r="T316">
        <f t="shared" si="22"/>
        <v>9</v>
      </c>
      <c r="U316">
        <f t="shared" si="23"/>
        <v>1</v>
      </c>
      <c r="V316" s="14">
        <f t="shared" si="24"/>
        <v>3</v>
      </c>
      <c r="W316" t="str">
        <f t="shared" si="20"/>
        <v>NO</v>
      </c>
      <c r="X316" t="str">
        <f>VLOOKUP(B:B,[1]Sheet3!A:B,2,0)</f>
        <v>18-22 yrs (Youths)</v>
      </c>
    </row>
    <row r="317" spans="1:24" x14ac:dyDescent="0.35">
      <c r="A317" s="1" t="s">
        <v>210</v>
      </c>
      <c r="B317" s="1">
        <v>18</v>
      </c>
      <c r="C317" s="1" t="s">
        <v>55</v>
      </c>
      <c r="D317" s="1" t="s">
        <v>26</v>
      </c>
      <c r="E317" s="1">
        <v>5</v>
      </c>
      <c r="F317" s="1">
        <v>1</v>
      </c>
      <c r="G317" s="1">
        <v>1</v>
      </c>
      <c r="H317" s="1">
        <v>8</v>
      </c>
      <c r="I317" s="1">
        <v>1</v>
      </c>
      <c r="J317" s="1">
        <v>0</v>
      </c>
      <c r="K317" s="1" t="s">
        <v>27</v>
      </c>
      <c r="L317" s="1">
        <v>4</v>
      </c>
      <c r="M317" s="1" t="s">
        <v>1381</v>
      </c>
      <c r="N317" s="1" t="s">
        <v>20</v>
      </c>
      <c r="O317" s="1" t="s">
        <v>96</v>
      </c>
      <c r="P317" s="1" t="s">
        <v>22</v>
      </c>
      <c r="Q317" s="1" t="s">
        <v>22</v>
      </c>
      <c r="R317" s="1" t="s">
        <v>29</v>
      </c>
      <c r="S317">
        <f t="shared" si="21"/>
        <v>16</v>
      </c>
      <c r="T317">
        <f t="shared" si="22"/>
        <v>8</v>
      </c>
      <c r="U317">
        <f t="shared" si="23"/>
        <v>0</v>
      </c>
      <c r="V317" s="14">
        <f t="shared" si="24"/>
        <v>2.6666666666666665</v>
      </c>
      <c r="W317" t="str">
        <f t="shared" si="20"/>
        <v>NO</v>
      </c>
      <c r="X317" t="str">
        <f>VLOOKUP(B:B,[1]Sheet3!A:B,2,0)</f>
        <v>18-22 yrs (Youths)</v>
      </c>
    </row>
    <row r="318" spans="1:24" x14ac:dyDescent="0.35">
      <c r="A318" s="1" t="s">
        <v>213</v>
      </c>
      <c r="B318" s="1">
        <v>18</v>
      </c>
      <c r="C318" s="1" t="s">
        <v>31</v>
      </c>
      <c r="D318" s="1" t="s">
        <v>26</v>
      </c>
      <c r="E318" s="1">
        <v>3</v>
      </c>
      <c r="F318" s="1">
        <v>5</v>
      </c>
      <c r="G318" s="1">
        <v>1</v>
      </c>
      <c r="H318" s="1">
        <v>7</v>
      </c>
      <c r="I318" s="1">
        <v>2</v>
      </c>
      <c r="J318" s="1">
        <v>0</v>
      </c>
      <c r="K318" s="1" t="s">
        <v>27</v>
      </c>
      <c r="L318" s="1">
        <v>3</v>
      </c>
      <c r="M318" s="1" t="s">
        <v>1383</v>
      </c>
      <c r="N318" s="1" t="s">
        <v>20</v>
      </c>
      <c r="O318" s="1" t="s">
        <v>61</v>
      </c>
      <c r="P318" s="1" t="s">
        <v>20</v>
      </c>
      <c r="Q318" s="1" t="s">
        <v>22</v>
      </c>
      <c r="R318" s="1" t="s">
        <v>29</v>
      </c>
      <c r="S318">
        <f t="shared" si="21"/>
        <v>18</v>
      </c>
      <c r="T318">
        <f t="shared" si="22"/>
        <v>7</v>
      </c>
      <c r="U318">
        <f t="shared" si="23"/>
        <v>0</v>
      </c>
      <c r="V318" s="14">
        <f t="shared" si="24"/>
        <v>3</v>
      </c>
      <c r="W318" t="str">
        <f t="shared" si="20"/>
        <v>NO</v>
      </c>
      <c r="X318" t="str">
        <f>VLOOKUP(B:B,[1]Sheet3!A:B,2,0)</f>
        <v>18-22 yrs (Youths)</v>
      </c>
    </row>
    <row r="319" spans="1:24" x14ac:dyDescent="0.35">
      <c r="A319" s="1" t="s">
        <v>221</v>
      </c>
      <c r="B319" s="1">
        <v>18</v>
      </c>
      <c r="C319" s="1" t="s">
        <v>151</v>
      </c>
      <c r="D319" s="1" t="s">
        <v>26</v>
      </c>
      <c r="E319" s="1">
        <v>2</v>
      </c>
      <c r="F319" s="1">
        <v>6</v>
      </c>
      <c r="G319" s="1">
        <v>1</v>
      </c>
      <c r="H319" s="1">
        <v>7</v>
      </c>
      <c r="I319" s="1">
        <v>1</v>
      </c>
      <c r="J319" s="1">
        <v>1</v>
      </c>
      <c r="K319" s="1" t="s">
        <v>27</v>
      </c>
      <c r="L319" s="1">
        <v>2</v>
      </c>
      <c r="M319" s="1" t="s">
        <v>1381</v>
      </c>
      <c r="N319" s="1" t="s">
        <v>20</v>
      </c>
      <c r="O319" s="1" t="s">
        <v>32</v>
      </c>
      <c r="P319" s="1" t="s">
        <v>22</v>
      </c>
      <c r="Q319" s="1" t="s">
        <v>22</v>
      </c>
      <c r="R319" s="1" t="s">
        <v>37</v>
      </c>
      <c r="S319">
        <f t="shared" si="21"/>
        <v>18</v>
      </c>
      <c r="T319">
        <f t="shared" si="22"/>
        <v>7</v>
      </c>
      <c r="U319">
        <f t="shared" si="23"/>
        <v>1</v>
      </c>
      <c r="V319" s="14">
        <f t="shared" si="24"/>
        <v>3</v>
      </c>
      <c r="W319" t="str">
        <f t="shared" si="20"/>
        <v>NO</v>
      </c>
      <c r="X319" t="str">
        <f>VLOOKUP(B:B,[1]Sheet3!A:B,2,0)</f>
        <v>18-22 yrs (Youths)</v>
      </c>
    </row>
    <row r="320" spans="1:24" x14ac:dyDescent="0.35">
      <c r="A320" s="1" t="s">
        <v>228</v>
      </c>
      <c r="B320" s="1">
        <v>18</v>
      </c>
      <c r="C320" s="1" t="s">
        <v>31</v>
      </c>
      <c r="D320" s="1" t="s">
        <v>26</v>
      </c>
      <c r="E320" s="1">
        <v>2</v>
      </c>
      <c r="F320" s="1">
        <v>2</v>
      </c>
      <c r="G320" s="1">
        <v>1</v>
      </c>
      <c r="H320" s="1">
        <v>10</v>
      </c>
      <c r="I320" s="1">
        <v>2</v>
      </c>
      <c r="J320" s="1">
        <v>0</v>
      </c>
      <c r="K320" s="1" t="s">
        <v>47</v>
      </c>
      <c r="L320" s="1">
        <v>3</v>
      </c>
      <c r="M320" s="1" t="s">
        <v>1383</v>
      </c>
      <c r="N320" s="1" t="s">
        <v>20</v>
      </c>
      <c r="O320" s="1" t="s">
        <v>32</v>
      </c>
      <c r="P320" s="1" t="s">
        <v>20</v>
      </c>
      <c r="Q320" s="1" t="s">
        <v>20</v>
      </c>
      <c r="R320" s="1" t="s">
        <v>45</v>
      </c>
      <c r="S320">
        <f t="shared" si="21"/>
        <v>17</v>
      </c>
      <c r="T320">
        <f t="shared" si="22"/>
        <v>10</v>
      </c>
      <c r="U320">
        <f t="shared" si="23"/>
        <v>0</v>
      </c>
      <c r="V320" s="14">
        <f t="shared" si="24"/>
        <v>2.8333333333333335</v>
      </c>
      <c r="W320" t="str">
        <f t="shared" si="20"/>
        <v>NO</v>
      </c>
      <c r="X320" t="str">
        <f>VLOOKUP(B:B,[1]Sheet3!A:B,2,0)</f>
        <v>18-22 yrs (Youths)</v>
      </c>
    </row>
    <row r="321" spans="1:24" x14ac:dyDescent="0.35">
      <c r="A321" s="1" t="s">
        <v>322</v>
      </c>
      <c r="B321" s="1">
        <v>18</v>
      </c>
      <c r="C321" s="1" t="s">
        <v>31</v>
      </c>
      <c r="D321" s="1" t="s">
        <v>26</v>
      </c>
      <c r="E321" s="1">
        <v>2</v>
      </c>
      <c r="F321" s="1">
        <v>2</v>
      </c>
      <c r="G321" s="1">
        <v>2</v>
      </c>
      <c r="H321" s="1">
        <v>9</v>
      </c>
      <c r="I321" s="1">
        <v>4</v>
      </c>
      <c r="J321" s="1">
        <v>0</v>
      </c>
      <c r="K321" s="1" t="s">
        <v>27</v>
      </c>
      <c r="L321" s="1">
        <v>3</v>
      </c>
      <c r="M321" s="1" t="s">
        <v>1381</v>
      </c>
      <c r="N321" s="1" t="s">
        <v>20</v>
      </c>
      <c r="O321" s="1" t="s">
        <v>61</v>
      </c>
      <c r="P321" s="1" t="s">
        <v>20</v>
      </c>
      <c r="Q321" s="1" t="s">
        <v>22</v>
      </c>
      <c r="R321" s="1" t="s">
        <v>23</v>
      </c>
      <c r="S321">
        <f t="shared" si="21"/>
        <v>19</v>
      </c>
      <c r="T321">
        <f t="shared" si="22"/>
        <v>9</v>
      </c>
      <c r="U321">
        <f t="shared" si="23"/>
        <v>0</v>
      </c>
      <c r="V321" s="14">
        <f t="shared" si="24"/>
        <v>3.1666666666666665</v>
      </c>
      <c r="W321" t="str">
        <f t="shared" si="20"/>
        <v>NO</v>
      </c>
      <c r="X321" t="str">
        <f>VLOOKUP(B:B,[1]Sheet3!A:B,2,0)</f>
        <v>18-22 yrs (Youths)</v>
      </c>
    </row>
    <row r="322" spans="1:24" x14ac:dyDescent="0.35">
      <c r="A322" s="1" t="s">
        <v>339</v>
      </c>
      <c r="B322" s="1">
        <v>18</v>
      </c>
      <c r="C322" s="1" t="s">
        <v>87</v>
      </c>
      <c r="D322" s="1" t="s">
        <v>87</v>
      </c>
      <c r="E322" s="1">
        <v>0</v>
      </c>
      <c r="F322" s="1">
        <v>8</v>
      </c>
      <c r="G322" s="1">
        <v>0.5</v>
      </c>
      <c r="H322" s="1">
        <v>5</v>
      </c>
      <c r="I322" s="1">
        <v>3</v>
      </c>
      <c r="J322" s="1">
        <v>1</v>
      </c>
      <c r="K322" s="1" t="s">
        <v>19</v>
      </c>
      <c r="L322" s="1">
        <v>3</v>
      </c>
      <c r="M322" s="1" t="s">
        <v>1383</v>
      </c>
      <c r="N322" s="1" t="s">
        <v>20</v>
      </c>
      <c r="O322" s="1" t="s">
        <v>68</v>
      </c>
      <c r="P322" s="1" t="s">
        <v>22</v>
      </c>
      <c r="Q322" s="1" t="s">
        <v>22</v>
      </c>
      <c r="R322" s="1" t="s">
        <v>33</v>
      </c>
      <c r="S322">
        <f t="shared" si="21"/>
        <v>17.5</v>
      </c>
      <c r="T322">
        <f t="shared" si="22"/>
        <v>8</v>
      </c>
      <c r="U322">
        <f t="shared" si="23"/>
        <v>0</v>
      </c>
      <c r="V322" s="14">
        <f t="shared" si="24"/>
        <v>2.9166666666666665</v>
      </c>
      <c r="W322" t="str">
        <f t="shared" ref="W322:W385" si="25">IF(T322=I322, "YES","NO")</f>
        <v>NO</v>
      </c>
      <c r="X322" t="str">
        <f>VLOOKUP(B:B,[1]Sheet3!A:B,2,0)</f>
        <v>18-22 yrs (Youths)</v>
      </c>
    </row>
    <row r="323" spans="1:24" x14ac:dyDescent="0.35">
      <c r="A323" s="1" t="s">
        <v>343</v>
      </c>
      <c r="B323" s="1">
        <v>18</v>
      </c>
      <c r="C323" s="1" t="s">
        <v>31</v>
      </c>
      <c r="D323" s="1" t="s">
        <v>18</v>
      </c>
      <c r="E323" s="1">
        <v>0</v>
      </c>
      <c r="F323" s="1">
        <v>3</v>
      </c>
      <c r="G323" s="1">
        <v>0</v>
      </c>
      <c r="H323" s="1">
        <v>8</v>
      </c>
      <c r="I323" s="1">
        <v>4</v>
      </c>
      <c r="J323" s="1">
        <v>1</v>
      </c>
      <c r="K323" s="1" t="s">
        <v>142</v>
      </c>
      <c r="L323" s="1">
        <v>3</v>
      </c>
      <c r="M323" s="1" t="s">
        <v>1381</v>
      </c>
      <c r="N323" s="1" t="s">
        <v>20</v>
      </c>
      <c r="O323" s="1" t="s">
        <v>36</v>
      </c>
      <c r="P323" s="1" t="s">
        <v>20</v>
      </c>
      <c r="Q323" s="1" t="s">
        <v>22</v>
      </c>
      <c r="R323" s="1" t="s">
        <v>37</v>
      </c>
      <c r="S323">
        <f t="shared" ref="S323:S386" si="26">SUM(E323:J323)</f>
        <v>16</v>
      </c>
      <c r="T323">
        <f t="shared" ref="T323:T386" si="27">MAX(E323:J323)</f>
        <v>8</v>
      </c>
      <c r="U323">
        <f t="shared" ref="U323:U386" si="28">MIN(E323:J323)</f>
        <v>0</v>
      </c>
      <c r="V323" s="14">
        <f t="shared" ref="V323:V386" si="29">AVERAGE(E323:J323)</f>
        <v>2.6666666666666665</v>
      </c>
      <c r="W323" t="str">
        <f t="shared" si="25"/>
        <v>NO</v>
      </c>
      <c r="X323" t="str">
        <f>VLOOKUP(B:B,[1]Sheet3!A:B,2,0)</f>
        <v>18-22 yrs (Youths)</v>
      </c>
    </row>
    <row r="324" spans="1:24" x14ac:dyDescent="0.35">
      <c r="A324" s="1" t="s">
        <v>379</v>
      </c>
      <c r="B324" s="1">
        <v>18</v>
      </c>
      <c r="C324" s="1" t="s">
        <v>55</v>
      </c>
      <c r="D324" s="1" t="s">
        <v>26</v>
      </c>
      <c r="E324" s="1">
        <v>1</v>
      </c>
      <c r="F324" s="1">
        <v>2</v>
      </c>
      <c r="G324" s="1">
        <v>0</v>
      </c>
      <c r="H324" s="1">
        <v>10</v>
      </c>
      <c r="I324" s="1">
        <v>1</v>
      </c>
      <c r="J324" s="1">
        <v>0.5</v>
      </c>
      <c r="K324" s="1" t="s">
        <v>35</v>
      </c>
      <c r="L324" s="1">
        <v>2</v>
      </c>
      <c r="M324" s="1" t="s">
        <v>1383</v>
      </c>
      <c r="N324" s="1" t="s">
        <v>20</v>
      </c>
      <c r="O324" s="1" t="s">
        <v>66</v>
      </c>
      <c r="P324" s="1" t="s">
        <v>20</v>
      </c>
      <c r="Q324" s="1" t="s">
        <v>20</v>
      </c>
      <c r="R324" s="1" t="s">
        <v>29</v>
      </c>
      <c r="S324">
        <f t="shared" si="26"/>
        <v>14.5</v>
      </c>
      <c r="T324">
        <f t="shared" si="27"/>
        <v>10</v>
      </c>
      <c r="U324">
        <f t="shared" si="28"/>
        <v>0</v>
      </c>
      <c r="V324" s="14">
        <f t="shared" si="29"/>
        <v>2.4166666666666665</v>
      </c>
      <c r="W324" t="str">
        <f t="shared" si="25"/>
        <v>NO</v>
      </c>
      <c r="X324" t="str">
        <f>VLOOKUP(B:B,[1]Sheet3!A:B,2,0)</f>
        <v>18-22 yrs (Youths)</v>
      </c>
    </row>
    <row r="325" spans="1:24" x14ac:dyDescent="0.35">
      <c r="A325" s="1" t="s">
        <v>399</v>
      </c>
      <c r="B325" s="1">
        <v>18</v>
      </c>
      <c r="C325" s="1" t="s">
        <v>87</v>
      </c>
      <c r="D325" s="1" t="s">
        <v>87</v>
      </c>
      <c r="E325" s="1">
        <v>0</v>
      </c>
      <c r="F325" s="1">
        <v>1</v>
      </c>
      <c r="G325" s="1">
        <v>1</v>
      </c>
      <c r="H325" s="1">
        <v>12</v>
      </c>
      <c r="I325" s="1">
        <v>4</v>
      </c>
      <c r="J325" s="1">
        <v>0</v>
      </c>
      <c r="K325" s="1" t="s">
        <v>35</v>
      </c>
      <c r="L325" s="1">
        <v>3</v>
      </c>
      <c r="M325" s="1" t="s">
        <v>1383</v>
      </c>
      <c r="N325" s="1" t="s">
        <v>20</v>
      </c>
      <c r="O325" s="1" t="s">
        <v>61</v>
      </c>
      <c r="P325" s="1" t="s">
        <v>22</v>
      </c>
      <c r="Q325" s="1" t="s">
        <v>22</v>
      </c>
      <c r="R325" s="1" t="s">
        <v>37</v>
      </c>
      <c r="S325">
        <f t="shared" si="26"/>
        <v>18</v>
      </c>
      <c r="T325">
        <f t="shared" si="27"/>
        <v>12</v>
      </c>
      <c r="U325">
        <f t="shared" si="28"/>
        <v>0</v>
      </c>
      <c r="V325" s="14">
        <f t="shared" si="29"/>
        <v>3</v>
      </c>
      <c r="W325" t="str">
        <f t="shared" si="25"/>
        <v>NO</v>
      </c>
      <c r="X325" t="str">
        <f>VLOOKUP(B:B,[1]Sheet3!A:B,2,0)</f>
        <v>18-22 yrs (Youths)</v>
      </c>
    </row>
    <row r="326" spans="1:24" x14ac:dyDescent="0.35">
      <c r="A326" s="1" t="s">
        <v>417</v>
      </c>
      <c r="B326" s="1">
        <v>18</v>
      </c>
      <c r="C326" s="1" t="s">
        <v>31</v>
      </c>
      <c r="D326" s="1" t="s">
        <v>26</v>
      </c>
      <c r="E326" s="1">
        <v>0</v>
      </c>
      <c r="F326" s="1">
        <v>0</v>
      </c>
      <c r="G326" s="1">
        <v>2</v>
      </c>
      <c r="H326" s="1">
        <v>7</v>
      </c>
      <c r="I326" s="1">
        <v>6</v>
      </c>
      <c r="J326" s="1">
        <v>0</v>
      </c>
      <c r="K326" s="1" t="s">
        <v>35</v>
      </c>
      <c r="L326" s="1">
        <v>4</v>
      </c>
      <c r="M326" s="1" t="s">
        <v>1381</v>
      </c>
      <c r="N326" s="1" t="s">
        <v>20</v>
      </c>
      <c r="O326" s="1" t="s">
        <v>418</v>
      </c>
      <c r="P326" s="1" t="s">
        <v>22</v>
      </c>
      <c r="Q326" s="1" t="s">
        <v>22</v>
      </c>
      <c r="R326" s="1" t="s">
        <v>37</v>
      </c>
      <c r="S326">
        <f t="shared" si="26"/>
        <v>15</v>
      </c>
      <c r="T326">
        <f t="shared" si="27"/>
        <v>7</v>
      </c>
      <c r="U326">
        <f t="shared" si="28"/>
        <v>0</v>
      </c>
      <c r="V326" s="14">
        <f t="shared" si="29"/>
        <v>2.5</v>
      </c>
      <c r="W326" t="str">
        <f t="shared" si="25"/>
        <v>NO</v>
      </c>
      <c r="X326" t="str">
        <f>VLOOKUP(B:B,[1]Sheet3!A:B,2,0)</f>
        <v>18-22 yrs (Youths)</v>
      </c>
    </row>
    <row r="327" spans="1:24" x14ac:dyDescent="0.35">
      <c r="A327" s="1" t="s">
        <v>438</v>
      </c>
      <c r="B327" s="1">
        <v>18</v>
      </c>
      <c r="C327" s="1" t="s">
        <v>55</v>
      </c>
      <c r="D327" s="1" t="s">
        <v>26</v>
      </c>
      <c r="E327" s="1">
        <v>4</v>
      </c>
      <c r="F327" s="1">
        <v>1</v>
      </c>
      <c r="G327" s="1">
        <v>1</v>
      </c>
      <c r="H327" s="1">
        <v>12</v>
      </c>
      <c r="I327" s="1">
        <v>1</v>
      </c>
      <c r="J327" s="1">
        <v>1</v>
      </c>
      <c r="K327" s="1" t="s">
        <v>35</v>
      </c>
      <c r="L327" s="1">
        <v>2</v>
      </c>
      <c r="M327" s="1" t="s">
        <v>1381</v>
      </c>
      <c r="N327" s="1" t="s">
        <v>20</v>
      </c>
      <c r="O327" s="1" t="s">
        <v>36</v>
      </c>
      <c r="P327" s="1" t="s">
        <v>20</v>
      </c>
      <c r="Q327" s="1" t="s">
        <v>22</v>
      </c>
      <c r="R327" s="1" t="s">
        <v>378</v>
      </c>
      <c r="S327">
        <f t="shared" si="26"/>
        <v>20</v>
      </c>
      <c r="T327">
        <f t="shared" si="27"/>
        <v>12</v>
      </c>
      <c r="U327">
        <f t="shared" si="28"/>
        <v>1</v>
      </c>
      <c r="V327" s="14">
        <f t="shared" si="29"/>
        <v>3.3333333333333335</v>
      </c>
      <c r="W327" t="str">
        <f t="shared" si="25"/>
        <v>NO</v>
      </c>
      <c r="X327" t="str">
        <f>VLOOKUP(B:B,[1]Sheet3!A:B,2,0)</f>
        <v>18-22 yrs (Youths)</v>
      </c>
    </row>
    <row r="328" spans="1:24" x14ac:dyDescent="0.35">
      <c r="A328" s="1" t="s">
        <v>451</v>
      </c>
      <c r="B328" s="1">
        <v>18</v>
      </c>
      <c r="C328" s="1" t="s">
        <v>55</v>
      </c>
      <c r="D328" s="1" t="s">
        <v>87</v>
      </c>
      <c r="E328" s="1">
        <v>1.5</v>
      </c>
      <c r="F328" s="1">
        <v>2</v>
      </c>
      <c r="G328" s="1">
        <v>1</v>
      </c>
      <c r="H328" s="1">
        <v>8</v>
      </c>
      <c r="I328" s="1">
        <v>1</v>
      </c>
      <c r="J328" s="1">
        <v>0.5</v>
      </c>
      <c r="K328" s="1" t="s">
        <v>47</v>
      </c>
      <c r="L328" s="1">
        <v>2</v>
      </c>
      <c r="M328" s="1" t="s">
        <v>1383</v>
      </c>
      <c r="N328" s="1" t="s">
        <v>20</v>
      </c>
      <c r="O328" s="1" t="s">
        <v>156</v>
      </c>
      <c r="P328" s="1" t="s">
        <v>22</v>
      </c>
      <c r="Q328" s="1" t="s">
        <v>22</v>
      </c>
      <c r="R328" s="1" t="s">
        <v>23</v>
      </c>
      <c r="S328">
        <f t="shared" si="26"/>
        <v>14</v>
      </c>
      <c r="T328">
        <f t="shared" si="27"/>
        <v>8</v>
      </c>
      <c r="U328">
        <f t="shared" si="28"/>
        <v>0.5</v>
      </c>
      <c r="V328" s="14">
        <f t="shared" si="29"/>
        <v>2.3333333333333335</v>
      </c>
      <c r="W328" t="str">
        <f t="shared" si="25"/>
        <v>NO</v>
      </c>
      <c r="X328" t="str">
        <f>VLOOKUP(B:B,[1]Sheet3!A:B,2,0)</f>
        <v>18-22 yrs (Youths)</v>
      </c>
    </row>
    <row r="329" spans="1:24" x14ac:dyDescent="0.35">
      <c r="A329" s="1" t="s">
        <v>499</v>
      </c>
      <c r="B329" s="1">
        <v>18</v>
      </c>
      <c r="C329" s="1" t="s">
        <v>55</v>
      </c>
      <c r="D329" s="1" t="s">
        <v>18</v>
      </c>
      <c r="E329" s="1">
        <v>1</v>
      </c>
      <c r="F329" s="1">
        <v>1</v>
      </c>
      <c r="G329" s="1">
        <v>0</v>
      </c>
      <c r="H329" s="1">
        <v>8</v>
      </c>
      <c r="I329" s="1">
        <v>4</v>
      </c>
      <c r="J329" s="1">
        <v>0</v>
      </c>
      <c r="K329" s="1" t="s">
        <v>35</v>
      </c>
      <c r="L329" s="1">
        <v>3</v>
      </c>
      <c r="M329" s="1" t="s">
        <v>1386</v>
      </c>
      <c r="N329" s="1" t="s">
        <v>20</v>
      </c>
      <c r="O329" s="1" t="s">
        <v>36</v>
      </c>
      <c r="P329" s="1" t="s">
        <v>22</v>
      </c>
      <c r="Q329" s="1" t="s">
        <v>22</v>
      </c>
      <c r="R329" s="1" t="s">
        <v>29</v>
      </c>
      <c r="S329">
        <f t="shared" si="26"/>
        <v>14</v>
      </c>
      <c r="T329">
        <f t="shared" si="27"/>
        <v>8</v>
      </c>
      <c r="U329">
        <f t="shared" si="28"/>
        <v>0</v>
      </c>
      <c r="V329" s="14">
        <f t="shared" si="29"/>
        <v>2.3333333333333335</v>
      </c>
      <c r="W329" t="str">
        <f t="shared" si="25"/>
        <v>NO</v>
      </c>
      <c r="X329" t="str">
        <f>VLOOKUP(B:B,[1]Sheet3!A:B,2,0)</f>
        <v>18-22 yrs (Youths)</v>
      </c>
    </row>
    <row r="330" spans="1:24" x14ac:dyDescent="0.35">
      <c r="A330" s="1" t="s">
        <v>544</v>
      </c>
      <c r="B330" s="1">
        <v>18</v>
      </c>
      <c r="C330" s="1" t="s">
        <v>31</v>
      </c>
      <c r="D330" s="1" t="s">
        <v>26</v>
      </c>
      <c r="E330" s="1">
        <v>3</v>
      </c>
      <c r="F330" s="1">
        <v>2</v>
      </c>
      <c r="G330" s="1">
        <v>0</v>
      </c>
      <c r="H330" s="1">
        <v>8</v>
      </c>
      <c r="I330" s="1">
        <v>2</v>
      </c>
      <c r="J330" s="1">
        <v>0.5</v>
      </c>
      <c r="K330" s="1" t="s">
        <v>35</v>
      </c>
      <c r="L330" s="1">
        <v>3</v>
      </c>
      <c r="M330" s="1" t="s">
        <v>1383</v>
      </c>
      <c r="N330" s="1" t="s">
        <v>20</v>
      </c>
      <c r="O330" s="1" t="s">
        <v>28</v>
      </c>
      <c r="P330" s="1" t="s">
        <v>20</v>
      </c>
      <c r="Q330" s="1" t="s">
        <v>22</v>
      </c>
      <c r="R330" s="1" t="s">
        <v>37</v>
      </c>
      <c r="S330">
        <f t="shared" si="26"/>
        <v>15.5</v>
      </c>
      <c r="T330">
        <f t="shared" si="27"/>
        <v>8</v>
      </c>
      <c r="U330">
        <f t="shared" si="28"/>
        <v>0</v>
      </c>
      <c r="V330" s="14">
        <f t="shared" si="29"/>
        <v>2.5833333333333335</v>
      </c>
      <c r="W330" t="str">
        <f t="shared" si="25"/>
        <v>NO</v>
      </c>
      <c r="X330" t="str">
        <f>VLOOKUP(B:B,[1]Sheet3!A:B,2,0)</f>
        <v>18-22 yrs (Youths)</v>
      </c>
    </row>
    <row r="331" spans="1:24" x14ac:dyDescent="0.35">
      <c r="A331" s="1" t="s">
        <v>546</v>
      </c>
      <c r="B331" s="1">
        <v>18</v>
      </c>
      <c r="C331" s="1" t="s">
        <v>25</v>
      </c>
      <c r="D331" s="1" t="s">
        <v>26</v>
      </c>
      <c r="E331" s="1">
        <v>1</v>
      </c>
      <c r="F331" s="1">
        <v>2</v>
      </c>
      <c r="G331" s="1">
        <v>1</v>
      </c>
      <c r="H331" s="1">
        <v>8</v>
      </c>
      <c r="I331" s="1">
        <v>1</v>
      </c>
      <c r="J331" s="1">
        <v>0</v>
      </c>
      <c r="K331" s="1" t="s">
        <v>142</v>
      </c>
      <c r="L331" s="1">
        <v>2</v>
      </c>
      <c r="M331" s="1" t="s">
        <v>1383</v>
      </c>
      <c r="N331" s="1" t="s">
        <v>20</v>
      </c>
      <c r="O331" s="1" t="s">
        <v>61</v>
      </c>
      <c r="P331" s="1" t="s">
        <v>22</v>
      </c>
      <c r="Q331" s="1" t="s">
        <v>22</v>
      </c>
      <c r="R331" s="1" t="s">
        <v>37</v>
      </c>
      <c r="S331">
        <f t="shared" si="26"/>
        <v>13</v>
      </c>
      <c r="T331">
        <f t="shared" si="27"/>
        <v>8</v>
      </c>
      <c r="U331">
        <f t="shared" si="28"/>
        <v>0</v>
      </c>
      <c r="V331" s="14">
        <f t="shared" si="29"/>
        <v>2.1666666666666665</v>
      </c>
      <c r="W331" t="str">
        <f t="shared" si="25"/>
        <v>NO</v>
      </c>
      <c r="X331" t="str">
        <f>VLOOKUP(B:B,[1]Sheet3!A:B,2,0)</f>
        <v>18-22 yrs (Youths)</v>
      </c>
    </row>
    <row r="332" spans="1:24" x14ac:dyDescent="0.35">
      <c r="A332" s="1" t="s">
        <v>568</v>
      </c>
      <c r="B332" s="1">
        <v>18</v>
      </c>
      <c r="C332" s="1" t="s">
        <v>31</v>
      </c>
      <c r="D332" s="1" t="s">
        <v>26</v>
      </c>
      <c r="E332" s="1">
        <v>4</v>
      </c>
      <c r="F332" s="1">
        <v>2</v>
      </c>
      <c r="G332" s="1">
        <v>1</v>
      </c>
      <c r="H332" s="1">
        <v>12</v>
      </c>
      <c r="I332" s="1">
        <v>2</v>
      </c>
      <c r="J332" s="1">
        <v>0</v>
      </c>
      <c r="K332" s="1" t="s">
        <v>35</v>
      </c>
      <c r="L332" s="1">
        <v>3</v>
      </c>
      <c r="M332" s="1" t="s">
        <v>1383</v>
      </c>
      <c r="N332" s="1" t="s">
        <v>20</v>
      </c>
      <c r="O332" s="1" t="s">
        <v>32</v>
      </c>
      <c r="P332" s="1" t="s">
        <v>22</v>
      </c>
      <c r="Q332" s="1" t="s">
        <v>20</v>
      </c>
      <c r="R332" s="1" t="s">
        <v>37</v>
      </c>
      <c r="S332">
        <f t="shared" si="26"/>
        <v>21</v>
      </c>
      <c r="T332">
        <f t="shared" si="27"/>
        <v>12</v>
      </c>
      <c r="U332">
        <f t="shared" si="28"/>
        <v>0</v>
      </c>
      <c r="V332" s="14">
        <f t="shared" si="29"/>
        <v>3.5</v>
      </c>
      <c r="W332" t="str">
        <f t="shared" si="25"/>
        <v>NO</v>
      </c>
      <c r="X332" t="str">
        <f>VLOOKUP(B:B,[1]Sheet3!A:B,2,0)</f>
        <v>18-22 yrs (Youths)</v>
      </c>
    </row>
    <row r="333" spans="1:24" x14ac:dyDescent="0.35">
      <c r="A333" s="1" t="s">
        <v>570</v>
      </c>
      <c r="B333" s="1">
        <v>18</v>
      </c>
      <c r="C333" s="1" t="s">
        <v>17</v>
      </c>
      <c r="D333" s="1" t="s">
        <v>87</v>
      </c>
      <c r="E333" s="1">
        <v>2</v>
      </c>
      <c r="F333" s="1">
        <v>3</v>
      </c>
      <c r="G333" s="1">
        <v>1</v>
      </c>
      <c r="H333" s="1">
        <v>7</v>
      </c>
      <c r="I333" s="1">
        <v>2</v>
      </c>
      <c r="J333" s="1">
        <v>1</v>
      </c>
      <c r="K333" s="1" t="s">
        <v>47</v>
      </c>
      <c r="L333" s="1">
        <v>3</v>
      </c>
      <c r="M333" s="1" t="s">
        <v>1383</v>
      </c>
      <c r="N333" s="1" t="s">
        <v>22</v>
      </c>
      <c r="O333" s="1" t="s">
        <v>61</v>
      </c>
      <c r="P333" s="1" t="s">
        <v>22</v>
      </c>
      <c r="Q333" s="1" t="s">
        <v>22</v>
      </c>
      <c r="R333" s="1" t="s">
        <v>33</v>
      </c>
      <c r="S333">
        <f t="shared" si="26"/>
        <v>16</v>
      </c>
      <c r="T333">
        <f t="shared" si="27"/>
        <v>7</v>
      </c>
      <c r="U333">
        <f t="shared" si="28"/>
        <v>1</v>
      </c>
      <c r="V333" s="14">
        <f t="shared" si="29"/>
        <v>2.6666666666666665</v>
      </c>
      <c r="W333" t="str">
        <f t="shared" si="25"/>
        <v>NO</v>
      </c>
      <c r="X333" t="str">
        <f>VLOOKUP(B:B,[1]Sheet3!A:B,2,0)</f>
        <v>18-22 yrs (Youths)</v>
      </c>
    </row>
    <row r="334" spans="1:24" x14ac:dyDescent="0.35">
      <c r="A334" s="1" t="s">
        <v>589</v>
      </c>
      <c r="B334" s="1">
        <v>18</v>
      </c>
      <c r="C334" s="1" t="s">
        <v>55</v>
      </c>
      <c r="D334" s="1" t="s">
        <v>26</v>
      </c>
      <c r="E334" s="1">
        <v>4</v>
      </c>
      <c r="F334" s="1">
        <v>1</v>
      </c>
      <c r="G334" s="1">
        <v>0</v>
      </c>
      <c r="H334" s="1">
        <v>9</v>
      </c>
      <c r="I334" s="1">
        <v>4</v>
      </c>
      <c r="J334" s="1">
        <v>1</v>
      </c>
      <c r="K334" s="1" t="s">
        <v>47</v>
      </c>
      <c r="L334" s="1">
        <v>3</v>
      </c>
      <c r="M334" s="1" t="s">
        <v>1386</v>
      </c>
      <c r="N334" s="1" t="s">
        <v>22</v>
      </c>
      <c r="O334" s="1" t="s">
        <v>61</v>
      </c>
      <c r="P334" s="1" t="s">
        <v>20</v>
      </c>
      <c r="Q334" s="1" t="s">
        <v>22</v>
      </c>
      <c r="R334" s="1" t="s">
        <v>45</v>
      </c>
      <c r="S334">
        <f t="shared" si="26"/>
        <v>19</v>
      </c>
      <c r="T334">
        <f t="shared" si="27"/>
        <v>9</v>
      </c>
      <c r="U334">
        <f t="shared" si="28"/>
        <v>0</v>
      </c>
      <c r="V334" s="14">
        <f t="shared" si="29"/>
        <v>3.1666666666666665</v>
      </c>
      <c r="W334" t="str">
        <f t="shared" si="25"/>
        <v>NO</v>
      </c>
      <c r="X334" t="str">
        <f>VLOOKUP(B:B,[1]Sheet3!A:B,2,0)</f>
        <v>18-22 yrs (Youths)</v>
      </c>
    </row>
    <row r="335" spans="1:24" x14ac:dyDescent="0.35">
      <c r="A335" s="1" t="s">
        <v>591</v>
      </c>
      <c r="B335" s="1">
        <v>18</v>
      </c>
      <c r="C335" s="1" t="s">
        <v>31</v>
      </c>
      <c r="D335" s="1" t="s">
        <v>18</v>
      </c>
      <c r="E335" s="1">
        <v>6</v>
      </c>
      <c r="F335" s="1">
        <v>6</v>
      </c>
      <c r="G335" s="1">
        <v>1</v>
      </c>
      <c r="H335" s="1">
        <v>6</v>
      </c>
      <c r="I335" s="1">
        <v>1</v>
      </c>
      <c r="J335" s="1">
        <v>0.5</v>
      </c>
      <c r="K335" s="1" t="s">
        <v>35</v>
      </c>
      <c r="L335" s="1">
        <v>5</v>
      </c>
      <c r="M335" s="1" t="s">
        <v>1383</v>
      </c>
      <c r="N335" s="1" t="s">
        <v>22</v>
      </c>
      <c r="O335" s="1" t="s">
        <v>32</v>
      </c>
      <c r="P335" s="1" t="s">
        <v>22</v>
      </c>
      <c r="Q335" s="1" t="s">
        <v>22</v>
      </c>
      <c r="R335" s="1" t="s">
        <v>23</v>
      </c>
      <c r="S335">
        <f t="shared" si="26"/>
        <v>20.5</v>
      </c>
      <c r="T335">
        <f t="shared" si="27"/>
        <v>6</v>
      </c>
      <c r="U335">
        <f t="shared" si="28"/>
        <v>0.5</v>
      </c>
      <c r="V335" s="14">
        <f t="shared" si="29"/>
        <v>3.4166666666666665</v>
      </c>
      <c r="W335" t="str">
        <f t="shared" si="25"/>
        <v>NO</v>
      </c>
      <c r="X335" t="str">
        <f>VLOOKUP(B:B,[1]Sheet3!A:B,2,0)</f>
        <v>18-22 yrs (Youths)</v>
      </c>
    </row>
    <row r="336" spans="1:24" x14ac:dyDescent="0.35">
      <c r="A336" s="1" t="s">
        <v>631</v>
      </c>
      <c r="B336" s="1">
        <v>18</v>
      </c>
      <c r="C336" s="1" t="s">
        <v>17</v>
      </c>
      <c r="D336" s="1" t="s">
        <v>18</v>
      </c>
      <c r="E336" s="1">
        <v>3</v>
      </c>
      <c r="F336" s="1">
        <v>4</v>
      </c>
      <c r="G336" s="1">
        <v>2</v>
      </c>
      <c r="H336" s="1">
        <v>7</v>
      </c>
      <c r="I336" s="1">
        <v>2</v>
      </c>
      <c r="J336" s="1">
        <v>2</v>
      </c>
      <c r="K336" s="1" t="s">
        <v>27</v>
      </c>
      <c r="L336" s="1">
        <v>3</v>
      </c>
      <c r="M336" s="1" t="s">
        <v>1381</v>
      </c>
      <c r="N336" s="1" t="s">
        <v>20</v>
      </c>
      <c r="O336" s="1" t="s">
        <v>68</v>
      </c>
      <c r="P336" s="1" t="s">
        <v>22</v>
      </c>
      <c r="Q336" s="1" t="s">
        <v>22</v>
      </c>
      <c r="R336" s="1" t="s">
        <v>33</v>
      </c>
      <c r="S336">
        <f t="shared" si="26"/>
        <v>20</v>
      </c>
      <c r="T336">
        <f t="shared" si="27"/>
        <v>7</v>
      </c>
      <c r="U336">
        <f t="shared" si="28"/>
        <v>2</v>
      </c>
      <c r="V336" s="14">
        <f t="shared" si="29"/>
        <v>3.3333333333333335</v>
      </c>
      <c r="W336" t="str">
        <f t="shared" si="25"/>
        <v>NO</v>
      </c>
      <c r="X336" t="str">
        <f>VLOOKUP(B:B,[1]Sheet3!A:B,2,0)</f>
        <v>18-22 yrs (Youths)</v>
      </c>
    </row>
    <row r="337" spans="1:24" x14ac:dyDescent="0.35">
      <c r="A337" s="1" t="s">
        <v>656</v>
      </c>
      <c r="B337" s="1">
        <v>18</v>
      </c>
      <c r="C337" s="1" t="s">
        <v>31</v>
      </c>
      <c r="D337" s="1" t="s">
        <v>44</v>
      </c>
      <c r="E337" s="1">
        <v>4</v>
      </c>
      <c r="F337" s="1">
        <v>4</v>
      </c>
      <c r="G337" s="1">
        <v>0</v>
      </c>
      <c r="H337" s="1">
        <v>9</v>
      </c>
      <c r="I337" s="1">
        <v>2</v>
      </c>
      <c r="J337" s="1">
        <v>2</v>
      </c>
      <c r="K337" s="1" t="s">
        <v>35</v>
      </c>
      <c r="L337" s="1">
        <v>3</v>
      </c>
      <c r="M337" s="1" t="s">
        <v>1383</v>
      </c>
      <c r="N337" s="1" t="s">
        <v>20</v>
      </c>
      <c r="O337" s="1" t="s">
        <v>36</v>
      </c>
      <c r="P337" s="1" t="s">
        <v>20</v>
      </c>
      <c r="Q337" s="1" t="s">
        <v>22</v>
      </c>
      <c r="R337" s="1" t="s">
        <v>33</v>
      </c>
      <c r="S337">
        <f t="shared" si="26"/>
        <v>21</v>
      </c>
      <c r="T337">
        <f t="shared" si="27"/>
        <v>9</v>
      </c>
      <c r="U337">
        <f t="shared" si="28"/>
        <v>0</v>
      </c>
      <c r="V337" s="14">
        <f t="shared" si="29"/>
        <v>3.5</v>
      </c>
      <c r="W337" t="str">
        <f t="shared" si="25"/>
        <v>NO</v>
      </c>
      <c r="X337" t="str">
        <f>VLOOKUP(B:B,[1]Sheet3!A:B,2,0)</f>
        <v>18-22 yrs (Youths)</v>
      </c>
    </row>
    <row r="338" spans="1:24" x14ac:dyDescent="0.35">
      <c r="A338" s="1" t="s">
        <v>677</v>
      </c>
      <c r="B338" s="1">
        <v>18</v>
      </c>
      <c r="C338" s="1" t="s">
        <v>17</v>
      </c>
      <c r="D338" s="1" t="s">
        <v>26</v>
      </c>
      <c r="E338" s="1">
        <v>3</v>
      </c>
      <c r="F338" s="1">
        <v>2</v>
      </c>
      <c r="G338" s="1">
        <v>0</v>
      </c>
      <c r="H338" s="1">
        <v>8</v>
      </c>
      <c r="I338" s="1">
        <v>1</v>
      </c>
      <c r="J338" s="1">
        <v>1</v>
      </c>
      <c r="K338" s="1" t="s">
        <v>27</v>
      </c>
      <c r="L338" s="1">
        <v>3</v>
      </c>
      <c r="M338" s="1" t="s">
        <v>1386</v>
      </c>
      <c r="N338" s="1" t="s">
        <v>20</v>
      </c>
      <c r="O338" s="1" t="s">
        <v>32</v>
      </c>
      <c r="P338" s="1" t="s">
        <v>22</v>
      </c>
      <c r="Q338" s="1" t="s">
        <v>20</v>
      </c>
      <c r="R338" s="1" t="s">
        <v>23</v>
      </c>
      <c r="S338">
        <f t="shared" si="26"/>
        <v>15</v>
      </c>
      <c r="T338">
        <f t="shared" si="27"/>
        <v>8</v>
      </c>
      <c r="U338">
        <f t="shared" si="28"/>
        <v>0</v>
      </c>
      <c r="V338" s="14">
        <f t="shared" si="29"/>
        <v>2.5</v>
      </c>
      <c r="W338" t="str">
        <f t="shared" si="25"/>
        <v>NO</v>
      </c>
      <c r="X338" t="str">
        <f>VLOOKUP(B:B,[1]Sheet3!A:B,2,0)</f>
        <v>18-22 yrs (Youths)</v>
      </c>
    </row>
    <row r="339" spans="1:24" x14ac:dyDescent="0.35">
      <c r="A339" s="1" t="s">
        <v>684</v>
      </c>
      <c r="B339" s="1">
        <v>18</v>
      </c>
      <c r="C339" s="1" t="s">
        <v>31</v>
      </c>
      <c r="D339" s="1" t="s">
        <v>26</v>
      </c>
      <c r="E339" s="1">
        <v>2</v>
      </c>
      <c r="F339" s="1">
        <v>0</v>
      </c>
      <c r="G339" s="1">
        <v>3</v>
      </c>
      <c r="H339" s="1">
        <v>8</v>
      </c>
      <c r="I339" s="1">
        <v>1</v>
      </c>
      <c r="J339" s="1">
        <v>0</v>
      </c>
      <c r="K339" s="1" t="s">
        <v>108</v>
      </c>
      <c r="L339" s="1">
        <v>3</v>
      </c>
      <c r="M339" s="1" t="s">
        <v>1381</v>
      </c>
      <c r="N339" s="1" t="s">
        <v>20</v>
      </c>
      <c r="O339" s="1" t="s">
        <v>685</v>
      </c>
      <c r="P339" s="1" t="s">
        <v>20</v>
      </c>
      <c r="Q339" s="1" t="s">
        <v>22</v>
      </c>
      <c r="R339" s="1" t="s">
        <v>686</v>
      </c>
      <c r="S339">
        <f t="shared" si="26"/>
        <v>14</v>
      </c>
      <c r="T339">
        <f t="shared" si="27"/>
        <v>8</v>
      </c>
      <c r="U339">
        <f t="shared" si="28"/>
        <v>0</v>
      </c>
      <c r="V339" s="14">
        <f t="shared" si="29"/>
        <v>2.3333333333333335</v>
      </c>
      <c r="W339" t="str">
        <f t="shared" si="25"/>
        <v>NO</v>
      </c>
      <c r="X339" t="str">
        <f>VLOOKUP(B:B,[1]Sheet3!A:B,2,0)</f>
        <v>18-22 yrs (Youths)</v>
      </c>
    </row>
    <row r="340" spans="1:24" x14ac:dyDescent="0.35">
      <c r="A340" s="1" t="s">
        <v>688</v>
      </c>
      <c r="B340" s="1">
        <v>18</v>
      </c>
      <c r="C340" s="1" t="s">
        <v>31</v>
      </c>
      <c r="D340" s="1" t="s">
        <v>26</v>
      </c>
      <c r="E340" s="1">
        <v>0</v>
      </c>
      <c r="F340" s="1">
        <v>0</v>
      </c>
      <c r="G340" s="1">
        <v>0</v>
      </c>
      <c r="H340" s="1">
        <v>7</v>
      </c>
      <c r="I340" s="1">
        <v>3</v>
      </c>
      <c r="J340" s="1">
        <v>2</v>
      </c>
      <c r="K340" s="1" t="s">
        <v>35</v>
      </c>
      <c r="L340" s="1">
        <v>4</v>
      </c>
      <c r="M340" s="1" t="s">
        <v>1383</v>
      </c>
      <c r="N340" s="1" t="s">
        <v>22</v>
      </c>
      <c r="O340" s="1" t="s">
        <v>28</v>
      </c>
      <c r="P340" s="1" t="s">
        <v>20</v>
      </c>
      <c r="Q340" s="1" t="s">
        <v>22</v>
      </c>
      <c r="R340" s="1" t="s">
        <v>37</v>
      </c>
      <c r="S340">
        <f t="shared" si="26"/>
        <v>12</v>
      </c>
      <c r="T340">
        <f t="shared" si="27"/>
        <v>7</v>
      </c>
      <c r="U340">
        <f t="shared" si="28"/>
        <v>0</v>
      </c>
      <c r="V340" s="14">
        <f t="shared" si="29"/>
        <v>2</v>
      </c>
      <c r="W340" t="str">
        <f t="shared" si="25"/>
        <v>NO</v>
      </c>
      <c r="X340" t="str">
        <f>VLOOKUP(B:B,[1]Sheet3!A:B,2,0)</f>
        <v>18-22 yrs (Youths)</v>
      </c>
    </row>
    <row r="341" spans="1:24" x14ac:dyDescent="0.35">
      <c r="A341" s="1" t="s">
        <v>719</v>
      </c>
      <c r="B341" s="1">
        <v>18</v>
      </c>
      <c r="C341" s="1" t="s">
        <v>55</v>
      </c>
      <c r="D341" s="1" t="s">
        <v>18</v>
      </c>
      <c r="E341" s="1">
        <v>4</v>
      </c>
      <c r="F341" s="1">
        <v>2</v>
      </c>
      <c r="G341" s="1">
        <v>3</v>
      </c>
      <c r="H341" s="1">
        <v>7</v>
      </c>
      <c r="I341" s="1">
        <v>4</v>
      </c>
      <c r="J341" s="1">
        <v>1</v>
      </c>
      <c r="K341" s="1" t="s">
        <v>35</v>
      </c>
      <c r="L341" s="1">
        <v>2</v>
      </c>
      <c r="M341" s="1" t="s">
        <v>1386</v>
      </c>
      <c r="N341" s="1" t="s">
        <v>20</v>
      </c>
      <c r="O341" s="1" t="s">
        <v>48</v>
      </c>
      <c r="P341" s="1" t="s">
        <v>20</v>
      </c>
      <c r="Q341" s="1" t="s">
        <v>20</v>
      </c>
      <c r="R341" s="1" t="s">
        <v>23</v>
      </c>
      <c r="S341">
        <f t="shared" si="26"/>
        <v>21</v>
      </c>
      <c r="T341">
        <f t="shared" si="27"/>
        <v>7</v>
      </c>
      <c r="U341">
        <f t="shared" si="28"/>
        <v>1</v>
      </c>
      <c r="V341" s="14">
        <f t="shared" si="29"/>
        <v>3.5</v>
      </c>
      <c r="W341" t="str">
        <f t="shared" si="25"/>
        <v>NO</v>
      </c>
      <c r="X341" t="str">
        <f>VLOOKUP(B:B,[1]Sheet3!A:B,2,0)</f>
        <v>18-22 yrs (Youths)</v>
      </c>
    </row>
    <row r="342" spans="1:24" x14ac:dyDescent="0.35">
      <c r="A342" s="1" t="s">
        <v>727</v>
      </c>
      <c r="B342" s="1">
        <v>18</v>
      </c>
      <c r="C342" s="1" t="s">
        <v>55</v>
      </c>
      <c r="D342" s="1" t="s">
        <v>26</v>
      </c>
      <c r="E342" s="1">
        <v>1</v>
      </c>
      <c r="F342" s="1">
        <v>2</v>
      </c>
      <c r="G342" s="1">
        <v>0</v>
      </c>
      <c r="H342" s="1">
        <v>7</v>
      </c>
      <c r="I342" s="1">
        <v>1</v>
      </c>
      <c r="J342" s="1">
        <v>0</v>
      </c>
      <c r="K342" s="1" t="s">
        <v>47</v>
      </c>
      <c r="L342" s="1">
        <v>3</v>
      </c>
      <c r="M342" s="1" t="s">
        <v>1386</v>
      </c>
      <c r="N342" s="1" t="s">
        <v>22</v>
      </c>
      <c r="O342" s="1" t="s">
        <v>21</v>
      </c>
      <c r="P342" s="1" t="s">
        <v>20</v>
      </c>
      <c r="Q342" s="1" t="s">
        <v>22</v>
      </c>
      <c r="R342" s="1" t="s">
        <v>23</v>
      </c>
      <c r="S342">
        <f t="shared" si="26"/>
        <v>11</v>
      </c>
      <c r="T342">
        <f t="shared" si="27"/>
        <v>7</v>
      </c>
      <c r="U342">
        <f t="shared" si="28"/>
        <v>0</v>
      </c>
      <c r="V342" s="14">
        <f t="shared" si="29"/>
        <v>1.8333333333333333</v>
      </c>
      <c r="W342" t="str">
        <f t="shared" si="25"/>
        <v>NO</v>
      </c>
      <c r="X342" t="str">
        <f>VLOOKUP(B:B,[1]Sheet3!A:B,2,0)</f>
        <v>18-22 yrs (Youths)</v>
      </c>
    </row>
    <row r="343" spans="1:24" x14ac:dyDescent="0.35">
      <c r="A343" s="1" t="s">
        <v>763</v>
      </c>
      <c r="B343" s="1">
        <v>18</v>
      </c>
      <c r="C343" s="1" t="s">
        <v>17</v>
      </c>
      <c r="D343" s="1" t="s">
        <v>26</v>
      </c>
      <c r="E343" s="1">
        <v>0.75</v>
      </c>
      <c r="F343" s="1">
        <v>1</v>
      </c>
      <c r="G343" s="1">
        <v>1</v>
      </c>
      <c r="H343" s="1">
        <v>12</v>
      </c>
      <c r="I343" s="1">
        <v>1</v>
      </c>
      <c r="J343" s="1">
        <v>1</v>
      </c>
      <c r="K343" s="1" t="s">
        <v>142</v>
      </c>
      <c r="L343" s="1">
        <v>3</v>
      </c>
      <c r="M343" s="1" t="s">
        <v>1381</v>
      </c>
      <c r="N343" s="1" t="s">
        <v>20</v>
      </c>
      <c r="O343" s="1" t="s">
        <v>471</v>
      </c>
      <c r="P343" s="1" t="s">
        <v>22</v>
      </c>
      <c r="Q343" s="1" t="s">
        <v>22</v>
      </c>
      <c r="R343" s="1" t="s">
        <v>23</v>
      </c>
      <c r="S343">
        <f t="shared" si="26"/>
        <v>16.75</v>
      </c>
      <c r="T343">
        <f t="shared" si="27"/>
        <v>12</v>
      </c>
      <c r="U343">
        <f t="shared" si="28"/>
        <v>0.75</v>
      </c>
      <c r="V343" s="14">
        <f t="shared" si="29"/>
        <v>2.7916666666666665</v>
      </c>
      <c r="W343" t="str">
        <f t="shared" si="25"/>
        <v>NO</v>
      </c>
      <c r="X343" t="str">
        <f>VLOOKUP(B:B,[1]Sheet3!A:B,2,0)</f>
        <v>18-22 yrs (Youths)</v>
      </c>
    </row>
    <row r="344" spans="1:24" x14ac:dyDescent="0.35">
      <c r="A344" s="1" t="s">
        <v>801</v>
      </c>
      <c r="B344" s="1">
        <v>18</v>
      </c>
      <c r="C344" s="1" t="s">
        <v>55</v>
      </c>
      <c r="D344" s="1" t="s">
        <v>26</v>
      </c>
      <c r="E344" s="1">
        <v>2</v>
      </c>
      <c r="F344" s="1">
        <v>1</v>
      </c>
      <c r="G344" s="1">
        <v>1</v>
      </c>
      <c r="H344" s="1">
        <v>10</v>
      </c>
      <c r="I344" s="1">
        <v>4</v>
      </c>
      <c r="J344" s="1">
        <v>1</v>
      </c>
      <c r="K344" s="1" t="s">
        <v>27</v>
      </c>
      <c r="L344" s="1">
        <v>4</v>
      </c>
      <c r="M344" s="1" t="s">
        <v>1381</v>
      </c>
      <c r="N344" s="1" t="s">
        <v>20</v>
      </c>
      <c r="O344" s="1" t="s">
        <v>61</v>
      </c>
      <c r="P344" s="1" t="s">
        <v>20</v>
      </c>
      <c r="Q344" s="1" t="s">
        <v>20</v>
      </c>
      <c r="R344" s="1" t="s">
        <v>45</v>
      </c>
      <c r="S344">
        <f t="shared" si="26"/>
        <v>19</v>
      </c>
      <c r="T344">
        <f t="shared" si="27"/>
        <v>10</v>
      </c>
      <c r="U344">
        <f t="shared" si="28"/>
        <v>1</v>
      </c>
      <c r="V344" s="14">
        <f t="shared" si="29"/>
        <v>3.1666666666666665</v>
      </c>
      <c r="W344" t="str">
        <f t="shared" si="25"/>
        <v>NO</v>
      </c>
      <c r="X344" t="str">
        <f>VLOOKUP(B:B,[1]Sheet3!A:B,2,0)</f>
        <v>18-22 yrs (Youths)</v>
      </c>
    </row>
    <row r="345" spans="1:24" x14ac:dyDescent="0.35">
      <c r="A345" s="1" t="s">
        <v>825</v>
      </c>
      <c r="B345" s="1">
        <v>18</v>
      </c>
      <c r="C345" s="1" t="s">
        <v>55</v>
      </c>
      <c r="D345" s="1" t="s">
        <v>26</v>
      </c>
      <c r="E345" s="1">
        <v>3</v>
      </c>
      <c r="F345" s="1">
        <v>1</v>
      </c>
      <c r="G345" s="1">
        <v>1</v>
      </c>
      <c r="H345" s="1">
        <v>9</v>
      </c>
      <c r="I345" s="1">
        <v>4</v>
      </c>
      <c r="J345" s="1">
        <v>0.5</v>
      </c>
      <c r="K345" s="1" t="s">
        <v>35</v>
      </c>
      <c r="L345" s="1">
        <v>4</v>
      </c>
      <c r="M345" s="1" t="s">
        <v>1383</v>
      </c>
      <c r="N345" s="1" t="s">
        <v>20</v>
      </c>
      <c r="O345" s="1" t="s">
        <v>32</v>
      </c>
      <c r="P345" s="1" t="s">
        <v>22</v>
      </c>
      <c r="Q345" s="1" t="s">
        <v>22</v>
      </c>
      <c r="R345" s="1" t="s">
        <v>37</v>
      </c>
      <c r="S345">
        <f t="shared" si="26"/>
        <v>18.5</v>
      </c>
      <c r="T345">
        <f t="shared" si="27"/>
        <v>9</v>
      </c>
      <c r="U345">
        <f t="shared" si="28"/>
        <v>0.5</v>
      </c>
      <c r="V345" s="14">
        <f t="shared" si="29"/>
        <v>3.0833333333333335</v>
      </c>
      <c r="W345" t="str">
        <f t="shared" si="25"/>
        <v>NO</v>
      </c>
      <c r="X345" t="str">
        <f>VLOOKUP(B:B,[1]Sheet3!A:B,2,0)</f>
        <v>18-22 yrs (Youths)</v>
      </c>
    </row>
    <row r="346" spans="1:24" x14ac:dyDescent="0.35">
      <c r="A346" s="1" t="s">
        <v>830</v>
      </c>
      <c r="B346" s="1">
        <v>18</v>
      </c>
      <c r="C346" s="1" t="s">
        <v>87</v>
      </c>
      <c r="D346" s="1" t="s">
        <v>87</v>
      </c>
      <c r="E346" s="1">
        <v>0</v>
      </c>
      <c r="F346" s="1">
        <v>1</v>
      </c>
      <c r="G346" s="1">
        <v>1</v>
      </c>
      <c r="H346" s="1">
        <v>10</v>
      </c>
      <c r="I346" s="1">
        <v>9</v>
      </c>
      <c r="J346" s="1">
        <v>2</v>
      </c>
      <c r="K346" s="1" t="s">
        <v>35</v>
      </c>
      <c r="L346" s="1">
        <v>3</v>
      </c>
      <c r="M346" s="1" t="s">
        <v>1383</v>
      </c>
      <c r="N346" s="1" t="s">
        <v>20</v>
      </c>
      <c r="O346" s="1" t="s">
        <v>32</v>
      </c>
      <c r="P346" s="1" t="s">
        <v>22</v>
      </c>
      <c r="Q346" s="1" t="s">
        <v>22</v>
      </c>
      <c r="R346" s="1" t="s">
        <v>33</v>
      </c>
      <c r="S346">
        <f t="shared" si="26"/>
        <v>23</v>
      </c>
      <c r="T346">
        <f t="shared" si="27"/>
        <v>10</v>
      </c>
      <c r="U346">
        <f t="shared" si="28"/>
        <v>0</v>
      </c>
      <c r="V346" s="14">
        <f t="shared" si="29"/>
        <v>3.8333333333333335</v>
      </c>
      <c r="W346" t="str">
        <f t="shared" si="25"/>
        <v>NO</v>
      </c>
      <c r="X346" t="str">
        <f>VLOOKUP(B:B,[1]Sheet3!A:B,2,0)</f>
        <v>18-22 yrs (Youths)</v>
      </c>
    </row>
    <row r="347" spans="1:24" x14ac:dyDescent="0.35">
      <c r="A347" s="1" t="s">
        <v>833</v>
      </c>
      <c r="B347" s="1">
        <v>18</v>
      </c>
      <c r="C347" s="1" t="s">
        <v>55</v>
      </c>
      <c r="D347" s="1" t="s">
        <v>18</v>
      </c>
      <c r="E347" s="1">
        <v>7</v>
      </c>
      <c r="F347" s="1">
        <v>2</v>
      </c>
      <c r="G347" s="1">
        <v>1</v>
      </c>
      <c r="H347" s="1">
        <v>8</v>
      </c>
      <c r="I347" s="1">
        <v>3</v>
      </c>
      <c r="J347" s="1">
        <v>1</v>
      </c>
      <c r="K347" s="1" t="s">
        <v>47</v>
      </c>
      <c r="L347" s="1">
        <v>3</v>
      </c>
      <c r="M347" s="1" t="s">
        <v>1386</v>
      </c>
      <c r="N347" s="1" t="s">
        <v>20</v>
      </c>
      <c r="O347" s="1" t="s">
        <v>36</v>
      </c>
      <c r="P347" s="1" t="s">
        <v>22</v>
      </c>
      <c r="Q347" s="1" t="s">
        <v>22</v>
      </c>
      <c r="R347" s="1" t="s">
        <v>37</v>
      </c>
      <c r="S347">
        <f t="shared" si="26"/>
        <v>22</v>
      </c>
      <c r="T347">
        <f t="shared" si="27"/>
        <v>8</v>
      </c>
      <c r="U347">
        <f t="shared" si="28"/>
        <v>1</v>
      </c>
      <c r="V347" s="14">
        <f t="shared" si="29"/>
        <v>3.6666666666666665</v>
      </c>
      <c r="W347" t="str">
        <f t="shared" si="25"/>
        <v>NO</v>
      </c>
      <c r="X347" t="str">
        <f>VLOOKUP(B:B,[1]Sheet3!A:B,2,0)</f>
        <v>18-22 yrs (Youths)</v>
      </c>
    </row>
    <row r="348" spans="1:24" x14ac:dyDescent="0.35">
      <c r="A348" s="1" t="s">
        <v>848</v>
      </c>
      <c r="B348" s="1">
        <v>18</v>
      </c>
      <c r="C348" s="1" t="s">
        <v>17</v>
      </c>
      <c r="D348" s="1" t="s">
        <v>18</v>
      </c>
      <c r="E348" s="1">
        <v>3</v>
      </c>
      <c r="F348" s="1">
        <v>3</v>
      </c>
      <c r="G348" s="1">
        <v>0</v>
      </c>
      <c r="H348" s="1">
        <v>10</v>
      </c>
      <c r="I348" s="1">
        <v>2</v>
      </c>
      <c r="J348" s="1">
        <v>0</v>
      </c>
      <c r="K348" s="1" t="s">
        <v>35</v>
      </c>
      <c r="L348" s="1">
        <v>2</v>
      </c>
      <c r="M348" s="1" t="s">
        <v>1381</v>
      </c>
      <c r="N348" s="1" t="s">
        <v>20</v>
      </c>
      <c r="O348" s="1" t="s">
        <v>32</v>
      </c>
      <c r="P348" s="1" t="s">
        <v>20</v>
      </c>
      <c r="Q348" s="1" t="s">
        <v>22</v>
      </c>
      <c r="R348" s="1" t="s">
        <v>52</v>
      </c>
      <c r="S348">
        <f t="shared" si="26"/>
        <v>18</v>
      </c>
      <c r="T348">
        <f t="shared" si="27"/>
        <v>10</v>
      </c>
      <c r="U348">
        <f t="shared" si="28"/>
        <v>0</v>
      </c>
      <c r="V348" s="14">
        <f t="shared" si="29"/>
        <v>3</v>
      </c>
      <c r="W348" t="str">
        <f t="shared" si="25"/>
        <v>NO</v>
      </c>
      <c r="X348" t="str">
        <f>VLOOKUP(B:B,[1]Sheet3!A:B,2,0)</f>
        <v>18-22 yrs (Youths)</v>
      </c>
    </row>
    <row r="349" spans="1:24" x14ac:dyDescent="0.35">
      <c r="A349" s="1" t="s">
        <v>857</v>
      </c>
      <c r="B349" s="1">
        <v>18</v>
      </c>
      <c r="C349" s="1" t="s">
        <v>55</v>
      </c>
      <c r="D349" s="1" t="s">
        <v>18</v>
      </c>
      <c r="E349" s="1">
        <v>2</v>
      </c>
      <c r="F349" s="1">
        <v>3</v>
      </c>
      <c r="G349" s="1">
        <v>1</v>
      </c>
      <c r="H349" s="1">
        <v>8</v>
      </c>
      <c r="I349" s="1">
        <v>2</v>
      </c>
      <c r="J349" s="1">
        <v>3</v>
      </c>
      <c r="K349" s="1" t="s">
        <v>27</v>
      </c>
      <c r="L349" s="1">
        <v>3</v>
      </c>
      <c r="M349" s="1" t="s">
        <v>1381</v>
      </c>
      <c r="N349" s="1" t="s">
        <v>20</v>
      </c>
      <c r="O349" s="1" t="s">
        <v>48</v>
      </c>
      <c r="P349" s="1" t="s">
        <v>22</v>
      </c>
      <c r="Q349" s="1" t="s">
        <v>22</v>
      </c>
      <c r="R349" s="1" t="s">
        <v>23</v>
      </c>
      <c r="S349">
        <f t="shared" si="26"/>
        <v>19</v>
      </c>
      <c r="T349">
        <f t="shared" si="27"/>
        <v>8</v>
      </c>
      <c r="U349">
        <f t="shared" si="28"/>
        <v>1</v>
      </c>
      <c r="V349" s="14">
        <f t="shared" si="29"/>
        <v>3.1666666666666665</v>
      </c>
      <c r="W349" t="str">
        <f t="shared" si="25"/>
        <v>NO</v>
      </c>
      <c r="X349" t="str">
        <f>VLOOKUP(B:B,[1]Sheet3!A:B,2,0)</f>
        <v>18-22 yrs (Youths)</v>
      </c>
    </row>
    <row r="350" spans="1:24" x14ac:dyDescent="0.35">
      <c r="A350" s="1" t="s">
        <v>889</v>
      </c>
      <c r="B350" s="1">
        <v>18</v>
      </c>
      <c r="C350" s="1" t="s">
        <v>17</v>
      </c>
      <c r="D350" s="1" t="s">
        <v>26</v>
      </c>
      <c r="E350" s="1">
        <v>4</v>
      </c>
      <c r="F350" s="1">
        <v>2</v>
      </c>
      <c r="G350" s="1">
        <v>0.5</v>
      </c>
      <c r="H350" s="1">
        <v>6</v>
      </c>
      <c r="I350" s="1">
        <v>2</v>
      </c>
      <c r="J350" s="1">
        <v>0</v>
      </c>
      <c r="K350" s="1" t="s">
        <v>47</v>
      </c>
      <c r="L350" s="1">
        <v>4</v>
      </c>
      <c r="M350" s="1" t="s">
        <v>1383</v>
      </c>
      <c r="N350" s="1" t="s">
        <v>20</v>
      </c>
      <c r="O350" s="1" t="s">
        <v>61</v>
      </c>
      <c r="P350" s="1" t="s">
        <v>22</v>
      </c>
      <c r="Q350" s="1" t="s">
        <v>20</v>
      </c>
      <c r="R350" s="1" t="s">
        <v>23</v>
      </c>
      <c r="S350">
        <f t="shared" si="26"/>
        <v>14.5</v>
      </c>
      <c r="T350">
        <f t="shared" si="27"/>
        <v>6</v>
      </c>
      <c r="U350">
        <f t="shared" si="28"/>
        <v>0</v>
      </c>
      <c r="V350" s="14">
        <f t="shared" si="29"/>
        <v>2.4166666666666665</v>
      </c>
      <c r="W350" t="str">
        <f t="shared" si="25"/>
        <v>NO</v>
      </c>
      <c r="X350" t="str">
        <f>VLOOKUP(B:B,[1]Sheet3!A:B,2,0)</f>
        <v>18-22 yrs (Youths)</v>
      </c>
    </row>
    <row r="351" spans="1:24" x14ac:dyDescent="0.35">
      <c r="A351" s="1" t="s">
        <v>905</v>
      </c>
      <c r="B351" s="1">
        <v>18</v>
      </c>
      <c r="C351" s="1" t="s">
        <v>31</v>
      </c>
      <c r="D351" s="1" t="s">
        <v>18</v>
      </c>
      <c r="E351" s="1">
        <v>2</v>
      </c>
      <c r="F351" s="1">
        <v>4</v>
      </c>
      <c r="G351" s="1">
        <v>0</v>
      </c>
      <c r="H351" s="1">
        <v>8</v>
      </c>
      <c r="I351" s="1">
        <v>1.5</v>
      </c>
      <c r="J351" s="1">
        <v>0</v>
      </c>
      <c r="K351" s="1" t="s">
        <v>35</v>
      </c>
      <c r="L351" s="1">
        <v>2</v>
      </c>
      <c r="M351" s="1" t="s">
        <v>1383</v>
      </c>
      <c r="N351" s="1" t="s">
        <v>20</v>
      </c>
      <c r="O351" s="1" t="s">
        <v>36</v>
      </c>
      <c r="P351" s="1" t="s">
        <v>20</v>
      </c>
      <c r="Q351" s="1" t="s">
        <v>20</v>
      </c>
      <c r="R351" s="1" t="s">
        <v>23</v>
      </c>
      <c r="S351">
        <f t="shared" si="26"/>
        <v>15.5</v>
      </c>
      <c r="T351">
        <f t="shared" si="27"/>
        <v>8</v>
      </c>
      <c r="U351">
        <f t="shared" si="28"/>
        <v>0</v>
      </c>
      <c r="V351" s="14">
        <f t="shared" si="29"/>
        <v>2.5833333333333335</v>
      </c>
      <c r="W351" t="str">
        <f t="shared" si="25"/>
        <v>NO</v>
      </c>
      <c r="X351" t="str">
        <f>VLOOKUP(B:B,[1]Sheet3!A:B,2,0)</f>
        <v>18-22 yrs (Youths)</v>
      </c>
    </row>
    <row r="352" spans="1:24" x14ac:dyDescent="0.35">
      <c r="A352" s="1" t="s">
        <v>919</v>
      </c>
      <c r="B352" s="1">
        <v>18</v>
      </c>
      <c r="C352" s="1" t="s">
        <v>31</v>
      </c>
      <c r="D352" s="1" t="s">
        <v>26</v>
      </c>
      <c r="E352" s="1">
        <v>4</v>
      </c>
      <c r="F352" s="1">
        <v>1</v>
      </c>
      <c r="G352" s="1">
        <v>2</v>
      </c>
      <c r="H352" s="1">
        <v>9</v>
      </c>
      <c r="I352" s="1">
        <v>2</v>
      </c>
      <c r="J352" s="1">
        <v>0.5</v>
      </c>
      <c r="K352" s="1" t="s">
        <v>47</v>
      </c>
      <c r="L352" s="1">
        <v>2</v>
      </c>
      <c r="M352" s="1" t="s">
        <v>1386</v>
      </c>
      <c r="N352" s="1" t="s">
        <v>20</v>
      </c>
      <c r="O352" s="1" t="s">
        <v>32</v>
      </c>
      <c r="P352" s="1" t="s">
        <v>20</v>
      </c>
      <c r="Q352" s="1" t="s">
        <v>22</v>
      </c>
      <c r="R352" s="1" t="s">
        <v>29</v>
      </c>
      <c r="S352">
        <f t="shared" si="26"/>
        <v>18.5</v>
      </c>
      <c r="T352">
        <f t="shared" si="27"/>
        <v>9</v>
      </c>
      <c r="U352">
        <f t="shared" si="28"/>
        <v>0.5</v>
      </c>
      <c r="V352" s="14">
        <f t="shared" si="29"/>
        <v>3.0833333333333335</v>
      </c>
      <c r="W352" t="str">
        <f t="shared" si="25"/>
        <v>NO</v>
      </c>
      <c r="X352" t="str">
        <f>VLOOKUP(B:B,[1]Sheet3!A:B,2,0)</f>
        <v>18-22 yrs (Youths)</v>
      </c>
    </row>
    <row r="353" spans="1:24" x14ac:dyDescent="0.35">
      <c r="A353" s="1" t="s">
        <v>925</v>
      </c>
      <c r="B353" s="1">
        <v>18</v>
      </c>
      <c r="C353" s="1" t="s">
        <v>151</v>
      </c>
      <c r="D353" s="1" t="s">
        <v>18</v>
      </c>
      <c r="E353" s="1">
        <v>0</v>
      </c>
      <c r="F353" s="1">
        <v>2</v>
      </c>
      <c r="G353" s="1">
        <v>2</v>
      </c>
      <c r="H353" s="1">
        <v>7</v>
      </c>
      <c r="I353" s="1">
        <v>4</v>
      </c>
      <c r="J353" s="1">
        <v>1</v>
      </c>
      <c r="K353" s="1" t="s">
        <v>35</v>
      </c>
      <c r="L353" s="1">
        <v>3</v>
      </c>
      <c r="M353" s="1" t="s">
        <v>1383</v>
      </c>
      <c r="N353" s="1" t="s">
        <v>20</v>
      </c>
      <c r="O353" s="1" t="s">
        <v>61</v>
      </c>
      <c r="P353" s="1" t="s">
        <v>22</v>
      </c>
      <c r="Q353" s="1" t="s">
        <v>22</v>
      </c>
      <c r="R353" s="1" t="s">
        <v>23</v>
      </c>
      <c r="S353">
        <f t="shared" si="26"/>
        <v>16</v>
      </c>
      <c r="T353">
        <f t="shared" si="27"/>
        <v>7</v>
      </c>
      <c r="U353">
        <f t="shared" si="28"/>
        <v>0</v>
      </c>
      <c r="V353" s="14">
        <f t="shared" si="29"/>
        <v>2.6666666666666665</v>
      </c>
      <c r="W353" t="str">
        <f t="shared" si="25"/>
        <v>NO</v>
      </c>
      <c r="X353" t="str">
        <f>VLOOKUP(B:B,[1]Sheet3!A:B,2,0)</f>
        <v>18-22 yrs (Youths)</v>
      </c>
    </row>
    <row r="354" spans="1:24" x14ac:dyDescent="0.35">
      <c r="A354" s="1" t="s">
        <v>959</v>
      </c>
      <c r="B354" s="1">
        <v>18</v>
      </c>
      <c r="C354" s="1" t="s">
        <v>151</v>
      </c>
      <c r="D354" s="1" t="s">
        <v>26</v>
      </c>
      <c r="E354" s="1">
        <v>2</v>
      </c>
      <c r="F354" s="1">
        <v>1</v>
      </c>
      <c r="G354" s="1">
        <v>1</v>
      </c>
      <c r="H354" s="1">
        <v>8.5</v>
      </c>
      <c r="I354" s="1">
        <v>2</v>
      </c>
      <c r="J354" s="1">
        <v>3</v>
      </c>
      <c r="K354" s="1" t="s">
        <v>47</v>
      </c>
      <c r="L354" s="1">
        <v>3</v>
      </c>
      <c r="M354" s="1" t="s">
        <v>1383</v>
      </c>
      <c r="N354" s="1" t="s">
        <v>20</v>
      </c>
      <c r="O354" s="1" t="s">
        <v>32</v>
      </c>
      <c r="P354" s="1" t="s">
        <v>20</v>
      </c>
      <c r="Q354" s="1" t="s">
        <v>20</v>
      </c>
      <c r="R354" s="1" t="s">
        <v>23</v>
      </c>
      <c r="S354">
        <f t="shared" si="26"/>
        <v>17.5</v>
      </c>
      <c r="T354">
        <f t="shared" si="27"/>
        <v>8.5</v>
      </c>
      <c r="U354">
        <f t="shared" si="28"/>
        <v>1</v>
      </c>
      <c r="V354" s="14">
        <f t="shared" si="29"/>
        <v>2.9166666666666665</v>
      </c>
      <c r="W354" t="str">
        <f t="shared" si="25"/>
        <v>NO</v>
      </c>
      <c r="X354" t="str">
        <f>VLOOKUP(B:B,[1]Sheet3!A:B,2,0)</f>
        <v>18-22 yrs (Youths)</v>
      </c>
    </row>
    <row r="355" spans="1:24" x14ac:dyDescent="0.35">
      <c r="A355" s="1" t="s">
        <v>1104</v>
      </c>
      <c r="B355" s="1">
        <v>18</v>
      </c>
      <c r="C355" s="1" t="s">
        <v>151</v>
      </c>
      <c r="D355" s="1" t="s">
        <v>26</v>
      </c>
      <c r="E355" s="1">
        <v>0</v>
      </c>
      <c r="F355" s="1">
        <v>0</v>
      </c>
      <c r="G355" s="1">
        <v>2</v>
      </c>
      <c r="H355" s="1">
        <v>12</v>
      </c>
      <c r="I355" s="1">
        <v>1</v>
      </c>
      <c r="J355" s="1">
        <v>0</v>
      </c>
      <c r="K355" s="1" t="s">
        <v>108</v>
      </c>
      <c r="L355" s="1">
        <v>7</v>
      </c>
      <c r="M355" s="1" t="s">
        <v>1381</v>
      </c>
      <c r="N355" s="1" t="s">
        <v>20</v>
      </c>
      <c r="O355" s="1" t="s">
        <v>61</v>
      </c>
      <c r="P355" s="1" t="s">
        <v>20</v>
      </c>
      <c r="Q355" s="1" t="s">
        <v>22</v>
      </c>
      <c r="R355" s="1" t="s">
        <v>29</v>
      </c>
      <c r="S355">
        <f t="shared" si="26"/>
        <v>15</v>
      </c>
      <c r="T355">
        <f t="shared" si="27"/>
        <v>12</v>
      </c>
      <c r="U355">
        <f t="shared" si="28"/>
        <v>0</v>
      </c>
      <c r="V355" s="14">
        <f t="shared" si="29"/>
        <v>2.5</v>
      </c>
      <c r="W355" t="str">
        <f t="shared" si="25"/>
        <v>NO</v>
      </c>
      <c r="X355" t="str">
        <f>VLOOKUP(B:B,[1]Sheet3!A:B,2,0)</f>
        <v>18-22 yrs (Youths)</v>
      </c>
    </row>
    <row r="356" spans="1:24" x14ac:dyDescent="0.35">
      <c r="A356" s="1" t="s">
        <v>1125</v>
      </c>
      <c r="B356" s="1">
        <v>18</v>
      </c>
      <c r="C356" s="1" t="s">
        <v>31</v>
      </c>
      <c r="D356" s="1" t="s">
        <v>26</v>
      </c>
      <c r="E356" s="1">
        <v>7</v>
      </c>
      <c r="F356" s="1">
        <v>4</v>
      </c>
      <c r="G356" s="1">
        <v>0</v>
      </c>
      <c r="H356" s="1">
        <v>9</v>
      </c>
      <c r="I356" s="1">
        <v>2</v>
      </c>
      <c r="J356" s="1">
        <v>0</v>
      </c>
      <c r="K356" s="1" t="s">
        <v>35</v>
      </c>
      <c r="L356" s="1">
        <v>2</v>
      </c>
      <c r="M356" s="1" t="s">
        <v>1386</v>
      </c>
      <c r="N356" s="1" t="s">
        <v>20</v>
      </c>
      <c r="O356" s="1" t="s">
        <v>48</v>
      </c>
      <c r="P356" s="1" t="s">
        <v>20</v>
      </c>
      <c r="Q356" s="1" t="s">
        <v>22</v>
      </c>
      <c r="R356" s="1" t="s">
        <v>23</v>
      </c>
      <c r="S356">
        <f t="shared" si="26"/>
        <v>22</v>
      </c>
      <c r="T356">
        <f t="shared" si="27"/>
        <v>9</v>
      </c>
      <c r="U356">
        <f t="shared" si="28"/>
        <v>0</v>
      </c>
      <c r="V356" s="14">
        <f t="shared" si="29"/>
        <v>3.6666666666666665</v>
      </c>
      <c r="W356" t="str">
        <f t="shared" si="25"/>
        <v>NO</v>
      </c>
      <c r="X356" t="str">
        <f>VLOOKUP(B:B,[1]Sheet3!A:B,2,0)</f>
        <v>18-22 yrs (Youths)</v>
      </c>
    </row>
    <row r="357" spans="1:24" x14ac:dyDescent="0.35">
      <c r="A357" s="1" t="s">
        <v>1126</v>
      </c>
      <c r="B357" s="1">
        <v>18</v>
      </c>
      <c r="C357" s="1" t="s">
        <v>17</v>
      </c>
      <c r="D357" s="1" t="s">
        <v>26</v>
      </c>
      <c r="E357" s="1">
        <v>8</v>
      </c>
      <c r="F357" s="1">
        <v>2</v>
      </c>
      <c r="G357" s="1">
        <v>0.25</v>
      </c>
      <c r="H357" s="1">
        <v>7</v>
      </c>
      <c r="I357" s="1">
        <v>1.5</v>
      </c>
      <c r="J357" s="1">
        <v>1</v>
      </c>
      <c r="K357" s="1" t="s">
        <v>35</v>
      </c>
      <c r="L357" s="1">
        <v>3</v>
      </c>
      <c r="M357" s="1" t="s">
        <v>1381</v>
      </c>
      <c r="N357" s="1" t="s">
        <v>20</v>
      </c>
      <c r="O357" s="1" t="s">
        <v>277</v>
      </c>
      <c r="P357" s="1" t="s">
        <v>20</v>
      </c>
      <c r="Q357" s="1" t="s">
        <v>20</v>
      </c>
      <c r="R357" s="1" t="s">
        <v>23</v>
      </c>
      <c r="S357">
        <f t="shared" si="26"/>
        <v>19.75</v>
      </c>
      <c r="T357">
        <f t="shared" si="27"/>
        <v>8</v>
      </c>
      <c r="U357">
        <f t="shared" si="28"/>
        <v>0.25</v>
      </c>
      <c r="V357" s="14">
        <f t="shared" si="29"/>
        <v>3.2916666666666665</v>
      </c>
      <c r="W357" t="str">
        <f t="shared" si="25"/>
        <v>NO</v>
      </c>
      <c r="X357" t="str">
        <f>VLOOKUP(B:B,[1]Sheet3!A:B,2,0)</f>
        <v>18-22 yrs (Youths)</v>
      </c>
    </row>
    <row r="358" spans="1:24" x14ac:dyDescent="0.35">
      <c r="A358" s="1" t="s">
        <v>1128</v>
      </c>
      <c r="B358" s="1">
        <v>18</v>
      </c>
      <c r="C358" s="1" t="s">
        <v>31</v>
      </c>
      <c r="D358" s="1" t="s">
        <v>26</v>
      </c>
      <c r="E358" s="1">
        <v>5</v>
      </c>
      <c r="F358" s="1">
        <v>0</v>
      </c>
      <c r="G358" s="1">
        <v>0</v>
      </c>
      <c r="H358" s="1">
        <v>7</v>
      </c>
      <c r="I358" s="1">
        <v>1</v>
      </c>
      <c r="J358" s="1">
        <v>0.5</v>
      </c>
      <c r="K358" s="1" t="s">
        <v>35</v>
      </c>
      <c r="L358" s="1">
        <v>3</v>
      </c>
      <c r="M358" s="1" t="s">
        <v>1386</v>
      </c>
      <c r="N358" s="1" t="s">
        <v>20</v>
      </c>
      <c r="O358" s="1" t="s">
        <v>61</v>
      </c>
      <c r="P358" s="1" t="s">
        <v>22</v>
      </c>
      <c r="Q358" s="1" t="s">
        <v>20</v>
      </c>
      <c r="R358" s="1" t="s">
        <v>23</v>
      </c>
      <c r="S358">
        <f t="shared" si="26"/>
        <v>13.5</v>
      </c>
      <c r="T358">
        <f t="shared" si="27"/>
        <v>7</v>
      </c>
      <c r="U358">
        <f t="shared" si="28"/>
        <v>0</v>
      </c>
      <c r="V358" s="14">
        <f t="shared" si="29"/>
        <v>2.25</v>
      </c>
      <c r="W358" t="str">
        <f t="shared" si="25"/>
        <v>NO</v>
      </c>
      <c r="X358" t="str">
        <f>VLOOKUP(B:B,[1]Sheet3!A:B,2,0)</f>
        <v>18-22 yrs (Youths)</v>
      </c>
    </row>
    <row r="359" spans="1:24" x14ac:dyDescent="0.35">
      <c r="A359" s="1" t="s">
        <v>1132</v>
      </c>
      <c r="B359" s="1">
        <v>18</v>
      </c>
      <c r="C359" s="1" t="s">
        <v>31</v>
      </c>
      <c r="D359" s="1" t="s">
        <v>26</v>
      </c>
      <c r="E359" s="1">
        <v>8</v>
      </c>
      <c r="F359" s="1">
        <v>0</v>
      </c>
      <c r="G359" s="1">
        <v>1</v>
      </c>
      <c r="H359" s="1">
        <v>6</v>
      </c>
      <c r="I359" s="1">
        <v>5</v>
      </c>
      <c r="J359" s="1">
        <v>0</v>
      </c>
      <c r="K359" s="1" t="s">
        <v>47</v>
      </c>
      <c r="L359" s="1">
        <v>2</v>
      </c>
      <c r="M359" s="1" t="s">
        <v>1386</v>
      </c>
      <c r="N359" s="1" t="s">
        <v>20</v>
      </c>
      <c r="O359" s="1" t="s">
        <v>61</v>
      </c>
      <c r="P359" s="1" t="s">
        <v>20</v>
      </c>
      <c r="Q359" s="1" t="s">
        <v>22</v>
      </c>
      <c r="R359" s="1" t="s">
        <v>29</v>
      </c>
      <c r="S359">
        <f t="shared" si="26"/>
        <v>20</v>
      </c>
      <c r="T359">
        <f t="shared" si="27"/>
        <v>8</v>
      </c>
      <c r="U359">
        <f t="shared" si="28"/>
        <v>0</v>
      </c>
      <c r="V359" s="14">
        <f t="shared" si="29"/>
        <v>3.3333333333333335</v>
      </c>
      <c r="W359" t="str">
        <f t="shared" si="25"/>
        <v>NO</v>
      </c>
      <c r="X359" t="str">
        <f>VLOOKUP(B:B,[1]Sheet3!A:B,2,0)</f>
        <v>18-22 yrs (Youths)</v>
      </c>
    </row>
    <row r="360" spans="1:24" x14ac:dyDescent="0.35">
      <c r="A360" s="1" t="s">
        <v>1133</v>
      </c>
      <c r="B360" s="1">
        <v>18</v>
      </c>
      <c r="C360" s="1" t="s">
        <v>31</v>
      </c>
      <c r="D360" s="1" t="s">
        <v>26</v>
      </c>
      <c r="E360" s="1">
        <v>4</v>
      </c>
      <c r="F360" s="1">
        <v>0</v>
      </c>
      <c r="G360" s="1">
        <v>1</v>
      </c>
      <c r="H360" s="1">
        <v>8</v>
      </c>
      <c r="I360" s="1">
        <v>2</v>
      </c>
      <c r="J360" s="1">
        <v>0.3</v>
      </c>
      <c r="K360" s="1" t="s">
        <v>35</v>
      </c>
      <c r="L360" s="1">
        <v>3</v>
      </c>
      <c r="M360" s="1" t="s">
        <v>1383</v>
      </c>
      <c r="N360" s="1" t="s">
        <v>20</v>
      </c>
      <c r="O360" s="1" t="s">
        <v>1134</v>
      </c>
      <c r="P360" s="1" t="s">
        <v>22</v>
      </c>
      <c r="Q360" s="1" t="s">
        <v>22</v>
      </c>
      <c r="R360" s="1" t="s">
        <v>37</v>
      </c>
      <c r="S360">
        <f t="shared" si="26"/>
        <v>15.3</v>
      </c>
      <c r="T360">
        <f t="shared" si="27"/>
        <v>8</v>
      </c>
      <c r="U360">
        <f t="shared" si="28"/>
        <v>0</v>
      </c>
      <c r="V360" s="14">
        <f t="shared" si="29"/>
        <v>2.5500000000000003</v>
      </c>
      <c r="W360" t="str">
        <f t="shared" si="25"/>
        <v>NO</v>
      </c>
      <c r="X360" t="str">
        <f>VLOOKUP(B:B,[1]Sheet3!A:B,2,0)</f>
        <v>18-22 yrs (Youths)</v>
      </c>
    </row>
    <row r="361" spans="1:24" x14ac:dyDescent="0.35">
      <c r="A361" s="1" t="s">
        <v>1137</v>
      </c>
      <c r="B361" s="1">
        <v>18</v>
      </c>
      <c r="C361" s="1" t="s">
        <v>55</v>
      </c>
      <c r="D361" s="1" t="s">
        <v>26</v>
      </c>
      <c r="E361" s="1">
        <v>8</v>
      </c>
      <c r="F361" s="1">
        <v>3</v>
      </c>
      <c r="G361" s="1">
        <v>1</v>
      </c>
      <c r="H361" s="1">
        <v>5</v>
      </c>
      <c r="I361" s="1">
        <v>4</v>
      </c>
      <c r="J361" s="1">
        <v>2</v>
      </c>
      <c r="K361" s="1" t="s">
        <v>27</v>
      </c>
      <c r="L361" s="1">
        <v>2</v>
      </c>
      <c r="M361" s="1" t="s">
        <v>1386</v>
      </c>
      <c r="N361" s="1" t="s">
        <v>20</v>
      </c>
      <c r="O361" s="1" t="s">
        <v>32</v>
      </c>
      <c r="P361" s="1" t="s">
        <v>20</v>
      </c>
      <c r="Q361" s="1" t="s">
        <v>20</v>
      </c>
      <c r="R361" s="1" t="s">
        <v>23</v>
      </c>
      <c r="S361">
        <f t="shared" si="26"/>
        <v>23</v>
      </c>
      <c r="T361">
        <f t="shared" si="27"/>
        <v>8</v>
      </c>
      <c r="U361">
        <f t="shared" si="28"/>
        <v>1</v>
      </c>
      <c r="V361" s="14">
        <f t="shared" si="29"/>
        <v>3.8333333333333335</v>
      </c>
      <c r="W361" t="str">
        <f t="shared" si="25"/>
        <v>NO</v>
      </c>
      <c r="X361" t="str">
        <f>VLOOKUP(B:B,[1]Sheet3!A:B,2,0)</f>
        <v>18-22 yrs (Youths)</v>
      </c>
    </row>
    <row r="362" spans="1:24" x14ac:dyDescent="0.35">
      <c r="A362" s="1" t="s">
        <v>1139</v>
      </c>
      <c r="B362" s="1">
        <v>18</v>
      </c>
      <c r="C362" s="1" t="s">
        <v>55</v>
      </c>
      <c r="D362" s="1" t="s">
        <v>26</v>
      </c>
      <c r="E362" s="1">
        <v>5</v>
      </c>
      <c r="F362" s="1">
        <v>2</v>
      </c>
      <c r="G362" s="1">
        <v>0</v>
      </c>
      <c r="H362" s="1">
        <v>6</v>
      </c>
      <c r="I362" s="1">
        <v>1</v>
      </c>
      <c r="J362" s="1">
        <v>0</v>
      </c>
      <c r="K362" s="1" t="s">
        <v>35</v>
      </c>
      <c r="L362" s="1">
        <v>3</v>
      </c>
      <c r="M362" s="1" t="s">
        <v>1383</v>
      </c>
      <c r="N362" s="1" t="s">
        <v>20</v>
      </c>
      <c r="O362" s="1" t="s">
        <v>76</v>
      </c>
      <c r="P362" s="1" t="s">
        <v>20</v>
      </c>
      <c r="Q362" s="1" t="s">
        <v>22</v>
      </c>
      <c r="R362" s="1" t="s">
        <v>23</v>
      </c>
      <c r="S362">
        <f t="shared" si="26"/>
        <v>14</v>
      </c>
      <c r="T362">
        <f t="shared" si="27"/>
        <v>6</v>
      </c>
      <c r="U362">
        <f t="shared" si="28"/>
        <v>0</v>
      </c>
      <c r="V362" s="14">
        <f t="shared" si="29"/>
        <v>2.3333333333333335</v>
      </c>
      <c r="W362" t="str">
        <f t="shared" si="25"/>
        <v>NO</v>
      </c>
      <c r="X362" t="str">
        <f>VLOOKUP(B:B,[1]Sheet3!A:B,2,0)</f>
        <v>18-22 yrs (Youths)</v>
      </c>
    </row>
    <row r="363" spans="1:24" x14ac:dyDescent="0.35">
      <c r="A363" s="1" t="s">
        <v>1146</v>
      </c>
      <c r="B363" s="1">
        <v>18</v>
      </c>
      <c r="C363" s="1" t="s">
        <v>31</v>
      </c>
      <c r="D363" s="1" t="s">
        <v>26</v>
      </c>
      <c r="E363" s="1">
        <v>6</v>
      </c>
      <c r="F363" s="1">
        <v>4</v>
      </c>
      <c r="G363" s="1">
        <v>0</v>
      </c>
      <c r="H363" s="1">
        <v>7</v>
      </c>
      <c r="I363" s="1">
        <v>3</v>
      </c>
      <c r="J363" s="1">
        <v>0.3</v>
      </c>
      <c r="K363" s="1" t="s">
        <v>35</v>
      </c>
      <c r="L363" s="1">
        <v>4</v>
      </c>
      <c r="M363" s="1" t="s">
        <v>1386</v>
      </c>
      <c r="N363" s="1" t="s">
        <v>20</v>
      </c>
      <c r="O363" s="1" t="s">
        <v>48</v>
      </c>
      <c r="P363" s="1" t="s">
        <v>22</v>
      </c>
      <c r="Q363" s="1" t="s">
        <v>22</v>
      </c>
      <c r="R363" s="1" t="s">
        <v>23</v>
      </c>
      <c r="S363">
        <f t="shared" si="26"/>
        <v>20.3</v>
      </c>
      <c r="T363">
        <f t="shared" si="27"/>
        <v>7</v>
      </c>
      <c r="U363">
        <f t="shared" si="28"/>
        <v>0</v>
      </c>
      <c r="V363" s="14">
        <f t="shared" si="29"/>
        <v>3.3833333333333333</v>
      </c>
      <c r="W363" t="str">
        <f t="shared" si="25"/>
        <v>NO</v>
      </c>
      <c r="X363" t="str">
        <f>VLOOKUP(B:B,[1]Sheet3!A:B,2,0)</f>
        <v>18-22 yrs (Youths)</v>
      </c>
    </row>
    <row r="364" spans="1:24" x14ac:dyDescent="0.35">
      <c r="A364" s="1" t="s">
        <v>1148</v>
      </c>
      <c r="B364" s="1">
        <v>18</v>
      </c>
      <c r="C364" s="1" t="s">
        <v>17</v>
      </c>
      <c r="D364" s="1" t="s">
        <v>26</v>
      </c>
      <c r="E364" s="1">
        <v>5</v>
      </c>
      <c r="F364" s="1">
        <v>3</v>
      </c>
      <c r="G364" s="1">
        <v>2</v>
      </c>
      <c r="H364" s="1">
        <v>8</v>
      </c>
      <c r="I364" s="1">
        <v>3</v>
      </c>
      <c r="J364" s="1">
        <v>0</v>
      </c>
      <c r="K364" s="1" t="s">
        <v>27</v>
      </c>
      <c r="L364" s="1">
        <v>3</v>
      </c>
      <c r="M364" s="1" t="s">
        <v>1383</v>
      </c>
      <c r="N364" s="1" t="s">
        <v>20</v>
      </c>
      <c r="O364" s="1" t="s">
        <v>32</v>
      </c>
      <c r="P364" s="1" t="s">
        <v>20</v>
      </c>
      <c r="Q364" s="1" t="s">
        <v>22</v>
      </c>
      <c r="R364" s="1" t="s">
        <v>33</v>
      </c>
      <c r="S364">
        <f t="shared" si="26"/>
        <v>21</v>
      </c>
      <c r="T364">
        <f t="shared" si="27"/>
        <v>8</v>
      </c>
      <c r="U364">
        <f t="shared" si="28"/>
        <v>0</v>
      </c>
      <c r="V364" s="14">
        <f t="shared" si="29"/>
        <v>3.5</v>
      </c>
      <c r="W364" t="str">
        <f t="shared" si="25"/>
        <v>NO</v>
      </c>
      <c r="X364" t="str">
        <f>VLOOKUP(B:B,[1]Sheet3!A:B,2,0)</f>
        <v>18-22 yrs (Youths)</v>
      </c>
    </row>
    <row r="365" spans="1:24" x14ac:dyDescent="0.35">
      <c r="A365" s="1" t="s">
        <v>1184</v>
      </c>
      <c r="B365" s="1">
        <v>18</v>
      </c>
      <c r="C365" s="1" t="s">
        <v>31</v>
      </c>
      <c r="D365" s="1" t="s">
        <v>18</v>
      </c>
      <c r="E365" s="1">
        <v>4</v>
      </c>
      <c r="F365" s="1">
        <v>1</v>
      </c>
      <c r="G365" s="1">
        <v>1</v>
      </c>
      <c r="H365" s="1">
        <v>10</v>
      </c>
      <c r="I365" s="1">
        <v>3</v>
      </c>
      <c r="J365" s="1">
        <v>1</v>
      </c>
      <c r="K365" s="1" t="s">
        <v>47</v>
      </c>
      <c r="L365" s="1">
        <v>4</v>
      </c>
      <c r="M365" s="1" t="s">
        <v>1381</v>
      </c>
      <c r="N365" s="1" t="s">
        <v>20</v>
      </c>
      <c r="O365" s="1" t="s">
        <v>66</v>
      </c>
      <c r="P365" s="1" t="s">
        <v>20</v>
      </c>
      <c r="Q365" s="1" t="s">
        <v>20</v>
      </c>
      <c r="R365" s="1" t="s">
        <v>45</v>
      </c>
      <c r="S365">
        <f t="shared" si="26"/>
        <v>20</v>
      </c>
      <c r="T365">
        <f t="shared" si="27"/>
        <v>10</v>
      </c>
      <c r="U365">
        <f t="shared" si="28"/>
        <v>1</v>
      </c>
      <c r="V365" s="14">
        <f t="shared" si="29"/>
        <v>3.3333333333333335</v>
      </c>
      <c r="W365" t="str">
        <f t="shared" si="25"/>
        <v>NO</v>
      </c>
      <c r="X365" t="str">
        <f>VLOOKUP(B:B,[1]Sheet3!A:B,2,0)</f>
        <v>18-22 yrs (Youths)</v>
      </c>
    </row>
    <row r="366" spans="1:24" x14ac:dyDescent="0.35">
      <c r="A366" s="1" t="s">
        <v>1194</v>
      </c>
      <c r="B366" s="1">
        <v>18</v>
      </c>
      <c r="C366" s="1" t="s">
        <v>55</v>
      </c>
      <c r="D366" s="1" t="s">
        <v>26</v>
      </c>
      <c r="E366" s="1">
        <v>2</v>
      </c>
      <c r="F366" s="1">
        <v>2</v>
      </c>
      <c r="G366" s="1">
        <v>1</v>
      </c>
      <c r="H366" s="1">
        <v>8</v>
      </c>
      <c r="I366" s="1">
        <v>1.3</v>
      </c>
      <c r="J366" s="1">
        <v>2</v>
      </c>
      <c r="K366" s="1" t="s">
        <v>35</v>
      </c>
      <c r="L366" s="1">
        <v>4</v>
      </c>
      <c r="M366" s="1" t="s">
        <v>1383</v>
      </c>
      <c r="N366" s="1" t="s">
        <v>20</v>
      </c>
      <c r="O366" s="1" t="s">
        <v>1195</v>
      </c>
      <c r="P366" s="1" t="s">
        <v>20</v>
      </c>
      <c r="Q366" s="1" t="s">
        <v>22</v>
      </c>
      <c r="R366" s="1" t="s">
        <v>37</v>
      </c>
      <c r="S366">
        <f t="shared" si="26"/>
        <v>16.3</v>
      </c>
      <c r="T366">
        <f t="shared" si="27"/>
        <v>8</v>
      </c>
      <c r="U366">
        <f t="shared" si="28"/>
        <v>1</v>
      </c>
      <c r="V366" s="14">
        <f t="shared" si="29"/>
        <v>2.7166666666666668</v>
      </c>
      <c r="W366" t="str">
        <f t="shared" si="25"/>
        <v>NO</v>
      </c>
      <c r="X366" t="str">
        <f>VLOOKUP(B:B,[1]Sheet3!A:B,2,0)</f>
        <v>18-22 yrs (Youths)</v>
      </c>
    </row>
    <row r="367" spans="1:24" x14ac:dyDescent="0.35">
      <c r="A367" s="1" t="s">
        <v>1199</v>
      </c>
      <c r="B367" s="1">
        <v>18</v>
      </c>
      <c r="C367" s="1" t="s">
        <v>17</v>
      </c>
      <c r="D367" s="1" t="s">
        <v>26</v>
      </c>
      <c r="E367" s="1">
        <v>0</v>
      </c>
      <c r="F367" s="1">
        <v>3</v>
      </c>
      <c r="G367" s="1">
        <v>1</v>
      </c>
      <c r="H367" s="1">
        <v>7</v>
      </c>
      <c r="I367" s="1">
        <v>2</v>
      </c>
      <c r="J367" s="1">
        <v>1</v>
      </c>
      <c r="K367" s="1" t="s">
        <v>35</v>
      </c>
      <c r="L367" s="1">
        <v>4</v>
      </c>
      <c r="M367" s="1" t="s">
        <v>1383</v>
      </c>
      <c r="N367" s="1" t="s">
        <v>20</v>
      </c>
      <c r="O367" s="1" t="s">
        <v>156</v>
      </c>
      <c r="P367" s="1" t="s">
        <v>22</v>
      </c>
      <c r="Q367" s="1" t="s">
        <v>22</v>
      </c>
      <c r="R367" s="1" t="s">
        <v>52</v>
      </c>
      <c r="S367">
        <f t="shared" si="26"/>
        <v>14</v>
      </c>
      <c r="T367">
        <f t="shared" si="27"/>
        <v>7</v>
      </c>
      <c r="U367">
        <f t="shared" si="28"/>
        <v>0</v>
      </c>
      <c r="V367" s="14">
        <f t="shared" si="29"/>
        <v>2.3333333333333335</v>
      </c>
      <c r="W367" t="str">
        <f t="shared" si="25"/>
        <v>NO</v>
      </c>
      <c r="X367" t="str">
        <f>VLOOKUP(B:B,[1]Sheet3!A:B,2,0)</f>
        <v>18-22 yrs (Youths)</v>
      </c>
    </row>
    <row r="368" spans="1:24" x14ac:dyDescent="0.35">
      <c r="A368" s="1" t="s">
        <v>1201</v>
      </c>
      <c r="B368" s="1">
        <v>18</v>
      </c>
      <c r="C368" s="1" t="s">
        <v>31</v>
      </c>
      <c r="D368" s="1" t="s">
        <v>18</v>
      </c>
      <c r="E368" s="1">
        <v>6</v>
      </c>
      <c r="F368" s="1">
        <v>2</v>
      </c>
      <c r="G368" s="1">
        <v>0</v>
      </c>
      <c r="H368" s="1">
        <v>8</v>
      </c>
      <c r="I368" s="1">
        <v>1</v>
      </c>
      <c r="J368" s="1">
        <v>0.5</v>
      </c>
      <c r="K368" s="1" t="s">
        <v>35</v>
      </c>
      <c r="L368" s="1">
        <v>2</v>
      </c>
      <c r="M368" s="1" t="s">
        <v>1381</v>
      </c>
      <c r="N368" s="1" t="s">
        <v>20</v>
      </c>
      <c r="O368" s="1" t="s">
        <v>36</v>
      </c>
      <c r="P368" s="1" t="s">
        <v>20</v>
      </c>
      <c r="Q368" s="1" t="s">
        <v>22</v>
      </c>
      <c r="R368" s="1" t="s">
        <v>23</v>
      </c>
      <c r="S368">
        <f t="shared" si="26"/>
        <v>17.5</v>
      </c>
      <c r="T368">
        <f t="shared" si="27"/>
        <v>8</v>
      </c>
      <c r="U368">
        <f t="shared" si="28"/>
        <v>0</v>
      </c>
      <c r="V368" s="14">
        <f t="shared" si="29"/>
        <v>2.9166666666666665</v>
      </c>
      <c r="W368" t="str">
        <f t="shared" si="25"/>
        <v>NO</v>
      </c>
      <c r="X368" t="str">
        <f>VLOOKUP(B:B,[1]Sheet3!A:B,2,0)</f>
        <v>18-22 yrs (Youths)</v>
      </c>
    </row>
    <row r="369" spans="1:24" x14ac:dyDescent="0.35">
      <c r="A369" s="1" t="s">
        <v>1290</v>
      </c>
      <c r="B369" s="1">
        <v>18</v>
      </c>
      <c r="C369" s="1" t="s">
        <v>55</v>
      </c>
      <c r="D369" s="1" t="s">
        <v>26</v>
      </c>
      <c r="E369" s="1">
        <v>7</v>
      </c>
      <c r="F369" s="1">
        <v>4</v>
      </c>
      <c r="G369" s="1">
        <v>0</v>
      </c>
      <c r="H369" s="1">
        <v>6</v>
      </c>
      <c r="I369" s="1">
        <v>1</v>
      </c>
      <c r="J369" s="1">
        <v>0</v>
      </c>
      <c r="K369" s="1" t="s">
        <v>47</v>
      </c>
      <c r="L369" s="1">
        <v>2</v>
      </c>
      <c r="M369" s="1" t="s">
        <v>1383</v>
      </c>
      <c r="N369" s="1" t="s">
        <v>20</v>
      </c>
      <c r="O369" s="1" t="s">
        <v>32</v>
      </c>
      <c r="P369" s="1" t="s">
        <v>20</v>
      </c>
      <c r="Q369" s="1" t="s">
        <v>20</v>
      </c>
      <c r="R369" s="1" t="s">
        <v>37</v>
      </c>
      <c r="S369">
        <f t="shared" si="26"/>
        <v>18</v>
      </c>
      <c r="T369">
        <f t="shared" si="27"/>
        <v>7</v>
      </c>
      <c r="U369">
        <f t="shared" si="28"/>
        <v>0</v>
      </c>
      <c r="V369" s="14">
        <f t="shared" si="29"/>
        <v>3</v>
      </c>
      <c r="W369" t="str">
        <f t="shared" si="25"/>
        <v>NO</v>
      </c>
      <c r="X369" t="str">
        <f>VLOOKUP(B:B,[1]Sheet3!A:B,2,0)</f>
        <v>18-22 yrs (Youths)</v>
      </c>
    </row>
    <row r="370" spans="1:24" x14ac:dyDescent="0.35">
      <c r="A370" s="1" t="s">
        <v>42</v>
      </c>
      <c r="B370" s="1">
        <v>19</v>
      </c>
      <c r="C370" s="1" t="s">
        <v>31</v>
      </c>
      <c r="D370" s="1" t="s">
        <v>26</v>
      </c>
      <c r="E370" s="1">
        <v>2</v>
      </c>
      <c r="F370" s="1">
        <v>2</v>
      </c>
      <c r="G370" s="1">
        <v>1</v>
      </c>
      <c r="H370" s="1">
        <v>5</v>
      </c>
      <c r="I370" s="1">
        <v>4</v>
      </c>
      <c r="J370" s="1">
        <v>0</v>
      </c>
      <c r="K370" s="1" t="s">
        <v>35</v>
      </c>
      <c r="L370" s="1">
        <v>3</v>
      </c>
      <c r="M370" s="1" t="s">
        <v>1381</v>
      </c>
      <c r="N370" s="1" t="s">
        <v>20</v>
      </c>
      <c r="O370" s="1" t="s">
        <v>36</v>
      </c>
      <c r="P370" s="1" t="s">
        <v>20</v>
      </c>
      <c r="Q370" s="1" t="s">
        <v>22</v>
      </c>
      <c r="R370" s="1" t="s">
        <v>37</v>
      </c>
      <c r="S370">
        <f t="shared" si="26"/>
        <v>14</v>
      </c>
      <c r="T370">
        <f t="shared" si="27"/>
        <v>5</v>
      </c>
      <c r="U370">
        <f t="shared" si="28"/>
        <v>0</v>
      </c>
      <c r="V370" s="14">
        <f t="shared" si="29"/>
        <v>2.3333333333333335</v>
      </c>
      <c r="W370" t="str">
        <f t="shared" si="25"/>
        <v>NO</v>
      </c>
      <c r="X370" t="str">
        <f>VLOOKUP(B:B,[1]Sheet3!A:B,2,0)</f>
        <v>18-22 yrs (Youths)</v>
      </c>
    </row>
    <row r="371" spans="1:24" x14ac:dyDescent="0.35">
      <c r="A371" s="1" t="s">
        <v>43</v>
      </c>
      <c r="B371" s="1">
        <v>19</v>
      </c>
      <c r="C371" s="1" t="s">
        <v>31</v>
      </c>
      <c r="D371" s="1" t="s">
        <v>44</v>
      </c>
      <c r="E371" s="1">
        <v>2</v>
      </c>
      <c r="F371" s="1">
        <v>1</v>
      </c>
      <c r="G371" s="1">
        <v>1</v>
      </c>
      <c r="H371" s="1">
        <v>10</v>
      </c>
      <c r="I371" s="1">
        <v>5</v>
      </c>
      <c r="J371" s="1">
        <v>0</v>
      </c>
      <c r="K371" s="1" t="s">
        <v>35</v>
      </c>
      <c r="L371" s="1">
        <v>3</v>
      </c>
      <c r="M371" s="1" t="s">
        <v>1381</v>
      </c>
      <c r="N371" s="1" t="s">
        <v>22</v>
      </c>
      <c r="O371" s="1" t="s">
        <v>28</v>
      </c>
      <c r="P371" s="1" t="s">
        <v>20</v>
      </c>
      <c r="Q371" s="1" t="s">
        <v>22</v>
      </c>
      <c r="R371" s="1" t="s">
        <v>45</v>
      </c>
      <c r="S371">
        <f t="shared" si="26"/>
        <v>19</v>
      </c>
      <c r="T371">
        <f t="shared" si="27"/>
        <v>10</v>
      </c>
      <c r="U371">
        <f t="shared" si="28"/>
        <v>0</v>
      </c>
      <c r="V371" s="14">
        <f t="shared" si="29"/>
        <v>3.1666666666666665</v>
      </c>
      <c r="W371" t="str">
        <f t="shared" si="25"/>
        <v>NO</v>
      </c>
      <c r="X371" t="str">
        <f>VLOOKUP(B:B,[1]Sheet3!A:B,2,0)</f>
        <v>18-22 yrs (Youths)</v>
      </c>
    </row>
    <row r="372" spans="1:24" x14ac:dyDescent="0.35">
      <c r="A372" s="1" t="s">
        <v>83</v>
      </c>
      <c r="B372" s="1">
        <v>19</v>
      </c>
      <c r="C372" s="1" t="s">
        <v>31</v>
      </c>
      <c r="D372" s="1" t="s">
        <v>26</v>
      </c>
      <c r="E372" s="1">
        <v>4</v>
      </c>
      <c r="F372" s="1">
        <v>5</v>
      </c>
      <c r="G372" s="1">
        <v>1</v>
      </c>
      <c r="H372" s="1">
        <v>7</v>
      </c>
      <c r="I372" s="1">
        <v>2</v>
      </c>
      <c r="J372" s="1">
        <v>1</v>
      </c>
      <c r="K372" s="1" t="s">
        <v>47</v>
      </c>
      <c r="L372" s="1">
        <v>2</v>
      </c>
      <c r="M372" s="1" t="s">
        <v>1386</v>
      </c>
      <c r="N372" s="1" t="s">
        <v>22</v>
      </c>
      <c r="O372" s="1" t="s">
        <v>32</v>
      </c>
      <c r="P372" s="1" t="s">
        <v>22</v>
      </c>
      <c r="Q372" s="1" t="s">
        <v>22</v>
      </c>
      <c r="R372" s="1" t="s">
        <v>29</v>
      </c>
      <c r="S372">
        <f t="shared" si="26"/>
        <v>20</v>
      </c>
      <c r="T372">
        <f t="shared" si="27"/>
        <v>7</v>
      </c>
      <c r="U372">
        <f t="shared" si="28"/>
        <v>1</v>
      </c>
      <c r="V372" s="14">
        <f t="shared" si="29"/>
        <v>3.3333333333333335</v>
      </c>
      <c r="W372" t="str">
        <f t="shared" si="25"/>
        <v>NO</v>
      </c>
      <c r="X372" t="str">
        <f>VLOOKUP(B:B,[1]Sheet3!A:B,2,0)</f>
        <v>18-22 yrs (Youths)</v>
      </c>
    </row>
    <row r="373" spans="1:24" x14ac:dyDescent="0.35">
      <c r="A373" s="1" t="s">
        <v>110</v>
      </c>
      <c r="B373" s="1">
        <v>19</v>
      </c>
      <c r="C373" s="1" t="s">
        <v>31</v>
      </c>
      <c r="D373" s="1" t="s">
        <v>26</v>
      </c>
      <c r="E373" s="1">
        <v>0</v>
      </c>
      <c r="F373" s="1">
        <v>1</v>
      </c>
      <c r="G373" s="1">
        <v>0</v>
      </c>
      <c r="H373" s="1">
        <v>8</v>
      </c>
      <c r="I373" s="1">
        <v>2</v>
      </c>
      <c r="J373" s="1">
        <v>2</v>
      </c>
      <c r="K373" s="1" t="s">
        <v>27</v>
      </c>
      <c r="L373" s="1">
        <v>3</v>
      </c>
      <c r="M373" s="1" t="s">
        <v>1383</v>
      </c>
      <c r="N373" s="1" t="s">
        <v>22</v>
      </c>
      <c r="O373" s="1" t="s">
        <v>61</v>
      </c>
      <c r="P373" s="1" t="s">
        <v>20</v>
      </c>
      <c r="Q373" s="1" t="s">
        <v>22</v>
      </c>
      <c r="R373" s="1" t="s">
        <v>23</v>
      </c>
      <c r="S373">
        <f t="shared" si="26"/>
        <v>13</v>
      </c>
      <c r="T373">
        <f t="shared" si="27"/>
        <v>8</v>
      </c>
      <c r="U373">
        <f t="shared" si="28"/>
        <v>0</v>
      </c>
      <c r="V373" s="14">
        <f t="shared" si="29"/>
        <v>2.1666666666666665</v>
      </c>
      <c r="W373" t="str">
        <f t="shared" si="25"/>
        <v>NO</v>
      </c>
      <c r="X373" t="str">
        <f>VLOOKUP(B:B,[1]Sheet3!A:B,2,0)</f>
        <v>18-22 yrs (Youths)</v>
      </c>
    </row>
    <row r="374" spans="1:24" x14ac:dyDescent="0.35">
      <c r="A374" s="1" t="s">
        <v>113</v>
      </c>
      <c r="B374" s="1">
        <v>19</v>
      </c>
      <c r="C374" s="1" t="s">
        <v>55</v>
      </c>
      <c r="D374" s="1" t="s">
        <v>26</v>
      </c>
      <c r="E374" s="1">
        <v>0</v>
      </c>
      <c r="F374" s="1">
        <v>2</v>
      </c>
      <c r="G374" s="1">
        <v>2</v>
      </c>
      <c r="H374" s="1">
        <v>10</v>
      </c>
      <c r="I374" s="1">
        <v>1</v>
      </c>
      <c r="J374" s="1">
        <v>0.5</v>
      </c>
      <c r="K374" s="1" t="s">
        <v>35</v>
      </c>
      <c r="L374" s="1">
        <v>4</v>
      </c>
      <c r="M374" s="1" t="s">
        <v>1383</v>
      </c>
      <c r="N374" s="1" t="s">
        <v>20</v>
      </c>
      <c r="O374" s="1" t="s">
        <v>66</v>
      </c>
      <c r="P374" s="1" t="s">
        <v>22</v>
      </c>
      <c r="Q374" s="1" t="s">
        <v>22</v>
      </c>
      <c r="R374" s="1" t="s">
        <v>29</v>
      </c>
      <c r="S374">
        <f t="shared" si="26"/>
        <v>15.5</v>
      </c>
      <c r="T374">
        <f t="shared" si="27"/>
        <v>10</v>
      </c>
      <c r="U374">
        <f t="shared" si="28"/>
        <v>0</v>
      </c>
      <c r="V374" s="14">
        <f t="shared" si="29"/>
        <v>2.5833333333333335</v>
      </c>
      <c r="W374" t="str">
        <f t="shared" si="25"/>
        <v>NO</v>
      </c>
      <c r="X374" t="str">
        <f>VLOOKUP(B:B,[1]Sheet3!A:B,2,0)</f>
        <v>18-22 yrs (Youths)</v>
      </c>
    </row>
    <row r="375" spans="1:24" x14ac:dyDescent="0.35">
      <c r="A375" s="1" t="s">
        <v>116</v>
      </c>
      <c r="B375" s="1">
        <v>19</v>
      </c>
      <c r="C375" s="1" t="s">
        <v>31</v>
      </c>
      <c r="D375" s="1" t="s">
        <v>26</v>
      </c>
      <c r="E375" s="1">
        <v>4</v>
      </c>
      <c r="F375" s="1">
        <v>2</v>
      </c>
      <c r="G375" s="1">
        <v>0</v>
      </c>
      <c r="H375" s="1">
        <v>7</v>
      </c>
      <c r="I375" s="1">
        <v>1</v>
      </c>
      <c r="J375" s="1">
        <v>0</v>
      </c>
      <c r="K375" s="1" t="s">
        <v>47</v>
      </c>
      <c r="L375" s="1">
        <v>3</v>
      </c>
      <c r="M375" s="1" t="s">
        <v>1381</v>
      </c>
      <c r="N375" s="1" t="s">
        <v>22</v>
      </c>
      <c r="O375" s="1" t="s">
        <v>36</v>
      </c>
      <c r="P375" s="1" t="s">
        <v>22</v>
      </c>
      <c r="Q375" s="1" t="s">
        <v>22</v>
      </c>
      <c r="R375" s="1" t="s">
        <v>29</v>
      </c>
      <c r="S375">
        <f t="shared" si="26"/>
        <v>14</v>
      </c>
      <c r="T375">
        <f t="shared" si="27"/>
        <v>7</v>
      </c>
      <c r="U375">
        <f t="shared" si="28"/>
        <v>0</v>
      </c>
      <c r="V375" s="14">
        <f t="shared" si="29"/>
        <v>2.3333333333333335</v>
      </c>
      <c r="W375" t="str">
        <f t="shared" si="25"/>
        <v>NO</v>
      </c>
      <c r="X375" t="str">
        <f>VLOOKUP(B:B,[1]Sheet3!A:B,2,0)</f>
        <v>18-22 yrs (Youths)</v>
      </c>
    </row>
    <row r="376" spans="1:24" x14ac:dyDescent="0.35">
      <c r="A376" s="1" t="s">
        <v>117</v>
      </c>
      <c r="B376" s="1">
        <v>19</v>
      </c>
      <c r="C376" s="1" t="s">
        <v>31</v>
      </c>
      <c r="D376" s="1" t="s">
        <v>26</v>
      </c>
      <c r="E376" s="1">
        <v>2</v>
      </c>
      <c r="F376" s="1">
        <v>2</v>
      </c>
      <c r="G376" s="1">
        <v>2</v>
      </c>
      <c r="H376" s="1">
        <v>8</v>
      </c>
      <c r="I376" s="1">
        <v>1</v>
      </c>
      <c r="J376" s="1">
        <v>0</v>
      </c>
      <c r="K376" s="1" t="s">
        <v>27</v>
      </c>
      <c r="L376" s="1">
        <v>4</v>
      </c>
      <c r="M376" s="1" t="s">
        <v>1381</v>
      </c>
      <c r="N376" s="1" t="s">
        <v>20</v>
      </c>
      <c r="O376" s="1" t="s">
        <v>32</v>
      </c>
      <c r="P376" s="1" t="s">
        <v>20</v>
      </c>
      <c r="Q376" s="1" t="s">
        <v>22</v>
      </c>
      <c r="R376" s="1" t="s">
        <v>37</v>
      </c>
      <c r="S376">
        <f t="shared" si="26"/>
        <v>15</v>
      </c>
      <c r="T376">
        <f t="shared" si="27"/>
        <v>8</v>
      </c>
      <c r="U376">
        <f t="shared" si="28"/>
        <v>0</v>
      </c>
      <c r="V376" s="14">
        <f t="shared" si="29"/>
        <v>2.5</v>
      </c>
      <c r="W376" t="str">
        <f t="shared" si="25"/>
        <v>NO</v>
      </c>
      <c r="X376" t="str">
        <f>VLOOKUP(B:B,[1]Sheet3!A:B,2,0)</f>
        <v>18-22 yrs (Youths)</v>
      </c>
    </row>
    <row r="377" spans="1:24" x14ac:dyDescent="0.35">
      <c r="A377" s="1" t="s">
        <v>128</v>
      </c>
      <c r="B377" s="1">
        <v>19</v>
      </c>
      <c r="C377" s="1" t="s">
        <v>87</v>
      </c>
      <c r="D377" s="1" t="s">
        <v>87</v>
      </c>
      <c r="E377" s="1">
        <v>0</v>
      </c>
      <c r="F377" s="1">
        <v>0</v>
      </c>
      <c r="G377" s="1">
        <v>2</v>
      </c>
      <c r="H377" s="1">
        <v>6</v>
      </c>
      <c r="I377" s="1">
        <v>4</v>
      </c>
      <c r="J377" s="1">
        <v>0.5</v>
      </c>
      <c r="K377" s="1" t="s">
        <v>35</v>
      </c>
      <c r="L377" s="1">
        <v>3</v>
      </c>
      <c r="M377" s="1" t="s">
        <v>1383</v>
      </c>
      <c r="N377" s="1" t="s">
        <v>20</v>
      </c>
      <c r="O377" s="1" t="s">
        <v>32</v>
      </c>
      <c r="P377" s="1" t="s">
        <v>20</v>
      </c>
      <c r="Q377" s="1" t="s">
        <v>22</v>
      </c>
      <c r="R377" s="1" t="s">
        <v>45</v>
      </c>
      <c r="S377">
        <f t="shared" si="26"/>
        <v>12.5</v>
      </c>
      <c r="T377">
        <f t="shared" si="27"/>
        <v>6</v>
      </c>
      <c r="U377">
        <f t="shared" si="28"/>
        <v>0</v>
      </c>
      <c r="V377" s="14">
        <f t="shared" si="29"/>
        <v>2.0833333333333335</v>
      </c>
      <c r="W377" t="str">
        <f t="shared" si="25"/>
        <v>NO</v>
      </c>
      <c r="X377" t="str">
        <f>VLOOKUP(B:B,[1]Sheet3!A:B,2,0)</f>
        <v>18-22 yrs (Youths)</v>
      </c>
    </row>
    <row r="378" spans="1:24" x14ac:dyDescent="0.35">
      <c r="A378" s="1" t="s">
        <v>131</v>
      </c>
      <c r="B378" s="1">
        <v>19</v>
      </c>
      <c r="C378" s="1" t="s">
        <v>31</v>
      </c>
      <c r="D378" s="1" t="s">
        <v>44</v>
      </c>
      <c r="E378" s="1">
        <v>2</v>
      </c>
      <c r="F378" s="1">
        <v>2</v>
      </c>
      <c r="G378" s="1">
        <v>1</v>
      </c>
      <c r="H378" s="1">
        <v>8</v>
      </c>
      <c r="I378" s="1">
        <v>5</v>
      </c>
      <c r="J378" s="1">
        <v>0</v>
      </c>
      <c r="K378" s="1" t="s">
        <v>35</v>
      </c>
      <c r="L378" s="1">
        <v>4</v>
      </c>
      <c r="M378" s="1" t="s">
        <v>1386</v>
      </c>
      <c r="N378" s="1" t="s">
        <v>20</v>
      </c>
      <c r="O378" s="1" t="s">
        <v>28</v>
      </c>
      <c r="P378" s="1" t="s">
        <v>20</v>
      </c>
      <c r="Q378" s="1" t="s">
        <v>22</v>
      </c>
      <c r="R378" s="1" t="s">
        <v>29</v>
      </c>
      <c r="S378">
        <f t="shared" si="26"/>
        <v>18</v>
      </c>
      <c r="T378">
        <f t="shared" si="27"/>
        <v>8</v>
      </c>
      <c r="U378">
        <f t="shared" si="28"/>
        <v>0</v>
      </c>
      <c r="V378" s="14">
        <f t="shared" si="29"/>
        <v>3</v>
      </c>
      <c r="W378" t="str">
        <f t="shared" si="25"/>
        <v>NO</v>
      </c>
      <c r="X378" t="str">
        <f>VLOOKUP(B:B,[1]Sheet3!A:B,2,0)</f>
        <v>18-22 yrs (Youths)</v>
      </c>
    </row>
    <row r="379" spans="1:24" x14ac:dyDescent="0.35">
      <c r="A379" s="1" t="s">
        <v>135</v>
      </c>
      <c r="B379" s="1">
        <v>19</v>
      </c>
      <c r="C379" s="1" t="s">
        <v>55</v>
      </c>
      <c r="D379" s="1" t="s">
        <v>18</v>
      </c>
      <c r="E379" s="1">
        <v>1</v>
      </c>
      <c r="F379" s="1">
        <v>0.5</v>
      </c>
      <c r="G379" s="1">
        <v>1</v>
      </c>
      <c r="H379" s="1">
        <v>7</v>
      </c>
      <c r="I379" s="1">
        <v>5</v>
      </c>
      <c r="J379" s="1">
        <v>2</v>
      </c>
      <c r="K379" s="1" t="s">
        <v>35</v>
      </c>
      <c r="L379" s="1">
        <v>3</v>
      </c>
      <c r="M379" s="1" t="s">
        <v>1383</v>
      </c>
      <c r="N379" s="1" t="s">
        <v>20</v>
      </c>
      <c r="O379" s="1" t="s">
        <v>136</v>
      </c>
      <c r="P379" s="1" t="s">
        <v>20</v>
      </c>
      <c r="Q379" s="1" t="s">
        <v>22</v>
      </c>
      <c r="R379" s="1" t="s">
        <v>37</v>
      </c>
      <c r="S379">
        <f t="shared" si="26"/>
        <v>16.5</v>
      </c>
      <c r="T379">
        <f t="shared" si="27"/>
        <v>7</v>
      </c>
      <c r="U379">
        <f t="shared" si="28"/>
        <v>0.5</v>
      </c>
      <c r="V379" s="14">
        <f t="shared" si="29"/>
        <v>2.75</v>
      </c>
      <c r="W379" t="str">
        <f t="shared" si="25"/>
        <v>NO</v>
      </c>
      <c r="X379" t="str">
        <f>VLOOKUP(B:B,[1]Sheet3!A:B,2,0)</f>
        <v>18-22 yrs (Youths)</v>
      </c>
    </row>
    <row r="380" spans="1:24" x14ac:dyDescent="0.35">
      <c r="A380" s="1" t="s">
        <v>138</v>
      </c>
      <c r="B380" s="1">
        <v>19</v>
      </c>
      <c r="C380" s="1" t="s">
        <v>55</v>
      </c>
      <c r="D380" s="1" t="s">
        <v>26</v>
      </c>
      <c r="E380" s="1">
        <v>3</v>
      </c>
      <c r="F380" s="1">
        <v>5</v>
      </c>
      <c r="G380" s="1">
        <v>0</v>
      </c>
      <c r="H380" s="1">
        <v>5</v>
      </c>
      <c r="I380" s="1">
        <v>4</v>
      </c>
      <c r="J380" s="1">
        <v>0</v>
      </c>
      <c r="K380" s="1" t="s">
        <v>139</v>
      </c>
      <c r="L380" s="1">
        <v>2</v>
      </c>
      <c r="M380" s="1" t="s">
        <v>1381</v>
      </c>
      <c r="N380" s="1" t="s">
        <v>22</v>
      </c>
      <c r="O380" s="1" t="s">
        <v>32</v>
      </c>
      <c r="P380" s="1" t="s">
        <v>22</v>
      </c>
      <c r="Q380" s="1" t="s">
        <v>20</v>
      </c>
      <c r="R380" s="1" t="s">
        <v>29</v>
      </c>
      <c r="S380">
        <f t="shared" si="26"/>
        <v>17</v>
      </c>
      <c r="T380">
        <f t="shared" si="27"/>
        <v>5</v>
      </c>
      <c r="U380">
        <f t="shared" si="28"/>
        <v>0</v>
      </c>
      <c r="V380" s="14">
        <f t="shared" si="29"/>
        <v>2.8333333333333335</v>
      </c>
      <c r="W380" t="str">
        <f t="shared" si="25"/>
        <v>NO</v>
      </c>
      <c r="X380" t="str">
        <f>VLOOKUP(B:B,[1]Sheet3!A:B,2,0)</f>
        <v>18-22 yrs (Youths)</v>
      </c>
    </row>
    <row r="381" spans="1:24" x14ac:dyDescent="0.35">
      <c r="A381" s="1" t="s">
        <v>140</v>
      </c>
      <c r="B381" s="1">
        <v>19</v>
      </c>
      <c r="C381" s="1" t="s">
        <v>31</v>
      </c>
      <c r="D381" s="1" t="s">
        <v>26</v>
      </c>
      <c r="E381" s="1">
        <v>0</v>
      </c>
      <c r="F381" s="1">
        <v>1</v>
      </c>
      <c r="G381" s="1">
        <v>1</v>
      </c>
      <c r="H381" s="1">
        <v>8</v>
      </c>
      <c r="I381" s="1">
        <v>2</v>
      </c>
      <c r="J381" s="1">
        <v>0</v>
      </c>
      <c r="K381" s="1" t="s">
        <v>35</v>
      </c>
      <c r="L381" s="1">
        <v>3</v>
      </c>
      <c r="M381" s="1" t="s">
        <v>1386</v>
      </c>
      <c r="N381" s="1" t="s">
        <v>20</v>
      </c>
      <c r="O381" s="1" t="s">
        <v>32</v>
      </c>
      <c r="P381" s="1" t="s">
        <v>22</v>
      </c>
      <c r="Q381" s="1" t="s">
        <v>22</v>
      </c>
      <c r="R381" s="1" t="s">
        <v>23</v>
      </c>
      <c r="S381">
        <f t="shared" si="26"/>
        <v>12</v>
      </c>
      <c r="T381">
        <f t="shared" si="27"/>
        <v>8</v>
      </c>
      <c r="U381">
        <f t="shared" si="28"/>
        <v>0</v>
      </c>
      <c r="V381" s="14">
        <f t="shared" si="29"/>
        <v>2</v>
      </c>
      <c r="W381" t="str">
        <f t="shared" si="25"/>
        <v>NO</v>
      </c>
      <c r="X381" t="str">
        <f>VLOOKUP(B:B,[1]Sheet3!A:B,2,0)</f>
        <v>18-22 yrs (Youths)</v>
      </c>
    </row>
    <row r="382" spans="1:24" x14ac:dyDescent="0.35">
      <c r="A382" s="1" t="s">
        <v>144</v>
      </c>
      <c r="B382" s="1">
        <v>19</v>
      </c>
      <c r="C382" s="1" t="s">
        <v>17</v>
      </c>
      <c r="D382" s="1" t="s">
        <v>18</v>
      </c>
      <c r="E382" s="1">
        <v>1</v>
      </c>
      <c r="F382" s="1">
        <v>4</v>
      </c>
      <c r="G382" s="1">
        <v>0</v>
      </c>
      <c r="H382" s="1">
        <v>8</v>
      </c>
      <c r="I382" s="1">
        <v>2</v>
      </c>
      <c r="J382" s="1">
        <v>0</v>
      </c>
      <c r="K382" s="1" t="s">
        <v>57</v>
      </c>
      <c r="L382" s="1">
        <v>4</v>
      </c>
      <c r="M382" s="1" t="s">
        <v>1381</v>
      </c>
      <c r="N382" s="1" t="s">
        <v>20</v>
      </c>
      <c r="O382" s="1" t="s">
        <v>145</v>
      </c>
      <c r="P382" s="1" t="s">
        <v>22</v>
      </c>
      <c r="Q382" s="1" t="s">
        <v>22</v>
      </c>
      <c r="R382" s="1" t="s">
        <v>33</v>
      </c>
      <c r="S382">
        <f t="shared" si="26"/>
        <v>15</v>
      </c>
      <c r="T382">
        <f t="shared" si="27"/>
        <v>8</v>
      </c>
      <c r="U382">
        <f t="shared" si="28"/>
        <v>0</v>
      </c>
      <c r="V382" s="14">
        <f t="shared" si="29"/>
        <v>2.5</v>
      </c>
      <c r="W382" t="str">
        <f t="shared" si="25"/>
        <v>NO</v>
      </c>
      <c r="X382" t="str">
        <f>VLOOKUP(B:B,[1]Sheet3!A:B,2,0)</f>
        <v>18-22 yrs (Youths)</v>
      </c>
    </row>
    <row r="383" spans="1:24" x14ac:dyDescent="0.35">
      <c r="A383" s="1" t="s">
        <v>148</v>
      </c>
      <c r="B383" s="1">
        <v>19</v>
      </c>
      <c r="C383" s="1" t="s">
        <v>31</v>
      </c>
      <c r="D383" s="1" t="s">
        <v>26</v>
      </c>
      <c r="E383" s="1">
        <v>2</v>
      </c>
      <c r="F383" s="1">
        <v>2</v>
      </c>
      <c r="G383" s="1">
        <v>0.5</v>
      </c>
      <c r="H383" s="1">
        <v>9</v>
      </c>
      <c r="I383" s="1">
        <v>3</v>
      </c>
      <c r="J383" s="1">
        <v>1</v>
      </c>
      <c r="K383" s="1" t="s">
        <v>35</v>
      </c>
      <c r="L383" s="1">
        <v>2</v>
      </c>
      <c r="M383" s="1" t="s">
        <v>1381</v>
      </c>
      <c r="N383" s="1" t="s">
        <v>20</v>
      </c>
      <c r="O383" s="1" t="s">
        <v>61</v>
      </c>
      <c r="P383" s="1" t="s">
        <v>22</v>
      </c>
      <c r="Q383" s="1" t="s">
        <v>22</v>
      </c>
      <c r="R383" s="1" t="s">
        <v>23</v>
      </c>
      <c r="S383">
        <f t="shared" si="26"/>
        <v>17.5</v>
      </c>
      <c r="T383">
        <f t="shared" si="27"/>
        <v>9</v>
      </c>
      <c r="U383">
        <f t="shared" si="28"/>
        <v>0.5</v>
      </c>
      <c r="V383" s="14">
        <f t="shared" si="29"/>
        <v>2.9166666666666665</v>
      </c>
      <c r="W383" t="str">
        <f t="shared" si="25"/>
        <v>NO</v>
      </c>
      <c r="X383" t="str">
        <f>VLOOKUP(B:B,[1]Sheet3!A:B,2,0)</f>
        <v>18-22 yrs (Youths)</v>
      </c>
    </row>
    <row r="384" spans="1:24" x14ac:dyDescent="0.35">
      <c r="A384" s="1" t="s">
        <v>152</v>
      </c>
      <c r="B384" s="1">
        <v>19</v>
      </c>
      <c r="C384" s="1" t="s">
        <v>31</v>
      </c>
      <c r="D384" s="1" t="s">
        <v>44</v>
      </c>
      <c r="E384" s="1">
        <v>2</v>
      </c>
      <c r="F384" s="1">
        <v>2</v>
      </c>
      <c r="G384" s="1">
        <v>1</v>
      </c>
      <c r="H384" s="1">
        <v>8</v>
      </c>
      <c r="I384" s="1">
        <v>5</v>
      </c>
      <c r="J384" s="1">
        <v>0</v>
      </c>
      <c r="K384" s="1" t="s">
        <v>35</v>
      </c>
      <c r="L384" s="1">
        <v>4</v>
      </c>
      <c r="M384" s="1" t="s">
        <v>1386</v>
      </c>
      <c r="N384" s="1" t="s">
        <v>20</v>
      </c>
      <c r="O384" s="1" t="s">
        <v>28</v>
      </c>
      <c r="P384" s="1" t="s">
        <v>20</v>
      </c>
      <c r="Q384" s="1" t="s">
        <v>22</v>
      </c>
      <c r="R384" s="1" t="s">
        <v>29</v>
      </c>
      <c r="S384">
        <f t="shared" si="26"/>
        <v>18</v>
      </c>
      <c r="T384">
        <f t="shared" si="27"/>
        <v>8</v>
      </c>
      <c r="U384">
        <f t="shared" si="28"/>
        <v>0</v>
      </c>
      <c r="V384" s="14">
        <f t="shared" si="29"/>
        <v>3</v>
      </c>
      <c r="W384" t="str">
        <f t="shared" si="25"/>
        <v>NO</v>
      </c>
      <c r="X384" t="str">
        <f>VLOOKUP(B:B,[1]Sheet3!A:B,2,0)</f>
        <v>18-22 yrs (Youths)</v>
      </c>
    </row>
    <row r="385" spans="1:24" x14ac:dyDescent="0.35">
      <c r="A385" s="1" t="s">
        <v>159</v>
      </c>
      <c r="B385" s="1">
        <v>19</v>
      </c>
      <c r="C385" s="1" t="s">
        <v>55</v>
      </c>
      <c r="D385" s="1" t="s">
        <v>26</v>
      </c>
      <c r="E385" s="1">
        <v>4</v>
      </c>
      <c r="F385" s="1">
        <v>3</v>
      </c>
      <c r="G385" s="1">
        <v>1</v>
      </c>
      <c r="H385" s="1">
        <v>7</v>
      </c>
      <c r="I385" s="1">
        <v>3</v>
      </c>
      <c r="J385" s="1">
        <v>2</v>
      </c>
      <c r="K385" s="1" t="s">
        <v>35</v>
      </c>
      <c r="L385" s="1">
        <v>3</v>
      </c>
      <c r="M385" s="1" t="s">
        <v>1381</v>
      </c>
      <c r="N385" s="1" t="s">
        <v>20</v>
      </c>
      <c r="O385" s="1" t="s">
        <v>32</v>
      </c>
      <c r="P385" s="1" t="s">
        <v>22</v>
      </c>
      <c r="Q385" s="1" t="s">
        <v>22</v>
      </c>
      <c r="R385" s="1" t="s">
        <v>23</v>
      </c>
      <c r="S385">
        <f t="shared" si="26"/>
        <v>20</v>
      </c>
      <c r="T385">
        <f t="shared" si="27"/>
        <v>7</v>
      </c>
      <c r="U385">
        <f t="shared" si="28"/>
        <v>1</v>
      </c>
      <c r="V385" s="14">
        <f t="shared" si="29"/>
        <v>3.3333333333333335</v>
      </c>
      <c r="W385" t="str">
        <f t="shared" si="25"/>
        <v>NO</v>
      </c>
      <c r="X385" t="str">
        <f>VLOOKUP(B:B,[1]Sheet3!A:B,2,0)</f>
        <v>18-22 yrs (Youths)</v>
      </c>
    </row>
    <row r="386" spans="1:24" x14ac:dyDescent="0.35">
      <c r="A386" s="1" t="s">
        <v>162</v>
      </c>
      <c r="B386" s="1">
        <v>19</v>
      </c>
      <c r="C386" s="1" t="s">
        <v>31</v>
      </c>
      <c r="D386" s="1" t="s">
        <v>26</v>
      </c>
      <c r="E386" s="1">
        <v>0</v>
      </c>
      <c r="F386" s="1">
        <v>4</v>
      </c>
      <c r="G386" s="1">
        <v>1</v>
      </c>
      <c r="H386" s="1">
        <v>8</v>
      </c>
      <c r="I386" s="1">
        <v>1</v>
      </c>
      <c r="J386" s="1">
        <v>0</v>
      </c>
      <c r="K386" s="1" t="s">
        <v>47</v>
      </c>
      <c r="L386" s="1">
        <v>3</v>
      </c>
      <c r="M386" s="1" t="s">
        <v>1381</v>
      </c>
      <c r="N386" s="1" t="s">
        <v>20</v>
      </c>
      <c r="O386" s="1" t="s">
        <v>32</v>
      </c>
      <c r="P386" s="1" t="s">
        <v>20</v>
      </c>
      <c r="Q386" s="1" t="s">
        <v>22</v>
      </c>
      <c r="R386" s="1" t="s">
        <v>23</v>
      </c>
      <c r="S386">
        <f t="shared" si="26"/>
        <v>14</v>
      </c>
      <c r="T386">
        <f t="shared" si="27"/>
        <v>8</v>
      </c>
      <c r="U386">
        <f t="shared" si="28"/>
        <v>0</v>
      </c>
      <c r="V386" s="14">
        <f t="shared" si="29"/>
        <v>2.3333333333333335</v>
      </c>
      <c r="W386" t="str">
        <f t="shared" ref="W386:W449" si="30">IF(T386=I386, "YES","NO")</f>
        <v>NO</v>
      </c>
      <c r="X386" t="str">
        <f>VLOOKUP(B:B,[1]Sheet3!A:B,2,0)</f>
        <v>18-22 yrs (Youths)</v>
      </c>
    </row>
    <row r="387" spans="1:24" x14ac:dyDescent="0.35">
      <c r="A387" s="1" t="s">
        <v>163</v>
      </c>
      <c r="B387" s="1">
        <v>19</v>
      </c>
      <c r="C387" s="1" t="s">
        <v>31</v>
      </c>
      <c r="D387" s="1" t="s">
        <v>18</v>
      </c>
      <c r="E387" s="1">
        <v>4</v>
      </c>
      <c r="F387" s="1">
        <v>0</v>
      </c>
      <c r="G387" s="1">
        <v>0</v>
      </c>
      <c r="H387" s="1">
        <v>8</v>
      </c>
      <c r="I387" s="1">
        <v>2</v>
      </c>
      <c r="J387" s="1">
        <v>1.5</v>
      </c>
      <c r="K387" s="1" t="s">
        <v>35</v>
      </c>
      <c r="L387" s="1">
        <v>3</v>
      </c>
      <c r="M387" s="1" t="s">
        <v>1381</v>
      </c>
      <c r="N387" s="1" t="s">
        <v>22</v>
      </c>
      <c r="O387" s="1" t="s">
        <v>164</v>
      </c>
      <c r="P387" s="1" t="s">
        <v>20</v>
      </c>
      <c r="Q387" s="1" t="s">
        <v>20</v>
      </c>
      <c r="R387" s="1" t="s">
        <v>23</v>
      </c>
      <c r="S387">
        <f t="shared" ref="S387:S450" si="31">SUM(E387:J387)</f>
        <v>15.5</v>
      </c>
      <c r="T387">
        <f t="shared" ref="T387:T450" si="32">MAX(E387:J387)</f>
        <v>8</v>
      </c>
      <c r="U387">
        <f t="shared" ref="U387:U450" si="33">MIN(E387:J387)</f>
        <v>0</v>
      </c>
      <c r="V387" s="14">
        <f t="shared" ref="V387:V450" si="34">AVERAGE(E387:J387)</f>
        <v>2.5833333333333335</v>
      </c>
      <c r="W387" t="str">
        <f t="shared" si="30"/>
        <v>NO</v>
      </c>
      <c r="X387" t="str">
        <f>VLOOKUP(B:B,[1]Sheet3!A:B,2,0)</f>
        <v>18-22 yrs (Youths)</v>
      </c>
    </row>
    <row r="388" spans="1:24" x14ac:dyDescent="0.35">
      <c r="A388" s="1" t="s">
        <v>168</v>
      </c>
      <c r="B388" s="1">
        <v>19</v>
      </c>
      <c r="C388" s="1" t="s">
        <v>17</v>
      </c>
      <c r="D388" s="1" t="s">
        <v>44</v>
      </c>
      <c r="E388" s="1">
        <v>5</v>
      </c>
      <c r="F388" s="1">
        <v>3</v>
      </c>
      <c r="G388" s="1">
        <v>1</v>
      </c>
      <c r="H388" s="1">
        <v>8</v>
      </c>
      <c r="I388" s="1">
        <v>2</v>
      </c>
      <c r="J388" s="1">
        <v>0</v>
      </c>
      <c r="K388" s="1" t="s">
        <v>85</v>
      </c>
      <c r="L388" s="1">
        <v>2</v>
      </c>
      <c r="M388" s="1" t="s">
        <v>1383</v>
      </c>
      <c r="N388" s="1" t="s">
        <v>20</v>
      </c>
      <c r="O388" s="1" t="s">
        <v>58</v>
      </c>
      <c r="P388" s="1" t="s">
        <v>20</v>
      </c>
      <c r="Q388" s="1" t="s">
        <v>22</v>
      </c>
      <c r="R388" s="1" t="s">
        <v>33</v>
      </c>
      <c r="S388">
        <f t="shared" si="31"/>
        <v>19</v>
      </c>
      <c r="T388">
        <f t="shared" si="32"/>
        <v>8</v>
      </c>
      <c r="U388">
        <f t="shared" si="33"/>
        <v>0</v>
      </c>
      <c r="V388" s="14">
        <f t="shared" si="34"/>
        <v>3.1666666666666665</v>
      </c>
      <c r="W388" t="str">
        <f t="shared" si="30"/>
        <v>NO</v>
      </c>
      <c r="X388" t="str">
        <f>VLOOKUP(B:B,[1]Sheet3!A:B,2,0)</f>
        <v>18-22 yrs (Youths)</v>
      </c>
    </row>
    <row r="389" spans="1:24" x14ac:dyDescent="0.35">
      <c r="A389" s="1" t="s">
        <v>169</v>
      </c>
      <c r="B389" s="1">
        <v>19</v>
      </c>
      <c r="C389" s="1" t="s">
        <v>55</v>
      </c>
      <c r="D389" s="1" t="s">
        <v>26</v>
      </c>
      <c r="E389" s="1">
        <v>3</v>
      </c>
      <c r="F389" s="1">
        <v>1</v>
      </c>
      <c r="G389" s="1">
        <v>0</v>
      </c>
      <c r="H389" s="1">
        <v>10</v>
      </c>
      <c r="I389" s="1">
        <v>4</v>
      </c>
      <c r="J389" s="1">
        <v>0</v>
      </c>
      <c r="K389" s="1" t="s">
        <v>47</v>
      </c>
      <c r="L389" s="1">
        <v>3</v>
      </c>
      <c r="M389" s="1" t="s">
        <v>1383</v>
      </c>
      <c r="N389" s="1" t="s">
        <v>20</v>
      </c>
      <c r="O389" s="1" t="s">
        <v>32</v>
      </c>
      <c r="P389" s="1" t="s">
        <v>20</v>
      </c>
      <c r="Q389" s="1" t="s">
        <v>22</v>
      </c>
      <c r="R389" s="1" t="s">
        <v>23</v>
      </c>
      <c r="S389">
        <f t="shared" si="31"/>
        <v>18</v>
      </c>
      <c r="T389">
        <f t="shared" si="32"/>
        <v>10</v>
      </c>
      <c r="U389">
        <f t="shared" si="33"/>
        <v>0</v>
      </c>
      <c r="V389" s="14">
        <f t="shared" si="34"/>
        <v>3</v>
      </c>
      <c r="W389" t="str">
        <f t="shared" si="30"/>
        <v>NO</v>
      </c>
      <c r="X389" t="str">
        <f>VLOOKUP(B:B,[1]Sheet3!A:B,2,0)</f>
        <v>18-22 yrs (Youths)</v>
      </c>
    </row>
    <row r="390" spans="1:24" x14ac:dyDescent="0.35">
      <c r="A390" s="1" t="s">
        <v>180</v>
      </c>
      <c r="B390" s="1">
        <v>19</v>
      </c>
      <c r="C390" s="1" t="s">
        <v>31</v>
      </c>
      <c r="D390" s="1" t="s">
        <v>26</v>
      </c>
      <c r="E390" s="1">
        <v>2</v>
      </c>
      <c r="F390" s="1">
        <v>1.5</v>
      </c>
      <c r="G390" s="1">
        <v>1</v>
      </c>
      <c r="H390" s="1">
        <v>7</v>
      </c>
      <c r="I390" s="1">
        <v>2</v>
      </c>
      <c r="J390" s="1" t="s">
        <v>1387</v>
      </c>
      <c r="K390" s="1" t="s">
        <v>27</v>
      </c>
      <c r="L390" s="1">
        <v>2</v>
      </c>
      <c r="M390" s="1" t="s">
        <v>1383</v>
      </c>
      <c r="N390" s="1" t="s">
        <v>20</v>
      </c>
      <c r="O390" s="1" t="s">
        <v>32</v>
      </c>
      <c r="P390" s="1" t="s">
        <v>20</v>
      </c>
      <c r="Q390" s="1" t="s">
        <v>20</v>
      </c>
      <c r="R390" s="1" t="s">
        <v>23</v>
      </c>
      <c r="S390">
        <f t="shared" si="31"/>
        <v>13.5</v>
      </c>
      <c r="T390">
        <f t="shared" si="32"/>
        <v>7</v>
      </c>
      <c r="U390">
        <f t="shared" si="33"/>
        <v>1</v>
      </c>
      <c r="V390" s="14">
        <f t="shared" si="34"/>
        <v>2.7</v>
      </c>
      <c r="W390" t="str">
        <f t="shared" si="30"/>
        <v>NO</v>
      </c>
      <c r="X390" t="str">
        <f>VLOOKUP(B:B,[1]Sheet3!A:B,2,0)</f>
        <v>18-22 yrs (Youths)</v>
      </c>
    </row>
    <row r="391" spans="1:24" x14ac:dyDescent="0.35">
      <c r="A391" s="1" t="s">
        <v>186</v>
      </c>
      <c r="B391" s="1">
        <v>19</v>
      </c>
      <c r="C391" s="1" t="s">
        <v>31</v>
      </c>
      <c r="D391" s="1" t="s">
        <v>26</v>
      </c>
      <c r="E391" s="1">
        <v>1</v>
      </c>
      <c r="F391" s="1">
        <v>4</v>
      </c>
      <c r="G391" s="1">
        <v>1</v>
      </c>
      <c r="H391" s="1">
        <v>8</v>
      </c>
      <c r="I391" s="1">
        <v>1</v>
      </c>
      <c r="J391" s="1">
        <v>0</v>
      </c>
      <c r="K391" s="1" t="s">
        <v>27</v>
      </c>
      <c r="L391" s="1">
        <v>4</v>
      </c>
      <c r="M391" s="1" t="s">
        <v>1383</v>
      </c>
      <c r="N391" s="1" t="s">
        <v>20</v>
      </c>
      <c r="O391" s="1" t="s">
        <v>96</v>
      </c>
      <c r="P391" s="1" t="s">
        <v>20</v>
      </c>
      <c r="Q391" s="1" t="s">
        <v>22</v>
      </c>
      <c r="R391" s="1" t="s">
        <v>23</v>
      </c>
      <c r="S391">
        <f t="shared" si="31"/>
        <v>15</v>
      </c>
      <c r="T391">
        <f t="shared" si="32"/>
        <v>8</v>
      </c>
      <c r="U391">
        <f t="shared" si="33"/>
        <v>0</v>
      </c>
      <c r="V391" s="14">
        <f t="shared" si="34"/>
        <v>2.5</v>
      </c>
      <c r="W391" t="str">
        <f t="shared" si="30"/>
        <v>NO</v>
      </c>
      <c r="X391" t="str">
        <f>VLOOKUP(B:B,[1]Sheet3!A:B,2,0)</f>
        <v>18-22 yrs (Youths)</v>
      </c>
    </row>
    <row r="392" spans="1:24" x14ac:dyDescent="0.35">
      <c r="A392" s="1" t="s">
        <v>194</v>
      </c>
      <c r="B392" s="1">
        <v>19</v>
      </c>
      <c r="C392" s="1" t="s">
        <v>55</v>
      </c>
      <c r="D392" s="1" t="s">
        <v>26</v>
      </c>
      <c r="E392" s="1">
        <v>2</v>
      </c>
      <c r="F392" s="1">
        <v>6</v>
      </c>
      <c r="G392" s="1">
        <v>1</v>
      </c>
      <c r="H392" s="1">
        <v>6</v>
      </c>
      <c r="I392" s="1">
        <v>1</v>
      </c>
      <c r="J392" s="1">
        <v>0</v>
      </c>
      <c r="K392" s="1" t="s">
        <v>35</v>
      </c>
      <c r="L392" s="1">
        <v>3</v>
      </c>
      <c r="M392" s="1" t="s">
        <v>1381</v>
      </c>
      <c r="N392" s="1" t="s">
        <v>20</v>
      </c>
      <c r="O392" s="1" t="s">
        <v>36</v>
      </c>
      <c r="P392" s="1" t="s">
        <v>20</v>
      </c>
      <c r="Q392" s="1" t="s">
        <v>22</v>
      </c>
      <c r="R392" s="1" t="s">
        <v>23</v>
      </c>
      <c r="S392">
        <f t="shared" si="31"/>
        <v>16</v>
      </c>
      <c r="T392">
        <f t="shared" si="32"/>
        <v>6</v>
      </c>
      <c r="U392">
        <f t="shared" si="33"/>
        <v>0</v>
      </c>
      <c r="V392" s="14">
        <f t="shared" si="34"/>
        <v>2.6666666666666665</v>
      </c>
      <c r="W392" t="str">
        <f t="shared" si="30"/>
        <v>NO</v>
      </c>
      <c r="X392" t="str">
        <f>VLOOKUP(B:B,[1]Sheet3!A:B,2,0)</f>
        <v>18-22 yrs (Youths)</v>
      </c>
    </row>
    <row r="393" spans="1:24" x14ac:dyDescent="0.35">
      <c r="A393" s="1" t="s">
        <v>199</v>
      </c>
      <c r="B393" s="1">
        <v>19</v>
      </c>
      <c r="C393" s="1" t="s">
        <v>31</v>
      </c>
      <c r="D393" s="1" t="s">
        <v>26</v>
      </c>
      <c r="E393" s="1">
        <v>1</v>
      </c>
      <c r="F393" s="1">
        <v>2</v>
      </c>
      <c r="G393" s="1">
        <v>0</v>
      </c>
      <c r="H393" s="1">
        <v>7</v>
      </c>
      <c r="I393" s="1">
        <v>1</v>
      </c>
      <c r="J393" s="1">
        <v>0</v>
      </c>
      <c r="K393" s="1" t="s">
        <v>47</v>
      </c>
      <c r="L393" s="1">
        <v>2</v>
      </c>
      <c r="M393" s="1" t="s">
        <v>1381</v>
      </c>
      <c r="N393" s="1" t="s">
        <v>22</v>
      </c>
      <c r="O393" s="1" t="s">
        <v>96</v>
      </c>
      <c r="P393" s="1" t="s">
        <v>20</v>
      </c>
      <c r="Q393" s="1" t="s">
        <v>20</v>
      </c>
      <c r="R393" s="1" t="s">
        <v>23</v>
      </c>
      <c r="S393">
        <f t="shared" si="31"/>
        <v>11</v>
      </c>
      <c r="T393">
        <f t="shared" si="32"/>
        <v>7</v>
      </c>
      <c r="U393">
        <f t="shared" si="33"/>
        <v>0</v>
      </c>
      <c r="V393" s="14">
        <f t="shared" si="34"/>
        <v>1.8333333333333333</v>
      </c>
      <c r="W393" t="str">
        <f t="shared" si="30"/>
        <v>NO</v>
      </c>
      <c r="X393" t="str">
        <f>VLOOKUP(B:B,[1]Sheet3!A:B,2,0)</f>
        <v>18-22 yrs (Youths)</v>
      </c>
    </row>
    <row r="394" spans="1:24" x14ac:dyDescent="0.35">
      <c r="A394" s="1" t="s">
        <v>202</v>
      </c>
      <c r="B394" s="1">
        <v>19</v>
      </c>
      <c r="C394" s="1" t="s">
        <v>31</v>
      </c>
      <c r="D394" s="1" t="s">
        <v>26</v>
      </c>
      <c r="E394" s="1">
        <v>2</v>
      </c>
      <c r="F394" s="1">
        <v>4</v>
      </c>
      <c r="G394" s="1">
        <v>1</v>
      </c>
      <c r="H394" s="1">
        <v>8</v>
      </c>
      <c r="I394" s="1">
        <v>2</v>
      </c>
      <c r="J394" s="1">
        <v>0</v>
      </c>
      <c r="K394" s="1" t="s">
        <v>27</v>
      </c>
      <c r="L394" s="1">
        <v>4</v>
      </c>
      <c r="M394" s="1" t="s">
        <v>1386</v>
      </c>
      <c r="N394" s="1" t="s">
        <v>20</v>
      </c>
      <c r="O394" s="1" t="s">
        <v>203</v>
      </c>
      <c r="P394" s="1" t="s">
        <v>20</v>
      </c>
      <c r="Q394" s="1" t="s">
        <v>20</v>
      </c>
      <c r="R394" s="1" t="s">
        <v>29</v>
      </c>
      <c r="S394">
        <f t="shared" si="31"/>
        <v>17</v>
      </c>
      <c r="T394">
        <f t="shared" si="32"/>
        <v>8</v>
      </c>
      <c r="U394">
        <f t="shared" si="33"/>
        <v>0</v>
      </c>
      <c r="V394" s="14">
        <f t="shared" si="34"/>
        <v>2.8333333333333335</v>
      </c>
      <c r="W394" t="str">
        <f t="shared" si="30"/>
        <v>NO</v>
      </c>
      <c r="X394" t="str">
        <f>VLOOKUP(B:B,[1]Sheet3!A:B,2,0)</f>
        <v>18-22 yrs (Youths)</v>
      </c>
    </row>
    <row r="395" spans="1:24" x14ac:dyDescent="0.35">
      <c r="A395" s="1" t="s">
        <v>205</v>
      </c>
      <c r="B395" s="1">
        <v>19</v>
      </c>
      <c r="C395" s="1" t="s">
        <v>87</v>
      </c>
      <c r="D395" s="1" t="s">
        <v>87</v>
      </c>
      <c r="E395" s="1">
        <v>0</v>
      </c>
      <c r="F395" s="1">
        <v>1</v>
      </c>
      <c r="G395" s="1">
        <v>3</v>
      </c>
      <c r="H395" s="1">
        <v>8</v>
      </c>
      <c r="I395" s="1">
        <v>5</v>
      </c>
      <c r="J395" s="1">
        <v>1</v>
      </c>
      <c r="K395" s="1" t="s">
        <v>35</v>
      </c>
      <c r="L395" s="1">
        <v>1</v>
      </c>
      <c r="M395" s="1" t="s">
        <v>1386</v>
      </c>
      <c r="N395" s="1" t="s">
        <v>20</v>
      </c>
      <c r="O395" s="1" t="s">
        <v>32</v>
      </c>
      <c r="P395" s="1" t="s">
        <v>20</v>
      </c>
      <c r="Q395" s="1" t="s">
        <v>22</v>
      </c>
      <c r="R395" s="1" t="s">
        <v>45</v>
      </c>
      <c r="S395">
        <f t="shared" si="31"/>
        <v>18</v>
      </c>
      <c r="T395">
        <f t="shared" si="32"/>
        <v>8</v>
      </c>
      <c r="U395">
        <f t="shared" si="33"/>
        <v>0</v>
      </c>
      <c r="V395" s="14">
        <f t="shared" si="34"/>
        <v>3</v>
      </c>
      <c r="W395" t="str">
        <f t="shared" si="30"/>
        <v>NO</v>
      </c>
      <c r="X395" t="str">
        <f>VLOOKUP(B:B,[1]Sheet3!A:B,2,0)</f>
        <v>18-22 yrs (Youths)</v>
      </c>
    </row>
    <row r="396" spans="1:24" x14ac:dyDescent="0.35">
      <c r="A396" s="1" t="s">
        <v>217</v>
      </c>
      <c r="B396" s="1">
        <v>19</v>
      </c>
      <c r="C396" s="1" t="s">
        <v>31</v>
      </c>
      <c r="D396" s="1" t="s">
        <v>18</v>
      </c>
      <c r="E396" s="1">
        <v>3</v>
      </c>
      <c r="F396" s="1">
        <v>2</v>
      </c>
      <c r="G396" s="1">
        <v>1</v>
      </c>
      <c r="H396" s="1">
        <v>9</v>
      </c>
      <c r="I396" s="1">
        <v>1</v>
      </c>
      <c r="J396" s="1">
        <v>0</v>
      </c>
      <c r="K396" s="1" t="s">
        <v>27</v>
      </c>
      <c r="L396" s="1">
        <v>3</v>
      </c>
      <c r="M396" s="1" t="s">
        <v>1386</v>
      </c>
      <c r="N396" s="1" t="s">
        <v>20</v>
      </c>
      <c r="O396" s="1" t="s">
        <v>61</v>
      </c>
      <c r="P396" s="1" t="s">
        <v>20</v>
      </c>
      <c r="Q396" s="1" t="s">
        <v>22</v>
      </c>
      <c r="R396" s="1" t="s">
        <v>23</v>
      </c>
      <c r="S396">
        <f t="shared" si="31"/>
        <v>16</v>
      </c>
      <c r="T396">
        <f t="shared" si="32"/>
        <v>9</v>
      </c>
      <c r="U396">
        <f t="shared" si="33"/>
        <v>0</v>
      </c>
      <c r="V396" s="14">
        <f t="shared" si="34"/>
        <v>2.6666666666666665</v>
      </c>
      <c r="W396" t="str">
        <f t="shared" si="30"/>
        <v>NO</v>
      </c>
      <c r="X396" t="str">
        <f>VLOOKUP(B:B,[1]Sheet3!A:B,2,0)</f>
        <v>18-22 yrs (Youths)</v>
      </c>
    </row>
    <row r="397" spans="1:24" x14ac:dyDescent="0.35">
      <c r="A397" s="1" t="s">
        <v>222</v>
      </c>
      <c r="B397" s="1">
        <v>19</v>
      </c>
      <c r="C397" s="1" t="s">
        <v>31</v>
      </c>
      <c r="D397" s="1" t="s">
        <v>26</v>
      </c>
      <c r="E397" s="1">
        <v>2</v>
      </c>
      <c r="F397" s="1">
        <v>2</v>
      </c>
      <c r="G397" s="1">
        <v>2</v>
      </c>
      <c r="H397" s="1">
        <v>8</v>
      </c>
      <c r="I397" s="1">
        <v>2</v>
      </c>
      <c r="J397" s="1">
        <v>3</v>
      </c>
      <c r="K397" s="1" t="s">
        <v>27</v>
      </c>
      <c r="L397" s="1">
        <v>2</v>
      </c>
      <c r="M397" s="1" t="s">
        <v>1381</v>
      </c>
      <c r="N397" s="1" t="s">
        <v>20</v>
      </c>
      <c r="O397" s="1" t="s">
        <v>36</v>
      </c>
      <c r="P397" s="1" t="s">
        <v>22</v>
      </c>
      <c r="Q397" s="1" t="s">
        <v>22</v>
      </c>
      <c r="R397" s="1" t="s">
        <v>45</v>
      </c>
      <c r="S397">
        <f t="shared" si="31"/>
        <v>19</v>
      </c>
      <c r="T397">
        <f t="shared" si="32"/>
        <v>8</v>
      </c>
      <c r="U397">
        <f t="shared" si="33"/>
        <v>2</v>
      </c>
      <c r="V397" s="14">
        <f t="shared" si="34"/>
        <v>3.1666666666666665</v>
      </c>
      <c r="W397" t="str">
        <f t="shared" si="30"/>
        <v>NO</v>
      </c>
      <c r="X397" t="str">
        <f>VLOOKUP(B:B,[1]Sheet3!A:B,2,0)</f>
        <v>18-22 yrs (Youths)</v>
      </c>
    </row>
    <row r="398" spans="1:24" x14ac:dyDescent="0.35">
      <c r="A398" s="1" t="s">
        <v>226</v>
      </c>
      <c r="B398" s="1">
        <v>19</v>
      </c>
      <c r="C398" s="1" t="s">
        <v>31</v>
      </c>
      <c r="D398" s="1" t="s">
        <v>26</v>
      </c>
      <c r="E398" s="1">
        <v>6</v>
      </c>
      <c r="F398" s="1">
        <v>3</v>
      </c>
      <c r="G398" s="1">
        <v>0</v>
      </c>
      <c r="H398" s="1">
        <v>7</v>
      </c>
      <c r="I398" s="1">
        <v>2</v>
      </c>
      <c r="J398" s="1">
        <v>0.5</v>
      </c>
      <c r="K398" s="1" t="s">
        <v>47</v>
      </c>
      <c r="L398" s="1">
        <v>2</v>
      </c>
      <c r="M398" s="1" t="s">
        <v>1381</v>
      </c>
      <c r="N398" s="1" t="s">
        <v>22</v>
      </c>
      <c r="O398" s="1" t="s">
        <v>61</v>
      </c>
      <c r="P398" s="1" t="s">
        <v>20</v>
      </c>
      <c r="Q398" s="1" t="s">
        <v>22</v>
      </c>
      <c r="R398" s="1" t="s">
        <v>37</v>
      </c>
      <c r="S398">
        <f t="shared" si="31"/>
        <v>18.5</v>
      </c>
      <c r="T398">
        <f t="shared" si="32"/>
        <v>7</v>
      </c>
      <c r="U398">
        <f t="shared" si="33"/>
        <v>0</v>
      </c>
      <c r="V398" s="14">
        <f t="shared" si="34"/>
        <v>3.0833333333333335</v>
      </c>
      <c r="W398" t="str">
        <f t="shared" si="30"/>
        <v>NO</v>
      </c>
      <c r="X398" t="str">
        <f>VLOOKUP(B:B,[1]Sheet3!A:B,2,0)</f>
        <v>18-22 yrs (Youths)</v>
      </c>
    </row>
    <row r="399" spans="1:24" x14ac:dyDescent="0.35">
      <c r="A399" s="1" t="s">
        <v>227</v>
      </c>
      <c r="B399" s="1">
        <v>19</v>
      </c>
      <c r="C399" s="1" t="s">
        <v>55</v>
      </c>
      <c r="D399" s="1" t="s">
        <v>18</v>
      </c>
      <c r="E399" s="1">
        <v>1</v>
      </c>
      <c r="F399" s="1">
        <v>1</v>
      </c>
      <c r="G399" s="1">
        <v>1</v>
      </c>
      <c r="H399" s="1">
        <v>10</v>
      </c>
      <c r="I399" s="1">
        <v>1</v>
      </c>
      <c r="J399" s="1">
        <v>0</v>
      </c>
      <c r="K399" s="1" t="s">
        <v>35</v>
      </c>
      <c r="L399" s="1">
        <v>3</v>
      </c>
      <c r="M399" s="1" t="s">
        <v>1383</v>
      </c>
      <c r="N399" s="1" t="s">
        <v>20</v>
      </c>
      <c r="O399" s="1" t="s">
        <v>32</v>
      </c>
      <c r="P399" s="1" t="s">
        <v>22</v>
      </c>
      <c r="Q399" s="1" t="s">
        <v>22</v>
      </c>
      <c r="R399" s="1" t="s">
        <v>45</v>
      </c>
      <c r="S399">
        <f t="shared" si="31"/>
        <v>14</v>
      </c>
      <c r="T399">
        <f t="shared" si="32"/>
        <v>10</v>
      </c>
      <c r="U399">
        <f t="shared" si="33"/>
        <v>0</v>
      </c>
      <c r="V399" s="14">
        <f t="shared" si="34"/>
        <v>2.3333333333333335</v>
      </c>
      <c r="W399" t="str">
        <f t="shared" si="30"/>
        <v>NO</v>
      </c>
      <c r="X399" t="str">
        <f>VLOOKUP(B:B,[1]Sheet3!A:B,2,0)</f>
        <v>18-22 yrs (Youths)</v>
      </c>
    </row>
    <row r="400" spans="1:24" x14ac:dyDescent="0.35">
      <c r="A400" s="1" t="s">
        <v>233</v>
      </c>
      <c r="B400" s="1">
        <v>19</v>
      </c>
      <c r="C400" s="1" t="s">
        <v>31</v>
      </c>
      <c r="D400" s="1" t="s">
        <v>26</v>
      </c>
      <c r="E400" s="1">
        <v>0.5</v>
      </c>
      <c r="F400" s="1">
        <v>7</v>
      </c>
      <c r="G400" s="1">
        <v>2</v>
      </c>
      <c r="H400" s="1">
        <v>7</v>
      </c>
      <c r="I400" s="1">
        <v>0.1</v>
      </c>
      <c r="J400" s="1">
        <v>0</v>
      </c>
      <c r="K400" s="1" t="s">
        <v>35</v>
      </c>
      <c r="L400" s="1">
        <v>4</v>
      </c>
      <c r="M400" s="1" t="s">
        <v>1383</v>
      </c>
      <c r="N400" s="1" t="s">
        <v>22</v>
      </c>
      <c r="O400" s="1" t="s">
        <v>32</v>
      </c>
      <c r="P400" s="1" t="s">
        <v>22</v>
      </c>
      <c r="Q400" s="1" t="s">
        <v>22</v>
      </c>
      <c r="R400" s="1" t="s">
        <v>37</v>
      </c>
      <c r="S400">
        <f t="shared" si="31"/>
        <v>16.600000000000001</v>
      </c>
      <c r="T400">
        <f t="shared" si="32"/>
        <v>7</v>
      </c>
      <c r="U400">
        <f t="shared" si="33"/>
        <v>0</v>
      </c>
      <c r="V400" s="14">
        <f t="shared" si="34"/>
        <v>2.7666666666666671</v>
      </c>
      <c r="W400" t="str">
        <f t="shared" si="30"/>
        <v>NO</v>
      </c>
      <c r="X400" t="str">
        <f>VLOOKUP(B:B,[1]Sheet3!A:B,2,0)</f>
        <v>18-22 yrs (Youths)</v>
      </c>
    </row>
    <row r="401" spans="1:24" x14ac:dyDescent="0.35">
      <c r="A401" s="1" t="s">
        <v>261</v>
      </c>
      <c r="B401" s="1">
        <v>19</v>
      </c>
      <c r="C401" s="1" t="s">
        <v>31</v>
      </c>
      <c r="D401" s="1" t="s">
        <v>26</v>
      </c>
      <c r="E401" s="1">
        <v>2</v>
      </c>
      <c r="F401" s="1">
        <v>2</v>
      </c>
      <c r="G401" s="1">
        <v>1</v>
      </c>
      <c r="H401" s="1">
        <v>8</v>
      </c>
      <c r="I401" s="1">
        <v>2</v>
      </c>
      <c r="J401" s="1">
        <v>2</v>
      </c>
      <c r="K401" s="1" t="s">
        <v>35</v>
      </c>
      <c r="L401" s="1">
        <v>3</v>
      </c>
      <c r="M401" s="1" t="s">
        <v>1381</v>
      </c>
      <c r="N401" s="1" t="s">
        <v>22</v>
      </c>
      <c r="O401" s="1" t="s">
        <v>32</v>
      </c>
      <c r="P401" s="1" t="s">
        <v>22</v>
      </c>
      <c r="Q401" s="1" t="s">
        <v>22</v>
      </c>
      <c r="R401" s="1" t="s">
        <v>29</v>
      </c>
      <c r="S401">
        <f t="shared" si="31"/>
        <v>17</v>
      </c>
      <c r="T401">
        <f t="shared" si="32"/>
        <v>8</v>
      </c>
      <c r="U401">
        <f t="shared" si="33"/>
        <v>1</v>
      </c>
      <c r="V401" s="14">
        <f t="shared" si="34"/>
        <v>2.8333333333333335</v>
      </c>
      <c r="W401" t="str">
        <f t="shared" si="30"/>
        <v>NO</v>
      </c>
      <c r="X401" t="str">
        <f>VLOOKUP(B:B,[1]Sheet3!A:B,2,0)</f>
        <v>18-22 yrs (Youths)</v>
      </c>
    </row>
    <row r="402" spans="1:24" x14ac:dyDescent="0.35">
      <c r="A402" s="1" t="s">
        <v>267</v>
      </c>
      <c r="B402" s="1">
        <v>19</v>
      </c>
      <c r="C402" s="1" t="s">
        <v>151</v>
      </c>
      <c r="D402" s="1" t="s">
        <v>26</v>
      </c>
      <c r="E402" s="1">
        <v>2</v>
      </c>
      <c r="F402" s="1">
        <v>10</v>
      </c>
      <c r="G402" s="1">
        <v>0.25</v>
      </c>
      <c r="H402" s="1">
        <v>8</v>
      </c>
      <c r="I402" s="1">
        <v>2</v>
      </c>
      <c r="J402" s="1">
        <v>0</v>
      </c>
      <c r="K402" s="1" t="s">
        <v>35</v>
      </c>
      <c r="L402" s="1">
        <v>3</v>
      </c>
      <c r="M402" s="1" t="s">
        <v>1381</v>
      </c>
      <c r="N402" s="1" t="s">
        <v>20</v>
      </c>
      <c r="O402" s="1" t="s">
        <v>76</v>
      </c>
      <c r="P402" s="1" t="s">
        <v>22</v>
      </c>
      <c r="Q402" s="1" t="s">
        <v>22</v>
      </c>
      <c r="R402" s="1" t="s">
        <v>23</v>
      </c>
      <c r="S402">
        <f t="shared" si="31"/>
        <v>22.25</v>
      </c>
      <c r="T402">
        <f t="shared" si="32"/>
        <v>10</v>
      </c>
      <c r="U402">
        <f t="shared" si="33"/>
        <v>0</v>
      </c>
      <c r="V402" s="14">
        <f t="shared" si="34"/>
        <v>3.7083333333333335</v>
      </c>
      <c r="W402" t="str">
        <f t="shared" si="30"/>
        <v>NO</v>
      </c>
      <c r="X402" t="str">
        <f>VLOOKUP(B:B,[1]Sheet3!A:B,2,0)</f>
        <v>18-22 yrs (Youths)</v>
      </c>
    </row>
    <row r="403" spans="1:24" x14ac:dyDescent="0.35">
      <c r="A403" s="1" t="s">
        <v>281</v>
      </c>
      <c r="B403" s="1">
        <v>19</v>
      </c>
      <c r="C403" s="1" t="s">
        <v>31</v>
      </c>
      <c r="D403" s="1" t="s">
        <v>26</v>
      </c>
      <c r="E403" s="1">
        <v>0.5</v>
      </c>
      <c r="F403" s="1">
        <v>3</v>
      </c>
      <c r="G403" s="1">
        <v>1</v>
      </c>
      <c r="H403" s="1">
        <v>8</v>
      </c>
      <c r="I403" s="1">
        <v>1</v>
      </c>
      <c r="J403" s="1">
        <v>0</v>
      </c>
      <c r="K403" s="1" t="s">
        <v>35</v>
      </c>
      <c r="L403" s="1">
        <v>2</v>
      </c>
      <c r="M403" s="1" t="s">
        <v>1383</v>
      </c>
      <c r="N403" s="1" t="s">
        <v>20</v>
      </c>
      <c r="O403" s="1" t="s">
        <v>96</v>
      </c>
      <c r="P403" s="1" t="s">
        <v>22</v>
      </c>
      <c r="Q403" s="1" t="s">
        <v>22</v>
      </c>
      <c r="R403" s="1" t="s">
        <v>23</v>
      </c>
      <c r="S403">
        <f t="shared" si="31"/>
        <v>13.5</v>
      </c>
      <c r="T403">
        <f t="shared" si="32"/>
        <v>8</v>
      </c>
      <c r="U403">
        <f t="shared" si="33"/>
        <v>0</v>
      </c>
      <c r="V403" s="14">
        <f t="shared" si="34"/>
        <v>2.25</v>
      </c>
      <c r="W403" t="str">
        <f t="shared" si="30"/>
        <v>NO</v>
      </c>
      <c r="X403" t="str">
        <f>VLOOKUP(B:B,[1]Sheet3!A:B,2,0)</f>
        <v>18-22 yrs (Youths)</v>
      </c>
    </row>
    <row r="404" spans="1:24" x14ac:dyDescent="0.35">
      <c r="A404" s="1" t="s">
        <v>301</v>
      </c>
      <c r="B404" s="1">
        <v>19</v>
      </c>
      <c r="C404" s="1" t="s">
        <v>31</v>
      </c>
      <c r="D404" s="1" t="s">
        <v>26</v>
      </c>
      <c r="E404" s="1">
        <v>0.5</v>
      </c>
      <c r="F404" s="1">
        <v>5</v>
      </c>
      <c r="G404" s="1">
        <v>0.5</v>
      </c>
      <c r="H404" s="1">
        <v>10</v>
      </c>
      <c r="I404" s="1">
        <v>1</v>
      </c>
      <c r="J404" s="1">
        <v>1</v>
      </c>
      <c r="K404" s="1" t="s">
        <v>47</v>
      </c>
      <c r="L404" s="1">
        <v>2</v>
      </c>
      <c r="M404" s="1" t="s">
        <v>1383</v>
      </c>
      <c r="N404" s="1" t="s">
        <v>22</v>
      </c>
      <c r="O404" s="1" t="s">
        <v>156</v>
      </c>
      <c r="P404" s="1" t="s">
        <v>22</v>
      </c>
      <c r="Q404" s="1" t="s">
        <v>20</v>
      </c>
      <c r="R404" s="1" t="s">
        <v>23</v>
      </c>
      <c r="S404">
        <f t="shared" si="31"/>
        <v>18</v>
      </c>
      <c r="T404">
        <f t="shared" si="32"/>
        <v>10</v>
      </c>
      <c r="U404">
        <f t="shared" si="33"/>
        <v>0.5</v>
      </c>
      <c r="V404" s="14">
        <f t="shared" si="34"/>
        <v>3</v>
      </c>
      <c r="W404" t="str">
        <f t="shared" si="30"/>
        <v>NO</v>
      </c>
      <c r="X404" t="str">
        <f>VLOOKUP(B:B,[1]Sheet3!A:B,2,0)</f>
        <v>18-22 yrs (Youths)</v>
      </c>
    </row>
    <row r="405" spans="1:24" x14ac:dyDescent="0.35">
      <c r="A405" s="1" t="s">
        <v>309</v>
      </c>
      <c r="B405" s="1">
        <v>19</v>
      </c>
      <c r="C405" s="1" t="s">
        <v>31</v>
      </c>
      <c r="D405" s="1" t="s">
        <v>26</v>
      </c>
      <c r="E405" s="1">
        <v>2</v>
      </c>
      <c r="F405" s="1">
        <v>2</v>
      </c>
      <c r="G405" s="1">
        <v>1</v>
      </c>
      <c r="H405" s="1">
        <v>8</v>
      </c>
      <c r="I405" s="1">
        <v>2</v>
      </c>
      <c r="J405" s="1">
        <v>1</v>
      </c>
      <c r="K405" s="1" t="s">
        <v>47</v>
      </c>
      <c r="L405" s="1">
        <v>3</v>
      </c>
      <c r="M405" s="1" t="s">
        <v>1386</v>
      </c>
      <c r="N405" s="1" t="s">
        <v>22</v>
      </c>
      <c r="O405" s="1" t="s">
        <v>28</v>
      </c>
      <c r="P405" s="1" t="s">
        <v>20</v>
      </c>
      <c r="Q405" s="1" t="s">
        <v>22</v>
      </c>
      <c r="R405" s="1" t="s">
        <v>29</v>
      </c>
      <c r="S405">
        <f t="shared" si="31"/>
        <v>16</v>
      </c>
      <c r="T405">
        <f t="shared" si="32"/>
        <v>8</v>
      </c>
      <c r="U405">
        <f t="shared" si="33"/>
        <v>1</v>
      </c>
      <c r="V405" s="14">
        <f t="shared" si="34"/>
        <v>2.6666666666666665</v>
      </c>
      <c r="W405" t="str">
        <f t="shared" si="30"/>
        <v>NO</v>
      </c>
      <c r="X405" t="str">
        <f>VLOOKUP(B:B,[1]Sheet3!A:B,2,0)</f>
        <v>18-22 yrs (Youths)</v>
      </c>
    </row>
    <row r="406" spans="1:24" x14ac:dyDescent="0.35">
      <c r="A406" s="1" t="s">
        <v>310</v>
      </c>
      <c r="B406" s="1">
        <v>19</v>
      </c>
      <c r="C406" s="1" t="s">
        <v>31</v>
      </c>
      <c r="D406" s="1" t="s">
        <v>26</v>
      </c>
      <c r="E406" s="1">
        <v>2</v>
      </c>
      <c r="F406" s="1">
        <v>5</v>
      </c>
      <c r="G406" s="1">
        <v>1</v>
      </c>
      <c r="H406" s="1">
        <v>9</v>
      </c>
      <c r="I406" s="1">
        <v>2</v>
      </c>
      <c r="J406" s="1">
        <v>0</v>
      </c>
      <c r="K406" s="1" t="s">
        <v>108</v>
      </c>
      <c r="L406" s="1">
        <v>4</v>
      </c>
      <c r="M406" s="1" t="s">
        <v>1383</v>
      </c>
      <c r="N406" s="1" t="s">
        <v>20</v>
      </c>
      <c r="O406" s="1" t="s">
        <v>32</v>
      </c>
      <c r="P406" s="1" t="s">
        <v>22</v>
      </c>
      <c r="Q406" s="1" t="s">
        <v>20</v>
      </c>
      <c r="R406" s="1" t="s">
        <v>23</v>
      </c>
      <c r="S406">
        <f t="shared" si="31"/>
        <v>19</v>
      </c>
      <c r="T406">
        <f t="shared" si="32"/>
        <v>9</v>
      </c>
      <c r="U406">
        <f t="shared" si="33"/>
        <v>0</v>
      </c>
      <c r="V406" s="14">
        <f t="shared" si="34"/>
        <v>3.1666666666666665</v>
      </c>
      <c r="W406" t="str">
        <f t="shared" si="30"/>
        <v>NO</v>
      </c>
      <c r="X406" t="str">
        <f>VLOOKUP(B:B,[1]Sheet3!A:B,2,0)</f>
        <v>18-22 yrs (Youths)</v>
      </c>
    </row>
    <row r="407" spans="1:24" x14ac:dyDescent="0.35">
      <c r="A407" s="1" t="s">
        <v>325</v>
      </c>
      <c r="B407" s="1">
        <v>19</v>
      </c>
      <c r="C407" s="1" t="s">
        <v>55</v>
      </c>
      <c r="D407" s="1" t="s">
        <v>18</v>
      </c>
      <c r="E407" s="1">
        <v>1</v>
      </c>
      <c r="F407" s="1">
        <v>1</v>
      </c>
      <c r="G407" s="1">
        <v>0</v>
      </c>
      <c r="H407" s="1">
        <v>8</v>
      </c>
      <c r="I407" s="1">
        <v>1</v>
      </c>
      <c r="J407" s="1">
        <v>2</v>
      </c>
      <c r="K407" s="1" t="s">
        <v>27</v>
      </c>
      <c r="L407" s="1">
        <v>4</v>
      </c>
      <c r="M407" s="1" t="s">
        <v>1383</v>
      </c>
      <c r="N407" s="1" t="s">
        <v>20</v>
      </c>
      <c r="O407" s="1" t="s">
        <v>326</v>
      </c>
      <c r="P407" s="1" t="s">
        <v>20</v>
      </c>
      <c r="Q407" s="1" t="s">
        <v>20</v>
      </c>
      <c r="R407" s="1" t="s">
        <v>45</v>
      </c>
      <c r="S407">
        <f t="shared" si="31"/>
        <v>13</v>
      </c>
      <c r="T407">
        <f t="shared" si="32"/>
        <v>8</v>
      </c>
      <c r="U407">
        <f t="shared" si="33"/>
        <v>0</v>
      </c>
      <c r="V407" s="14">
        <f t="shared" si="34"/>
        <v>2.1666666666666665</v>
      </c>
      <c r="W407" t="str">
        <f t="shared" si="30"/>
        <v>NO</v>
      </c>
      <c r="X407" t="str">
        <f>VLOOKUP(B:B,[1]Sheet3!A:B,2,0)</f>
        <v>18-22 yrs (Youths)</v>
      </c>
    </row>
    <row r="408" spans="1:24" x14ac:dyDescent="0.35">
      <c r="A408" s="1" t="s">
        <v>328</v>
      </c>
      <c r="B408" s="1">
        <v>19</v>
      </c>
      <c r="C408" s="1" t="s">
        <v>87</v>
      </c>
      <c r="D408" s="1" t="s">
        <v>87</v>
      </c>
      <c r="E408" s="1">
        <v>0</v>
      </c>
      <c r="F408" s="1">
        <v>2</v>
      </c>
      <c r="G408" s="1">
        <v>1</v>
      </c>
      <c r="H408" s="1">
        <v>8</v>
      </c>
      <c r="I408" s="1">
        <v>4</v>
      </c>
      <c r="J408" s="1">
        <v>0</v>
      </c>
      <c r="K408" s="1" t="s">
        <v>35</v>
      </c>
      <c r="L408" s="1">
        <v>3</v>
      </c>
      <c r="M408" s="1" t="s">
        <v>1383</v>
      </c>
      <c r="N408" s="1" t="s">
        <v>20</v>
      </c>
      <c r="O408" s="1" t="s">
        <v>61</v>
      </c>
      <c r="P408" s="1" t="s">
        <v>22</v>
      </c>
      <c r="Q408" s="1" t="s">
        <v>22</v>
      </c>
      <c r="R408" s="1" t="s">
        <v>37</v>
      </c>
      <c r="S408">
        <f t="shared" si="31"/>
        <v>15</v>
      </c>
      <c r="T408">
        <f t="shared" si="32"/>
        <v>8</v>
      </c>
      <c r="U408">
        <f t="shared" si="33"/>
        <v>0</v>
      </c>
      <c r="V408" s="14">
        <f t="shared" si="34"/>
        <v>2.5</v>
      </c>
      <c r="W408" t="str">
        <f t="shared" si="30"/>
        <v>NO</v>
      </c>
      <c r="X408" t="str">
        <f>VLOOKUP(B:B,[1]Sheet3!A:B,2,0)</f>
        <v>18-22 yrs (Youths)</v>
      </c>
    </row>
    <row r="409" spans="1:24" x14ac:dyDescent="0.35">
      <c r="A409" s="1" t="s">
        <v>342</v>
      </c>
      <c r="B409" s="1">
        <v>19</v>
      </c>
      <c r="C409" s="1" t="s">
        <v>17</v>
      </c>
      <c r="D409" s="1" t="s">
        <v>18</v>
      </c>
      <c r="E409" s="1">
        <v>3</v>
      </c>
      <c r="F409" s="1">
        <v>2</v>
      </c>
      <c r="G409" s="1">
        <v>0</v>
      </c>
      <c r="H409" s="1">
        <v>8</v>
      </c>
      <c r="I409" s="1">
        <v>5</v>
      </c>
      <c r="J409" s="1">
        <v>1.5</v>
      </c>
      <c r="K409" s="1" t="s">
        <v>27</v>
      </c>
      <c r="L409" s="1">
        <v>3</v>
      </c>
      <c r="M409" s="1" t="s">
        <v>1381</v>
      </c>
      <c r="N409" s="1" t="s">
        <v>20</v>
      </c>
      <c r="O409" s="1" t="s">
        <v>145</v>
      </c>
      <c r="P409" s="1" t="s">
        <v>20</v>
      </c>
      <c r="Q409" s="1" t="s">
        <v>22</v>
      </c>
      <c r="R409" s="1" t="s">
        <v>23</v>
      </c>
      <c r="S409">
        <f t="shared" si="31"/>
        <v>19.5</v>
      </c>
      <c r="T409">
        <f t="shared" si="32"/>
        <v>8</v>
      </c>
      <c r="U409">
        <f t="shared" si="33"/>
        <v>0</v>
      </c>
      <c r="V409" s="14">
        <f t="shared" si="34"/>
        <v>3.25</v>
      </c>
      <c r="W409" t="str">
        <f t="shared" si="30"/>
        <v>NO</v>
      </c>
      <c r="X409" t="str">
        <f>VLOOKUP(B:B,[1]Sheet3!A:B,2,0)</f>
        <v>18-22 yrs (Youths)</v>
      </c>
    </row>
    <row r="410" spans="1:24" x14ac:dyDescent="0.35">
      <c r="A410" s="1" t="s">
        <v>346</v>
      </c>
      <c r="B410" s="1">
        <v>19</v>
      </c>
      <c r="C410" s="1" t="s">
        <v>31</v>
      </c>
      <c r="D410" s="1" t="s">
        <v>18</v>
      </c>
      <c r="E410" s="1">
        <v>0</v>
      </c>
      <c r="F410" s="1">
        <v>4</v>
      </c>
      <c r="G410" s="1">
        <v>0.3</v>
      </c>
      <c r="H410" s="1">
        <v>8</v>
      </c>
      <c r="I410" s="1">
        <v>2</v>
      </c>
      <c r="J410" s="1">
        <v>0</v>
      </c>
      <c r="K410" s="1" t="s">
        <v>47</v>
      </c>
      <c r="L410" s="1">
        <v>2</v>
      </c>
      <c r="M410" s="1" t="s">
        <v>1383</v>
      </c>
      <c r="N410" s="1" t="s">
        <v>20</v>
      </c>
      <c r="O410" s="1" t="s">
        <v>76</v>
      </c>
      <c r="P410" s="1" t="s">
        <v>20</v>
      </c>
      <c r="Q410" s="1" t="s">
        <v>20</v>
      </c>
      <c r="R410" s="1" t="s">
        <v>23</v>
      </c>
      <c r="S410">
        <f t="shared" si="31"/>
        <v>14.3</v>
      </c>
      <c r="T410">
        <f t="shared" si="32"/>
        <v>8</v>
      </c>
      <c r="U410">
        <f t="shared" si="33"/>
        <v>0</v>
      </c>
      <c r="V410" s="14">
        <f t="shared" si="34"/>
        <v>2.3833333333333333</v>
      </c>
      <c r="W410" t="str">
        <f t="shared" si="30"/>
        <v>NO</v>
      </c>
      <c r="X410" t="str">
        <f>VLOOKUP(B:B,[1]Sheet3!A:B,2,0)</f>
        <v>18-22 yrs (Youths)</v>
      </c>
    </row>
    <row r="411" spans="1:24" x14ac:dyDescent="0.35">
      <c r="A411" s="1" t="s">
        <v>349</v>
      </c>
      <c r="B411" s="1">
        <v>19</v>
      </c>
      <c r="C411" s="1" t="s">
        <v>31</v>
      </c>
      <c r="D411" s="1" t="s">
        <v>18</v>
      </c>
      <c r="E411" s="1">
        <v>0</v>
      </c>
      <c r="F411" s="1">
        <v>1</v>
      </c>
      <c r="G411" s="1">
        <v>0</v>
      </c>
      <c r="H411" s="1">
        <v>8</v>
      </c>
      <c r="I411" s="1">
        <v>4</v>
      </c>
      <c r="J411" s="1">
        <v>2</v>
      </c>
      <c r="K411" s="1" t="s">
        <v>108</v>
      </c>
      <c r="L411" s="1">
        <v>3</v>
      </c>
      <c r="M411" s="1" t="s">
        <v>1381</v>
      </c>
      <c r="N411" s="1" t="s">
        <v>20</v>
      </c>
      <c r="O411" s="1" t="s">
        <v>36</v>
      </c>
      <c r="P411" s="1" t="s">
        <v>20</v>
      </c>
      <c r="Q411" s="1" t="s">
        <v>20</v>
      </c>
      <c r="R411" s="1" t="s">
        <v>37</v>
      </c>
      <c r="S411">
        <f t="shared" si="31"/>
        <v>15</v>
      </c>
      <c r="T411">
        <f t="shared" si="32"/>
        <v>8</v>
      </c>
      <c r="U411">
        <f t="shared" si="33"/>
        <v>0</v>
      </c>
      <c r="V411" s="14">
        <f t="shared" si="34"/>
        <v>2.5</v>
      </c>
      <c r="W411" t="str">
        <f t="shared" si="30"/>
        <v>NO</v>
      </c>
      <c r="X411" t="str">
        <f>VLOOKUP(B:B,[1]Sheet3!A:B,2,0)</f>
        <v>18-22 yrs (Youths)</v>
      </c>
    </row>
    <row r="412" spans="1:24" x14ac:dyDescent="0.35">
      <c r="A412" s="1" t="s">
        <v>366</v>
      </c>
      <c r="B412" s="1">
        <v>19</v>
      </c>
      <c r="C412" s="1" t="s">
        <v>31</v>
      </c>
      <c r="D412" s="1" t="s">
        <v>18</v>
      </c>
      <c r="E412" s="1">
        <v>0</v>
      </c>
      <c r="F412" s="1">
        <v>8</v>
      </c>
      <c r="G412" s="1">
        <v>1</v>
      </c>
      <c r="H412" s="1">
        <v>8</v>
      </c>
      <c r="I412" s="1">
        <v>2</v>
      </c>
      <c r="J412" s="1">
        <v>0</v>
      </c>
      <c r="K412" s="1" t="s">
        <v>47</v>
      </c>
      <c r="L412" s="1">
        <v>2</v>
      </c>
      <c r="M412" s="1" t="s">
        <v>1381</v>
      </c>
      <c r="N412" s="1" t="s">
        <v>22</v>
      </c>
      <c r="O412" s="1" t="s">
        <v>21</v>
      </c>
      <c r="P412" s="1" t="s">
        <v>22</v>
      </c>
      <c r="Q412" s="1" t="s">
        <v>22</v>
      </c>
      <c r="R412" s="1" t="s">
        <v>29</v>
      </c>
      <c r="S412">
        <f t="shared" si="31"/>
        <v>19</v>
      </c>
      <c r="T412">
        <f t="shared" si="32"/>
        <v>8</v>
      </c>
      <c r="U412">
        <f t="shared" si="33"/>
        <v>0</v>
      </c>
      <c r="V412" s="14">
        <f t="shared" si="34"/>
        <v>3.1666666666666665</v>
      </c>
      <c r="W412" t="str">
        <f t="shared" si="30"/>
        <v>NO</v>
      </c>
      <c r="X412" t="str">
        <f>VLOOKUP(B:B,[1]Sheet3!A:B,2,0)</f>
        <v>18-22 yrs (Youths)</v>
      </c>
    </row>
    <row r="413" spans="1:24" x14ac:dyDescent="0.35">
      <c r="A413" s="1" t="s">
        <v>367</v>
      </c>
      <c r="B413" s="1">
        <v>19</v>
      </c>
      <c r="C413" s="1" t="s">
        <v>31</v>
      </c>
      <c r="D413" s="1" t="s">
        <v>18</v>
      </c>
      <c r="E413" s="1">
        <v>1</v>
      </c>
      <c r="F413" s="1">
        <v>3</v>
      </c>
      <c r="G413" s="1">
        <v>0</v>
      </c>
      <c r="H413" s="1">
        <v>8</v>
      </c>
      <c r="I413" s="1">
        <v>3</v>
      </c>
      <c r="J413" s="1">
        <v>3</v>
      </c>
      <c r="K413" s="1" t="s">
        <v>35</v>
      </c>
      <c r="L413" s="1">
        <v>3</v>
      </c>
      <c r="M413" s="1" t="s">
        <v>1381</v>
      </c>
      <c r="N413" s="1" t="s">
        <v>22</v>
      </c>
      <c r="O413" s="1" t="s">
        <v>32</v>
      </c>
      <c r="P413" s="1" t="s">
        <v>22</v>
      </c>
      <c r="Q413" s="1" t="s">
        <v>22</v>
      </c>
      <c r="R413" s="1" t="s">
        <v>29</v>
      </c>
      <c r="S413">
        <f t="shared" si="31"/>
        <v>18</v>
      </c>
      <c r="T413">
        <f t="shared" si="32"/>
        <v>8</v>
      </c>
      <c r="U413">
        <f t="shared" si="33"/>
        <v>0</v>
      </c>
      <c r="V413" s="14">
        <f t="shared" si="34"/>
        <v>3</v>
      </c>
      <c r="W413" t="str">
        <f t="shared" si="30"/>
        <v>NO</v>
      </c>
      <c r="X413" t="str">
        <f>VLOOKUP(B:B,[1]Sheet3!A:B,2,0)</f>
        <v>18-22 yrs (Youths)</v>
      </c>
    </row>
    <row r="414" spans="1:24" x14ac:dyDescent="0.35">
      <c r="A414" s="1" t="s">
        <v>368</v>
      </c>
      <c r="B414" s="1">
        <v>19</v>
      </c>
      <c r="C414" s="1" t="s">
        <v>25</v>
      </c>
      <c r="D414" s="1" t="s">
        <v>18</v>
      </c>
      <c r="E414" s="1">
        <v>1</v>
      </c>
      <c r="F414" s="1">
        <v>1</v>
      </c>
      <c r="G414" s="1">
        <v>3</v>
      </c>
      <c r="H414" s="1">
        <v>9</v>
      </c>
      <c r="I414" s="1">
        <v>2</v>
      </c>
      <c r="J414" s="1">
        <v>0</v>
      </c>
      <c r="K414" s="1" t="s">
        <v>27</v>
      </c>
      <c r="L414" s="1">
        <v>5</v>
      </c>
      <c r="M414" s="1" t="s">
        <v>1383</v>
      </c>
      <c r="N414" s="1" t="s">
        <v>20</v>
      </c>
      <c r="O414" s="1" t="s">
        <v>32</v>
      </c>
      <c r="P414" s="1" t="s">
        <v>20</v>
      </c>
      <c r="Q414" s="1" t="s">
        <v>22</v>
      </c>
      <c r="R414" s="1" t="s">
        <v>33</v>
      </c>
      <c r="S414">
        <f t="shared" si="31"/>
        <v>16</v>
      </c>
      <c r="T414">
        <f t="shared" si="32"/>
        <v>9</v>
      </c>
      <c r="U414">
        <f t="shared" si="33"/>
        <v>0</v>
      </c>
      <c r="V414" s="14">
        <f t="shared" si="34"/>
        <v>2.6666666666666665</v>
      </c>
      <c r="W414" t="str">
        <f t="shared" si="30"/>
        <v>NO</v>
      </c>
      <c r="X414" t="str">
        <f>VLOOKUP(B:B,[1]Sheet3!A:B,2,0)</f>
        <v>18-22 yrs (Youths)</v>
      </c>
    </row>
    <row r="415" spans="1:24" x14ac:dyDescent="0.35">
      <c r="A415" s="1" t="s">
        <v>370</v>
      </c>
      <c r="B415" s="1">
        <v>19</v>
      </c>
      <c r="C415" s="1" t="s">
        <v>55</v>
      </c>
      <c r="D415" s="1" t="s">
        <v>26</v>
      </c>
      <c r="E415" s="1">
        <v>2</v>
      </c>
      <c r="F415" s="1">
        <v>3</v>
      </c>
      <c r="G415" s="1">
        <v>1</v>
      </c>
      <c r="H415" s="1">
        <v>9</v>
      </c>
      <c r="I415" s="1">
        <v>3</v>
      </c>
      <c r="J415" s="1">
        <v>3</v>
      </c>
      <c r="K415" s="1" t="s">
        <v>47</v>
      </c>
      <c r="L415" s="1">
        <v>3</v>
      </c>
      <c r="M415" s="1" t="s">
        <v>1381</v>
      </c>
      <c r="N415" s="1" t="s">
        <v>20</v>
      </c>
      <c r="O415" s="1" t="s">
        <v>96</v>
      </c>
      <c r="P415" s="1" t="s">
        <v>20</v>
      </c>
      <c r="Q415" s="1" t="s">
        <v>22</v>
      </c>
      <c r="R415" s="1" t="s">
        <v>23</v>
      </c>
      <c r="S415">
        <f t="shared" si="31"/>
        <v>21</v>
      </c>
      <c r="T415">
        <f t="shared" si="32"/>
        <v>9</v>
      </c>
      <c r="U415">
        <f t="shared" si="33"/>
        <v>1</v>
      </c>
      <c r="V415" s="14">
        <f t="shared" si="34"/>
        <v>3.5</v>
      </c>
      <c r="W415" t="str">
        <f t="shared" si="30"/>
        <v>NO</v>
      </c>
      <c r="X415" t="str">
        <f>VLOOKUP(B:B,[1]Sheet3!A:B,2,0)</f>
        <v>18-22 yrs (Youths)</v>
      </c>
    </row>
    <row r="416" spans="1:24" x14ac:dyDescent="0.35">
      <c r="A416" s="1" t="s">
        <v>375</v>
      </c>
      <c r="B416" s="1">
        <v>19</v>
      </c>
      <c r="C416" s="1" t="s">
        <v>55</v>
      </c>
      <c r="D416" s="1" t="s">
        <v>18</v>
      </c>
      <c r="E416" s="1">
        <v>3</v>
      </c>
      <c r="F416" s="1">
        <v>6</v>
      </c>
      <c r="G416" s="1">
        <v>0.5</v>
      </c>
      <c r="H416" s="1">
        <v>8</v>
      </c>
      <c r="I416" s="1">
        <v>0.6</v>
      </c>
      <c r="J416" s="1">
        <v>1.5</v>
      </c>
      <c r="K416" s="1" t="s">
        <v>19</v>
      </c>
      <c r="L416" s="1">
        <v>4</v>
      </c>
      <c r="M416" s="1" t="s">
        <v>1381</v>
      </c>
      <c r="N416" s="1" t="s">
        <v>20</v>
      </c>
      <c r="O416" s="1" t="s">
        <v>66</v>
      </c>
      <c r="P416" s="1" t="s">
        <v>22</v>
      </c>
      <c r="Q416" s="1" t="s">
        <v>22</v>
      </c>
      <c r="R416" s="1" t="s">
        <v>23</v>
      </c>
      <c r="S416">
        <f t="shared" si="31"/>
        <v>19.600000000000001</v>
      </c>
      <c r="T416">
        <f t="shared" si="32"/>
        <v>8</v>
      </c>
      <c r="U416">
        <f t="shared" si="33"/>
        <v>0.5</v>
      </c>
      <c r="V416" s="14">
        <f t="shared" si="34"/>
        <v>3.2666666666666671</v>
      </c>
      <c r="W416" t="str">
        <f t="shared" si="30"/>
        <v>NO</v>
      </c>
      <c r="X416" t="str">
        <f>VLOOKUP(B:B,[1]Sheet3!A:B,2,0)</f>
        <v>18-22 yrs (Youths)</v>
      </c>
    </row>
    <row r="417" spans="1:24" x14ac:dyDescent="0.35">
      <c r="A417" s="1" t="s">
        <v>385</v>
      </c>
      <c r="B417" s="1">
        <v>19</v>
      </c>
      <c r="C417" s="1" t="s">
        <v>31</v>
      </c>
      <c r="D417" s="1" t="s">
        <v>18</v>
      </c>
      <c r="E417" s="1">
        <v>2</v>
      </c>
      <c r="F417" s="1">
        <v>1</v>
      </c>
      <c r="G417" s="1">
        <v>1</v>
      </c>
      <c r="H417" s="1">
        <v>7</v>
      </c>
      <c r="I417" s="1">
        <v>5</v>
      </c>
      <c r="J417" s="1">
        <v>1</v>
      </c>
      <c r="K417" s="1" t="s">
        <v>35</v>
      </c>
      <c r="L417" s="1">
        <v>4</v>
      </c>
      <c r="M417" s="1" t="s">
        <v>1383</v>
      </c>
      <c r="N417" s="1" t="s">
        <v>20</v>
      </c>
      <c r="O417" s="1" t="s">
        <v>76</v>
      </c>
      <c r="P417" s="1" t="s">
        <v>20</v>
      </c>
      <c r="Q417" s="1" t="s">
        <v>22</v>
      </c>
      <c r="R417" s="1" t="s">
        <v>37</v>
      </c>
      <c r="S417">
        <f t="shared" si="31"/>
        <v>17</v>
      </c>
      <c r="T417">
        <f t="shared" si="32"/>
        <v>7</v>
      </c>
      <c r="U417">
        <f t="shared" si="33"/>
        <v>1</v>
      </c>
      <c r="V417" s="14">
        <f t="shared" si="34"/>
        <v>2.8333333333333335</v>
      </c>
      <c r="W417" t="str">
        <f t="shared" si="30"/>
        <v>NO</v>
      </c>
      <c r="X417" t="str">
        <f>VLOOKUP(B:B,[1]Sheet3!A:B,2,0)</f>
        <v>18-22 yrs (Youths)</v>
      </c>
    </row>
    <row r="418" spans="1:24" x14ac:dyDescent="0.35">
      <c r="A418" s="1" t="s">
        <v>389</v>
      </c>
      <c r="B418" s="1">
        <v>19</v>
      </c>
      <c r="C418" s="1" t="s">
        <v>31</v>
      </c>
      <c r="D418" s="1" t="s">
        <v>18</v>
      </c>
      <c r="E418" s="1">
        <v>2</v>
      </c>
      <c r="F418" s="1">
        <v>3</v>
      </c>
      <c r="G418" s="1">
        <v>1</v>
      </c>
      <c r="H418" s="1">
        <v>8</v>
      </c>
      <c r="I418" s="1">
        <v>1</v>
      </c>
      <c r="J418" s="1">
        <v>2</v>
      </c>
      <c r="K418" s="1" t="s">
        <v>35</v>
      </c>
      <c r="L418" s="1">
        <v>4</v>
      </c>
      <c r="M418" s="1" t="s">
        <v>1383</v>
      </c>
      <c r="N418" s="1" t="s">
        <v>20</v>
      </c>
      <c r="O418" s="1" t="s">
        <v>36</v>
      </c>
      <c r="P418" s="1" t="s">
        <v>22</v>
      </c>
      <c r="Q418" s="1" t="s">
        <v>22</v>
      </c>
      <c r="R418" s="1" t="s">
        <v>33</v>
      </c>
      <c r="S418">
        <f t="shared" si="31"/>
        <v>17</v>
      </c>
      <c r="T418">
        <f t="shared" si="32"/>
        <v>8</v>
      </c>
      <c r="U418">
        <f t="shared" si="33"/>
        <v>1</v>
      </c>
      <c r="V418" s="14">
        <f t="shared" si="34"/>
        <v>2.8333333333333335</v>
      </c>
      <c r="W418" t="str">
        <f t="shared" si="30"/>
        <v>NO</v>
      </c>
      <c r="X418" t="str">
        <f>VLOOKUP(B:B,[1]Sheet3!A:B,2,0)</f>
        <v>18-22 yrs (Youths)</v>
      </c>
    </row>
    <row r="419" spans="1:24" x14ac:dyDescent="0.35">
      <c r="A419" s="1" t="s">
        <v>394</v>
      </c>
      <c r="B419" s="1">
        <v>19</v>
      </c>
      <c r="C419" s="1" t="s">
        <v>25</v>
      </c>
      <c r="D419" s="1" t="s">
        <v>26</v>
      </c>
      <c r="E419" s="1">
        <v>5</v>
      </c>
      <c r="F419" s="1">
        <v>5</v>
      </c>
      <c r="G419" s="1">
        <v>1</v>
      </c>
      <c r="H419" s="1">
        <v>7</v>
      </c>
      <c r="I419" s="1">
        <v>2</v>
      </c>
      <c r="J419" s="1">
        <v>3</v>
      </c>
      <c r="K419" s="1" t="s">
        <v>27</v>
      </c>
      <c r="L419" s="1">
        <v>3</v>
      </c>
      <c r="M419" s="1" t="s">
        <v>1381</v>
      </c>
      <c r="N419" s="1" t="s">
        <v>20</v>
      </c>
      <c r="O419" s="1" t="s">
        <v>96</v>
      </c>
      <c r="P419" s="1" t="s">
        <v>20</v>
      </c>
      <c r="Q419" s="1" t="s">
        <v>22</v>
      </c>
      <c r="R419" s="1" t="s">
        <v>33</v>
      </c>
      <c r="S419">
        <f t="shared" si="31"/>
        <v>23</v>
      </c>
      <c r="T419">
        <f t="shared" si="32"/>
        <v>7</v>
      </c>
      <c r="U419">
        <f t="shared" si="33"/>
        <v>1</v>
      </c>
      <c r="V419" s="14">
        <f t="shared" si="34"/>
        <v>3.8333333333333335</v>
      </c>
      <c r="W419" t="str">
        <f t="shared" si="30"/>
        <v>NO</v>
      </c>
      <c r="X419" t="str">
        <f>VLOOKUP(B:B,[1]Sheet3!A:B,2,0)</f>
        <v>18-22 yrs (Youths)</v>
      </c>
    </row>
    <row r="420" spans="1:24" x14ac:dyDescent="0.35">
      <c r="A420" s="1" t="s">
        <v>408</v>
      </c>
      <c r="B420" s="1">
        <v>19</v>
      </c>
      <c r="C420" s="1" t="s">
        <v>55</v>
      </c>
      <c r="D420" s="1" t="s">
        <v>18</v>
      </c>
      <c r="E420" s="1">
        <v>1</v>
      </c>
      <c r="F420" s="1">
        <v>3</v>
      </c>
      <c r="G420" s="1">
        <v>2</v>
      </c>
      <c r="H420" s="1">
        <v>7</v>
      </c>
      <c r="I420" s="1">
        <v>1</v>
      </c>
      <c r="J420" s="1">
        <v>2</v>
      </c>
      <c r="K420" s="1" t="s">
        <v>35</v>
      </c>
      <c r="L420" s="1">
        <v>2</v>
      </c>
      <c r="M420" s="1" t="s">
        <v>1383</v>
      </c>
      <c r="N420" s="1" t="s">
        <v>22</v>
      </c>
      <c r="O420" s="1" t="s">
        <v>61</v>
      </c>
      <c r="P420" s="1" t="s">
        <v>20</v>
      </c>
      <c r="Q420" s="1" t="s">
        <v>20</v>
      </c>
      <c r="R420" s="1" t="s">
        <v>23</v>
      </c>
      <c r="S420">
        <f t="shared" si="31"/>
        <v>16</v>
      </c>
      <c r="T420">
        <f t="shared" si="32"/>
        <v>7</v>
      </c>
      <c r="U420">
        <f t="shared" si="33"/>
        <v>1</v>
      </c>
      <c r="V420" s="14">
        <f t="shared" si="34"/>
        <v>2.6666666666666665</v>
      </c>
      <c r="W420" t="str">
        <f t="shared" si="30"/>
        <v>NO</v>
      </c>
      <c r="X420" t="str">
        <f>VLOOKUP(B:B,[1]Sheet3!A:B,2,0)</f>
        <v>18-22 yrs (Youths)</v>
      </c>
    </row>
    <row r="421" spans="1:24" x14ac:dyDescent="0.35">
      <c r="A421" s="1" t="s">
        <v>419</v>
      </c>
      <c r="B421" s="1">
        <v>19</v>
      </c>
      <c r="C421" s="1" t="s">
        <v>31</v>
      </c>
      <c r="D421" s="1" t="s">
        <v>26</v>
      </c>
      <c r="E421" s="1">
        <v>3</v>
      </c>
      <c r="F421" s="1">
        <v>0</v>
      </c>
      <c r="G421" s="1">
        <v>0</v>
      </c>
      <c r="H421" s="1">
        <v>12</v>
      </c>
      <c r="I421" s="1">
        <v>5</v>
      </c>
      <c r="J421" s="1">
        <v>0</v>
      </c>
      <c r="K421" s="1" t="s">
        <v>35</v>
      </c>
      <c r="L421" s="1">
        <v>3</v>
      </c>
      <c r="M421" s="1" t="s">
        <v>1386</v>
      </c>
      <c r="N421" s="1" t="s">
        <v>20</v>
      </c>
      <c r="O421" s="1" t="s">
        <v>61</v>
      </c>
      <c r="P421" s="1" t="s">
        <v>20</v>
      </c>
      <c r="Q421" s="1" t="s">
        <v>20</v>
      </c>
      <c r="R421" s="1" t="s">
        <v>45</v>
      </c>
      <c r="S421">
        <f t="shared" si="31"/>
        <v>20</v>
      </c>
      <c r="T421">
        <f t="shared" si="32"/>
        <v>12</v>
      </c>
      <c r="U421">
        <f t="shared" si="33"/>
        <v>0</v>
      </c>
      <c r="V421" s="14">
        <f t="shared" si="34"/>
        <v>3.3333333333333335</v>
      </c>
      <c r="W421" t="str">
        <f t="shared" si="30"/>
        <v>NO</v>
      </c>
      <c r="X421" t="str">
        <f>VLOOKUP(B:B,[1]Sheet3!A:B,2,0)</f>
        <v>18-22 yrs (Youths)</v>
      </c>
    </row>
    <row r="422" spans="1:24" x14ac:dyDescent="0.35">
      <c r="A422" s="1" t="s">
        <v>432</v>
      </c>
      <c r="B422" s="1">
        <v>19</v>
      </c>
      <c r="C422" s="1" t="s">
        <v>31</v>
      </c>
      <c r="D422" s="1" t="s">
        <v>18</v>
      </c>
      <c r="E422" s="1">
        <v>1</v>
      </c>
      <c r="F422" s="1">
        <v>0</v>
      </c>
      <c r="G422" s="1">
        <v>0</v>
      </c>
      <c r="H422" s="1">
        <v>12</v>
      </c>
      <c r="I422" s="1">
        <v>10</v>
      </c>
      <c r="J422" s="1">
        <v>2</v>
      </c>
      <c r="K422" s="1" t="s">
        <v>35</v>
      </c>
      <c r="L422" s="1">
        <v>2</v>
      </c>
      <c r="M422" s="1" t="s">
        <v>1383</v>
      </c>
      <c r="N422" s="1" t="s">
        <v>20</v>
      </c>
      <c r="O422" s="1" t="s">
        <v>61</v>
      </c>
      <c r="P422" s="1" t="s">
        <v>20</v>
      </c>
      <c r="Q422" s="1" t="s">
        <v>20</v>
      </c>
      <c r="R422" s="1" t="s">
        <v>357</v>
      </c>
      <c r="S422">
        <f t="shared" si="31"/>
        <v>25</v>
      </c>
      <c r="T422">
        <f t="shared" si="32"/>
        <v>12</v>
      </c>
      <c r="U422">
        <f t="shared" si="33"/>
        <v>0</v>
      </c>
      <c r="V422" s="14">
        <f t="shared" si="34"/>
        <v>4.166666666666667</v>
      </c>
      <c r="W422" t="str">
        <f t="shared" si="30"/>
        <v>NO</v>
      </c>
      <c r="X422" t="str">
        <f>VLOOKUP(B:B,[1]Sheet3!A:B,2,0)</f>
        <v>18-22 yrs (Youths)</v>
      </c>
    </row>
    <row r="423" spans="1:24" x14ac:dyDescent="0.35">
      <c r="A423" s="1" t="s">
        <v>436</v>
      </c>
      <c r="B423" s="1">
        <v>19</v>
      </c>
      <c r="C423" s="1" t="s">
        <v>55</v>
      </c>
      <c r="D423" s="1" t="s">
        <v>26</v>
      </c>
      <c r="E423" s="1">
        <v>2</v>
      </c>
      <c r="F423" s="1">
        <v>2.5</v>
      </c>
      <c r="G423" s="1">
        <v>0</v>
      </c>
      <c r="H423" s="1">
        <v>9</v>
      </c>
      <c r="I423" s="1">
        <v>2</v>
      </c>
      <c r="J423" s="1">
        <v>1</v>
      </c>
      <c r="K423" s="1" t="s">
        <v>142</v>
      </c>
      <c r="L423" s="1">
        <v>3</v>
      </c>
      <c r="M423" s="1" t="s">
        <v>1383</v>
      </c>
      <c r="N423" s="1" t="s">
        <v>20</v>
      </c>
      <c r="O423" s="1" t="s">
        <v>48</v>
      </c>
      <c r="P423" s="1" t="s">
        <v>20</v>
      </c>
      <c r="Q423" s="1" t="s">
        <v>20</v>
      </c>
      <c r="R423" s="1" t="s">
        <v>437</v>
      </c>
      <c r="S423">
        <f t="shared" si="31"/>
        <v>16.5</v>
      </c>
      <c r="T423">
        <f t="shared" si="32"/>
        <v>9</v>
      </c>
      <c r="U423">
        <f t="shared" si="33"/>
        <v>0</v>
      </c>
      <c r="V423" s="14">
        <f t="shared" si="34"/>
        <v>2.75</v>
      </c>
      <c r="W423" t="str">
        <f t="shared" si="30"/>
        <v>NO</v>
      </c>
      <c r="X423" t="str">
        <f>VLOOKUP(B:B,[1]Sheet3!A:B,2,0)</f>
        <v>18-22 yrs (Youths)</v>
      </c>
    </row>
    <row r="424" spans="1:24" x14ac:dyDescent="0.35">
      <c r="A424" s="1" t="s">
        <v>450</v>
      </c>
      <c r="B424" s="1">
        <v>19</v>
      </c>
      <c r="C424" s="1" t="s">
        <v>31</v>
      </c>
      <c r="D424" s="1" t="s">
        <v>87</v>
      </c>
      <c r="E424" s="1">
        <v>2</v>
      </c>
      <c r="F424" s="1">
        <v>1</v>
      </c>
      <c r="G424" s="1">
        <v>1</v>
      </c>
      <c r="H424" s="1">
        <v>11</v>
      </c>
      <c r="I424" s="1">
        <v>3</v>
      </c>
      <c r="J424" s="1">
        <v>0</v>
      </c>
      <c r="K424" s="1" t="s">
        <v>47</v>
      </c>
      <c r="L424" s="1">
        <v>2</v>
      </c>
      <c r="M424" s="1" t="s">
        <v>1381</v>
      </c>
      <c r="N424" s="1" t="s">
        <v>20</v>
      </c>
      <c r="O424" s="1" t="s">
        <v>32</v>
      </c>
      <c r="P424" s="1" t="s">
        <v>20</v>
      </c>
      <c r="Q424" s="1" t="s">
        <v>20</v>
      </c>
      <c r="R424" s="1" t="s">
        <v>37</v>
      </c>
      <c r="S424">
        <f t="shared" si="31"/>
        <v>18</v>
      </c>
      <c r="T424">
        <f t="shared" si="32"/>
        <v>11</v>
      </c>
      <c r="U424">
        <f t="shared" si="33"/>
        <v>0</v>
      </c>
      <c r="V424" s="14">
        <f t="shared" si="34"/>
        <v>3</v>
      </c>
      <c r="W424" t="str">
        <f t="shared" si="30"/>
        <v>NO</v>
      </c>
      <c r="X424" t="str">
        <f>VLOOKUP(B:B,[1]Sheet3!A:B,2,0)</f>
        <v>18-22 yrs (Youths)</v>
      </c>
    </row>
    <row r="425" spans="1:24" x14ac:dyDescent="0.35">
      <c r="A425" s="1" t="s">
        <v>504</v>
      </c>
      <c r="B425" s="1">
        <v>19</v>
      </c>
      <c r="C425" s="1" t="s">
        <v>151</v>
      </c>
      <c r="D425" s="1" t="s">
        <v>18</v>
      </c>
      <c r="E425" s="1">
        <v>0.75</v>
      </c>
      <c r="F425" s="1">
        <v>2</v>
      </c>
      <c r="G425" s="1">
        <v>1</v>
      </c>
      <c r="H425" s="1">
        <v>6</v>
      </c>
      <c r="I425" s="1">
        <v>4</v>
      </c>
      <c r="J425" s="1">
        <v>0</v>
      </c>
      <c r="K425" s="1" t="s">
        <v>27</v>
      </c>
      <c r="L425" s="1">
        <v>2</v>
      </c>
      <c r="M425" s="1" t="s">
        <v>1383</v>
      </c>
      <c r="N425" s="1" t="s">
        <v>20</v>
      </c>
      <c r="O425" s="1" t="s">
        <v>505</v>
      </c>
      <c r="P425" s="1" t="s">
        <v>20</v>
      </c>
      <c r="Q425" s="1" t="s">
        <v>22</v>
      </c>
      <c r="R425" s="1" t="s">
        <v>37</v>
      </c>
      <c r="S425">
        <f t="shared" si="31"/>
        <v>13.75</v>
      </c>
      <c r="T425">
        <f t="shared" si="32"/>
        <v>6</v>
      </c>
      <c r="U425">
        <f t="shared" si="33"/>
        <v>0</v>
      </c>
      <c r="V425" s="14">
        <f t="shared" si="34"/>
        <v>2.2916666666666665</v>
      </c>
      <c r="W425" t="str">
        <f t="shared" si="30"/>
        <v>NO</v>
      </c>
      <c r="X425" t="str">
        <f>VLOOKUP(B:B,[1]Sheet3!A:B,2,0)</f>
        <v>18-22 yrs (Youths)</v>
      </c>
    </row>
    <row r="426" spans="1:24" x14ac:dyDescent="0.35">
      <c r="A426" s="1" t="s">
        <v>529</v>
      </c>
      <c r="B426" s="1">
        <v>19</v>
      </c>
      <c r="C426" s="1" t="s">
        <v>25</v>
      </c>
      <c r="D426" s="1" t="s">
        <v>18</v>
      </c>
      <c r="E426" s="1">
        <v>8</v>
      </c>
      <c r="F426" s="1">
        <v>10</v>
      </c>
      <c r="G426" s="1">
        <v>1</v>
      </c>
      <c r="H426" s="1">
        <v>6</v>
      </c>
      <c r="I426" s="1">
        <v>1</v>
      </c>
      <c r="J426" s="1">
        <v>0</v>
      </c>
      <c r="K426" s="1" t="s">
        <v>19</v>
      </c>
      <c r="L426" s="1">
        <v>4</v>
      </c>
      <c r="M426" s="1" t="s">
        <v>1383</v>
      </c>
      <c r="N426" s="1" t="s">
        <v>20</v>
      </c>
      <c r="O426" s="1" t="s">
        <v>61</v>
      </c>
      <c r="P426" s="1" t="s">
        <v>22</v>
      </c>
      <c r="Q426" s="1" t="s">
        <v>22</v>
      </c>
      <c r="R426" s="1" t="s">
        <v>23</v>
      </c>
      <c r="S426">
        <f t="shared" si="31"/>
        <v>26</v>
      </c>
      <c r="T426">
        <f t="shared" si="32"/>
        <v>10</v>
      </c>
      <c r="U426">
        <f t="shared" si="33"/>
        <v>0</v>
      </c>
      <c r="V426" s="14">
        <f t="shared" si="34"/>
        <v>4.333333333333333</v>
      </c>
      <c r="W426" t="str">
        <f t="shared" si="30"/>
        <v>NO</v>
      </c>
      <c r="X426" t="str">
        <f>VLOOKUP(B:B,[1]Sheet3!A:B,2,0)</f>
        <v>18-22 yrs (Youths)</v>
      </c>
    </row>
    <row r="427" spans="1:24" x14ac:dyDescent="0.35">
      <c r="A427" s="1" t="s">
        <v>542</v>
      </c>
      <c r="B427" s="1">
        <v>19</v>
      </c>
      <c r="C427" s="1" t="s">
        <v>31</v>
      </c>
      <c r="D427" s="1" t="s">
        <v>18</v>
      </c>
      <c r="E427" s="1">
        <v>1</v>
      </c>
      <c r="F427" s="1">
        <v>0</v>
      </c>
      <c r="G427" s="1">
        <v>1</v>
      </c>
      <c r="H427" s="1">
        <v>9</v>
      </c>
      <c r="I427" s="1">
        <v>8</v>
      </c>
      <c r="J427" s="1">
        <v>0</v>
      </c>
      <c r="K427" s="1" t="s">
        <v>27</v>
      </c>
      <c r="L427" s="1">
        <v>3</v>
      </c>
      <c r="M427" s="1" t="s">
        <v>1383</v>
      </c>
      <c r="N427" s="1" t="s">
        <v>20</v>
      </c>
      <c r="O427" s="1" t="s">
        <v>61</v>
      </c>
      <c r="P427" s="1" t="s">
        <v>20</v>
      </c>
      <c r="Q427" s="1" t="s">
        <v>20</v>
      </c>
      <c r="R427" s="1" t="s">
        <v>37</v>
      </c>
      <c r="S427">
        <f t="shared" si="31"/>
        <v>19</v>
      </c>
      <c r="T427">
        <f t="shared" si="32"/>
        <v>9</v>
      </c>
      <c r="U427">
        <f t="shared" si="33"/>
        <v>0</v>
      </c>
      <c r="V427" s="14">
        <f t="shared" si="34"/>
        <v>3.1666666666666665</v>
      </c>
      <c r="W427" t="str">
        <f t="shared" si="30"/>
        <v>NO</v>
      </c>
      <c r="X427" t="str">
        <f>VLOOKUP(B:B,[1]Sheet3!A:B,2,0)</f>
        <v>18-22 yrs (Youths)</v>
      </c>
    </row>
    <row r="428" spans="1:24" x14ac:dyDescent="0.35">
      <c r="A428" s="1" t="s">
        <v>543</v>
      </c>
      <c r="B428" s="1">
        <v>19</v>
      </c>
      <c r="C428" s="1" t="s">
        <v>31</v>
      </c>
      <c r="D428" s="1" t="s">
        <v>18</v>
      </c>
      <c r="E428" s="1">
        <v>3</v>
      </c>
      <c r="F428" s="1">
        <v>1</v>
      </c>
      <c r="G428" s="1">
        <v>0</v>
      </c>
      <c r="H428" s="1">
        <v>5</v>
      </c>
      <c r="I428" s="1">
        <v>1</v>
      </c>
      <c r="J428" s="1">
        <v>2</v>
      </c>
      <c r="K428" s="1" t="s">
        <v>27</v>
      </c>
      <c r="L428" s="1">
        <v>3</v>
      </c>
      <c r="M428" s="1" t="s">
        <v>1381</v>
      </c>
      <c r="N428" s="1" t="s">
        <v>20</v>
      </c>
      <c r="O428" s="1" t="s">
        <v>36</v>
      </c>
      <c r="P428" s="1" t="s">
        <v>20</v>
      </c>
      <c r="Q428" s="1" t="s">
        <v>22</v>
      </c>
      <c r="R428" s="1" t="s">
        <v>23</v>
      </c>
      <c r="S428">
        <f t="shared" si="31"/>
        <v>12</v>
      </c>
      <c r="T428">
        <f t="shared" si="32"/>
        <v>5</v>
      </c>
      <c r="U428">
        <f t="shared" si="33"/>
        <v>0</v>
      </c>
      <c r="V428" s="14">
        <f t="shared" si="34"/>
        <v>2</v>
      </c>
      <c r="W428" t="str">
        <f t="shared" si="30"/>
        <v>NO</v>
      </c>
      <c r="X428" t="str">
        <f>VLOOKUP(B:B,[1]Sheet3!A:B,2,0)</f>
        <v>18-22 yrs (Youths)</v>
      </c>
    </row>
    <row r="429" spans="1:24" x14ac:dyDescent="0.35">
      <c r="A429" s="1" t="s">
        <v>567</v>
      </c>
      <c r="B429" s="1">
        <v>19</v>
      </c>
      <c r="C429" s="1" t="s">
        <v>31</v>
      </c>
      <c r="D429" s="1" t="s">
        <v>26</v>
      </c>
      <c r="E429" s="1">
        <v>0</v>
      </c>
      <c r="F429" s="1">
        <v>5</v>
      </c>
      <c r="G429" s="1">
        <v>0.5</v>
      </c>
      <c r="H429" s="1">
        <v>7</v>
      </c>
      <c r="I429" s="1">
        <v>4</v>
      </c>
      <c r="J429" s="1">
        <v>0</v>
      </c>
      <c r="K429" s="1" t="s">
        <v>35</v>
      </c>
      <c r="L429" s="1">
        <v>3</v>
      </c>
      <c r="M429" s="1" t="s">
        <v>1383</v>
      </c>
      <c r="N429" s="1" t="s">
        <v>20</v>
      </c>
      <c r="O429" s="1" t="s">
        <v>66</v>
      </c>
      <c r="P429" s="1" t="s">
        <v>22</v>
      </c>
      <c r="Q429" s="1" t="s">
        <v>22</v>
      </c>
      <c r="R429" s="1" t="s">
        <v>33</v>
      </c>
      <c r="S429">
        <f t="shared" si="31"/>
        <v>16.5</v>
      </c>
      <c r="T429">
        <f t="shared" si="32"/>
        <v>7</v>
      </c>
      <c r="U429">
        <f t="shared" si="33"/>
        <v>0</v>
      </c>
      <c r="V429" s="14">
        <f t="shared" si="34"/>
        <v>2.75</v>
      </c>
      <c r="W429" t="str">
        <f t="shared" si="30"/>
        <v>NO</v>
      </c>
      <c r="X429" t="str">
        <f>VLOOKUP(B:B,[1]Sheet3!A:B,2,0)</f>
        <v>18-22 yrs (Youths)</v>
      </c>
    </row>
    <row r="430" spans="1:24" x14ac:dyDescent="0.35">
      <c r="A430" s="1" t="s">
        <v>580</v>
      </c>
      <c r="B430" s="1">
        <v>19</v>
      </c>
      <c r="C430" s="1" t="s">
        <v>55</v>
      </c>
      <c r="D430" s="1" t="s">
        <v>18</v>
      </c>
      <c r="E430" s="1">
        <v>4</v>
      </c>
      <c r="F430" s="1">
        <v>0</v>
      </c>
      <c r="G430" s="1">
        <v>0</v>
      </c>
      <c r="H430" s="1">
        <v>8</v>
      </c>
      <c r="I430" s="1">
        <v>6</v>
      </c>
      <c r="J430" s="1">
        <v>1</v>
      </c>
      <c r="K430" s="1" t="s">
        <v>35</v>
      </c>
      <c r="L430" s="1">
        <v>3</v>
      </c>
      <c r="M430" s="1" t="s">
        <v>1381</v>
      </c>
      <c r="N430" s="1" t="s">
        <v>20</v>
      </c>
      <c r="O430" s="1" t="s">
        <v>61</v>
      </c>
      <c r="P430" s="1" t="s">
        <v>20</v>
      </c>
      <c r="Q430" s="1" t="s">
        <v>22</v>
      </c>
      <c r="R430" s="1" t="s">
        <v>23</v>
      </c>
      <c r="S430">
        <f t="shared" si="31"/>
        <v>19</v>
      </c>
      <c r="T430">
        <f t="shared" si="32"/>
        <v>8</v>
      </c>
      <c r="U430">
        <f t="shared" si="33"/>
        <v>0</v>
      </c>
      <c r="V430" s="14">
        <f t="shared" si="34"/>
        <v>3.1666666666666665</v>
      </c>
      <c r="W430" t="str">
        <f t="shared" si="30"/>
        <v>NO</v>
      </c>
      <c r="X430" t="str">
        <f>VLOOKUP(B:B,[1]Sheet3!A:B,2,0)</f>
        <v>18-22 yrs (Youths)</v>
      </c>
    </row>
    <row r="431" spans="1:24" x14ac:dyDescent="0.35">
      <c r="A431" s="1" t="s">
        <v>581</v>
      </c>
      <c r="B431" s="1">
        <v>19</v>
      </c>
      <c r="C431" s="1" t="s">
        <v>17</v>
      </c>
      <c r="D431" s="1" t="s">
        <v>18</v>
      </c>
      <c r="E431" s="1">
        <v>0</v>
      </c>
      <c r="F431" s="1">
        <v>3</v>
      </c>
      <c r="G431" s="1">
        <v>1</v>
      </c>
      <c r="H431" s="1">
        <v>8</v>
      </c>
      <c r="I431" s="1">
        <v>3</v>
      </c>
      <c r="J431" s="1">
        <v>1</v>
      </c>
      <c r="K431" s="1" t="s">
        <v>35</v>
      </c>
      <c r="L431" s="1">
        <v>3</v>
      </c>
      <c r="M431" s="1" t="s">
        <v>1381</v>
      </c>
      <c r="N431" s="1" t="s">
        <v>20</v>
      </c>
      <c r="O431" s="1" t="s">
        <v>39</v>
      </c>
      <c r="P431" s="1" t="s">
        <v>20</v>
      </c>
      <c r="Q431" s="1" t="s">
        <v>20</v>
      </c>
      <c r="R431" s="1" t="s">
        <v>23</v>
      </c>
      <c r="S431">
        <f t="shared" si="31"/>
        <v>16</v>
      </c>
      <c r="T431">
        <f t="shared" si="32"/>
        <v>8</v>
      </c>
      <c r="U431">
        <f t="shared" si="33"/>
        <v>0</v>
      </c>
      <c r="V431" s="14">
        <f t="shared" si="34"/>
        <v>2.6666666666666665</v>
      </c>
      <c r="W431" t="str">
        <f t="shared" si="30"/>
        <v>NO</v>
      </c>
      <c r="X431" t="str">
        <f>VLOOKUP(B:B,[1]Sheet3!A:B,2,0)</f>
        <v>18-22 yrs (Youths)</v>
      </c>
    </row>
    <row r="432" spans="1:24" x14ac:dyDescent="0.35">
      <c r="A432" s="1" t="s">
        <v>587</v>
      </c>
      <c r="B432" s="1">
        <v>19</v>
      </c>
      <c r="C432" s="1" t="s">
        <v>31</v>
      </c>
      <c r="D432" s="1" t="s">
        <v>18</v>
      </c>
      <c r="E432" s="1">
        <v>4</v>
      </c>
      <c r="F432" s="1">
        <v>3</v>
      </c>
      <c r="G432" s="1">
        <v>1</v>
      </c>
      <c r="H432" s="1">
        <v>8</v>
      </c>
      <c r="I432" s="1">
        <v>3</v>
      </c>
      <c r="J432" s="1">
        <v>2</v>
      </c>
      <c r="K432" s="1" t="s">
        <v>47</v>
      </c>
      <c r="L432" s="1">
        <v>3</v>
      </c>
      <c r="M432" s="1" t="s">
        <v>1381</v>
      </c>
      <c r="N432" s="1" t="s">
        <v>20</v>
      </c>
      <c r="O432" s="1" t="s">
        <v>156</v>
      </c>
      <c r="P432" s="1" t="s">
        <v>22</v>
      </c>
      <c r="Q432" s="1" t="s">
        <v>22</v>
      </c>
      <c r="R432" s="1" t="s">
        <v>23</v>
      </c>
      <c r="S432">
        <f t="shared" si="31"/>
        <v>21</v>
      </c>
      <c r="T432">
        <f t="shared" si="32"/>
        <v>8</v>
      </c>
      <c r="U432">
        <f t="shared" si="33"/>
        <v>1</v>
      </c>
      <c r="V432" s="14">
        <f t="shared" si="34"/>
        <v>3.5</v>
      </c>
      <c r="W432" t="str">
        <f t="shared" si="30"/>
        <v>NO</v>
      </c>
      <c r="X432" t="str">
        <f>VLOOKUP(B:B,[1]Sheet3!A:B,2,0)</f>
        <v>18-22 yrs (Youths)</v>
      </c>
    </row>
    <row r="433" spans="1:24" x14ac:dyDescent="0.35">
      <c r="A433" s="1" t="s">
        <v>594</v>
      </c>
      <c r="B433" s="1">
        <v>19</v>
      </c>
      <c r="C433" s="1" t="s">
        <v>31</v>
      </c>
      <c r="D433" s="1" t="s">
        <v>18</v>
      </c>
      <c r="E433" s="1">
        <v>2</v>
      </c>
      <c r="F433" s="1">
        <v>3</v>
      </c>
      <c r="G433" s="1">
        <v>0</v>
      </c>
      <c r="H433" s="1">
        <v>7</v>
      </c>
      <c r="I433" s="1">
        <v>3</v>
      </c>
      <c r="J433" s="1">
        <v>2</v>
      </c>
      <c r="K433" s="1" t="s">
        <v>47</v>
      </c>
      <c r="L433" s="1">
        <v>2</v>
      </c>
      <c r="M433" s="1" t="s">
        <v>1381</v>
      </c>
      <c r="N433" s="1" t="s">
        <v>20</v>
      </c>
      <c r="O433" s="1" t="s">
        <v>48</v>
      </c>
      <c r="P433" s="1" t="s">
        <v>20</v>
      </c>
      <c r="Q433" s="1" t="s">
        <v>20</v>
      </c>
      <c r="R433" s="1" t="s">
        <v>23</v>
      </c>
      <c r="S433">
        <f t="shared" si="31"/>
        <v>17</v>
      </c>
      <c r="T433">
        <f t="shared" si="32"/>
        <v>7</v>
      </c>
      <c r="U433">
        <f t="shared" si="33"/>
        <v>0</v>
      </c>
      <c r="V433" s="14">
        <f t="shared" si="34"/>
        <v>2.8333333333333335</v>
      </c>
      <c r="W433" t="str">
        <f t="shared" si="30"/>
        <v>NO</v>
      </c>
      <c r="X433" t="str">
        <f>VLOOKUP(B:B,[1]Sheet3!A:B,2,0)</f>
        <v>18-22 yrs (Youths)</v>
      </c>
    </row>
    <row r="434" spans="1:24" x14ac:dyDescent="0.35">
      <c r="A434" s="1" t="s">
        <v>595</v>
      </c>
      <c r="B434" s="1">
        <v>19</v>
      </c>
      <c r="C434" s="1" t="s">
        <v>55</v>
      </c>
      <c r="D434" s="1" t="s">
        <v>18</v>
      </c>
      <c r="E434" s="1">
        <v>0</v>
      </c>
      <c r="F434" s="1">
        <v>1</v>
      </c>
      <c r="G434" s="1">
        <v>0.5</v>
      </c>
      <c r="H434" s="1">
        <v>8</v>
      </c>
      <c r="I434" s="1">
        <v>1</v>
      </c>
      <c r="J434" s="1">
        <v>0</v>
      </c>
      <c r="K434" s="1" t="s">
        <v>35</v>
      </c>
      <c r="L434" s="1">
        <v>3</v>
      </c>
      <c r="M434" s="1" t="s">
        <v>1381</v>
      </c>
      <c r="N434" s="1" t="s">
        <v>20</v>
      </c>
      <c r="O434" s="1" t="s">
        <v>28</v>
      </c>
      <c r="P434" s="1" t="s">
        <v>20</v>
      </c>
      <c r="Q434" s="1" t="s">
        <v>22</v>
      </c>
      <c r="R434" s="1" t="s">
        <v>357</v>
      </c>
      <c r="S434">
        <f t="shared" si="31"/>
        <v>10.5</v>
      </c>
      <c r="T434">
        <f t="shared" si="32"/>
        <v>8</v>
      </c>
      <c r="U434">
        <f t="shared" si="33"/>
        <v>0</v>
      </c>
      <c r="V434" s="14">
        <f t="shared" si="34"/>
        <v>1.75</v>
      </c>
      <c r="W434" t="str">
        <f t="shared" si="30"/>
        <v>NO</v>
      </c>
      <c r="X434" t="str">
        <f>VLOOKUP(B:B,[1]Sheet3!A:B,2,0)</f>
        <v>18-22 yrs (Youths)</v>
      </c>
    </row>
    <row r="435" spans="1:24" x14ac:dyDescent="0.35">
      <c r="A435" s="1" t="s">
        <v>608</v>
      </c>
      <c r="B435" s="1">
        <v>19</v>
      </c>
      <c r="C435" s="1" t="s">
        <v>87</v>
      </c>
      <c r="D435" s="1" t="s">
        <v>87</v>
      </c>
      <c r="E435" s="1">
        <v>0</v>
      </c>
      <c r="F435" s="1">
        <v>8</v>
      </c>
      <c r="G435" s="1">
        <v>1</v>
      </c>
      <c r="H435" s="1">
        <v>8</v>
      </c>
      <c r="I435" s="1">
        <v>0</v>
      </c>
      <c r="J435" s="1">
        <v>0</v>
      </c>
      <c r="K435" s="1" t="s">
        <v>57</v>
      </c>
      <c r="L435" s="1">
        <v>2</v>
      </c>
      <c r="M435" s="1" t="s">
        <v>1383</v>
      </c>
      <c r="N435" s="1" t="s">
        <v>20</v>
      </c>
      <c r="O435" s="1" t="s">
        <v>48</v>
      </c>
      <c r="P435" s="1" t="s">
        <v>20</v>
      </c>
      <c r="Q435" s="1" t="s">
        <v>20</v>
      </c>
      <c r="R435" s="1" t="s">
        <v>37</v>
      </c>
      <c r="S435">
        <f t="shared" si="31"/>
        <v>17</v>
      </c>
      <c r="T435">
        <f t="shared" si="32"/>
        <v>8</v>
      </c>
      <c r="U435">
        <f t="shared" si="33"/>
        <v>0</v>
      </c>
      <c r="V435" s="14">
        <f t="shared" si="34"/>
        <v>2.8333333333333335</v>
      </c>
      <c r="W435" t="str">
        <f t="shared" si="30"/>
        <v>NO</v>
      </c>
      <c r="X435" t="str">
        <f>VLOOKUP(B:B,[1]Sheet3!A:B,2,0)</f>
        <v>18-22 yrs (Youths)</v>
      </c>
    </row>
    <row r="436" spans="1:24" x14ac:dyDescent="0.35">
      <c r="A436" s="1" t="s">
        <v>611</v>
      </c>
      <c r="B436" s="1">
        <v>19</v>
      </c>
      <c r="C436" s="1" t="s">
        <v>31</v>
      </c>
      <c r="D436" s="1" t="s">
        <v>18</v>
      </c>
      <c r="E436" s="1">
        <v>3</v>
      </c>
      <c r="F436" s="1">
        <v>2</v>
      </c>
      <c r="G436" s="1">
        <v>1</v>
      </c>
      <c r="H436" s="1">
        <v>6</v>
      </c>
      <c r="I436" s="1">
        <v>2</v>
      </c>
      <c r="J436" s="1">
        <v>0</v>
      </c>
      <c r="K436" s="1" t="s">
        <v>35</v>
      </c>
      <c r="L436" s="1">
        <v>3</v>
      </c>
      <c r="M436" s="1" t="s">
        <v>1381</v>
      </c>
      <c r="N436" s="1" t="s">
        <v>20</v>
      </c>
      <c r="O436" s="1" t="s">
        <v>61</v>
      </c>
      <c r="P436" s="1" t="s">
        <v>20</v>
      </c>
      <c r="Q436" s="1" t="s">
        <v>22</v>
      </c>
      <c r="R436" s="1" t="s">
        <v>23</v>
      </c>
      <c r="S436">
        <f t="shared" si="31"/>
        <v>14</v>
      </c>
      <c r="T436">
        <f t="shared" si="32"/>
        <v>6</v>
      </c>
      <c r="U436">
        <f t="shared" si="33"/>
        <v>0</v>
      </c>
      <c r="V436" s="14">
        <f t="shared" si="34"/>
        <v>2.3333333333333335</v>
      </c>
      <c r="W436" t="str">
        <f t="shared" si="30"/>
        <v>NO</v>
      </c>
      <c r="X436" t="str">
        <f>VLOOKUP(B:B,[1]Sheet3!A:B,2,0)</f>
        <v>18-22 yrs (Youths)</v>
      </c>
    </row>
    <row r="437" spans="1:24" x14ac:dyDescent="0.35">
      <c r="A437" s="1" t="s">
        <v>621</v>
      </c>
      <c r="B437" s="1">
        <v>19</v>
      </c>
      <c r="C437" s="1" t="s">
        <v>31</v>
      </c>
      <c r="D437" s="1" t="s">
        <v>18</v>
      </c>
      <c r="E437" s="1">
        <v>4</v>
      </c>
      <c r="F437" s="1">
        <v>3</v>
      </c>
      <c r="G437" s="1">
        <v>2</v>
      </c>
      <c r="H437" s="1">
        <v>8</v>
      </c>
      <c r="I437" s="1">
        <v>2</v>
      </c>
      <c r="J437" s="1">
        <v>1</v>
      </c>
      <c r="K437" s="1" t="s">
        <v>35</v>
      </c>
      <c r="L437" s="1">
        <v>4</v>
      </c>
      <c r="M437" s="1" t="s">
        <v>1383</v>
      </c>
      <c r="N437" s="1" t="s">
        <v>20</v>
      </c>
      <c r="O437" s="1" t="s">
        <v>61</v>
      </c>
      <c r="P437" s="1" t="s">
        <v>22</v>
      </c>
      <c r="Q437" s="1" t="s">
        <v>22</v>
      </c>
      <c r="R437" s="1" t="s">
        <v>37</v>
      </c>
      <c r="S437">
        <f t="shared" si="31"/>
        <v>20</v>
      </c>
      <c r="T437">
        <f t="shared" si="32"/>
        <v>8</v>
      </c>
      <c r="U437">
        <f t="shared" si="33"/>
        <v>1</v>
      </c>
      <c r="V437" s="14">
        <f t="shared" si="34"/>
        <v>3.3333333333333335</v>
      </c>
      <c r="W437" t="str">
        <f t="shared" si="30"/>
        <v>NO</v>
      </c>
      <c r="X437" t="str">
        <f>VLOOKUP(B:B,[1]Sheet3!A:B,2,0)</f>
        <v>18-22 yrs (Youths)</v>
      </c>
    </row>
    <row r="438" spans="1:24" x14ac:dyDescent="0.35">
      <c r="A438" s="1" t="s">
        <v>629</v>
      </c>
      <c r="B438" s="1">
        <v>19</v>
      </c>
      <c r="C438" s="1" t="s">
        <v>31</v>
      </c>
      <c r="D438" s="1" t="s">
        <v>18</v>
      </c>
      <c r="E438" s="1">
        <v>4</v>
      </c>
      <c r="F438" s="1">
        <v>5</v>
      </c>
      <c r="G438" s="1">
        <v>0</v>
      </c>
      <c r="H438" s="1">
        <v>8</v>
      </c>
      <c r="I438" s="1">
        <v>3</v>
      </c>
      <c r="J438" s="1">
        <v>2</v>
      </c>
      <c r="K438" s="1" t="s">
        <v>108</v>
      </c>
      <c r="L438" s="1">
        <v>3</v>
      </c>
      <c r="M438" s="1" t="s">
        <v>1381</v>
      </c>
      <c r="N438" s="1" t="s">
        <v>20</v>
      </c>
      <c r="O438" s="1" t="s">
        <v>36</v>
      </c>
      <c r="P438" s="1" t="s">
        <v>20</v>
      </c>
      <c r="Q438" s="1" t="s">
        <v>22</v>
      </c>
      <c r="R438" s="1" t="s">
        <v>23</v>
      </c>
      <c r="S438">
        <f t="shared" si="31"/>
        <v>22</v>
      </c>
      <c r="T438">
        <f t="shared" si="32"/>
        <v>8</v>
      </c>
      <c r="U438">
        <f t="shared" si="33"/>
        <v>0</v>
      </c>
      <c r="V438" s="14">
        <f t="shared" si="34"/>
        <v>3.6666666666666665</v>
      </c>
      <c r="W438" t="str">
        <f t="shared" si="30"/>
        <v>NO</v>
      </c>
      <c r="X438" t="str">
        <f>VLOOKUP(B:B,[1]Sheet3!A:B,2,0)</f>
        <v>18-22 yrs (Youths)</v>
      </c>
    </row>
    <row r="439" spans="1:24" x14ac:dyDescent="0.35">
      <c r="A439" s="1" t="s">
        <v>633</v>
      </c>
      <c r="B439" s="1">
        <v>19</v>
      </c>
      <c r="C439" s="1" t="s">
        <v>31</v>
      </c>
      <c r="D439" s="1" t="s">
        <v>18</v>
      </c>
      <c r="E439" s="1">
        <v>0</v>
      </c>
      <c r="F439" s="1">
        <v>1</v>
      </c>
      <c r="G439" s="1">
        <v>0</v>
      </c>
      <c r="H439" s="1">
        <v>9</v>
      </c>
      <c r="I439" s="1">
        <v>6</v>
      </c>
      <c r="J439" s="1">
        <v>0</v>
      </c>
      <c r="K439" s="1" t="s">
        <v>108</v>
      </c>
      <c r="L439" s="1">
        <v>4</v>
      </c>
      <c r="M439" s="1" t="s">
        <v>1381</v>
      </c>
      <c r="N439" s="1" t="s">
        <v>20</v>
      </c>
      <c r="O439" s="1" t="s">
        <v>166</v>
      </c>
      <c r="P439" s="1" t="s">
        <v>20</v>
      </c>
      <c r="Q439" s="1" t="s">
        <v>20</v>
      </c>
      <c r="R439" s="1" t="s">
        <v>33</v>
      </c>
      <c r="S439">
        <f t="shared" si="31"/>
        <v>16</v>
      </c>
      <c r="T439">
        <f t="shared" si="32"/>
        <v>9</v>
      </c>
      <c r="U439">
        <f t="shared" si="33"/>
        <v>0</v>
      </c>
      <c r="V439" s="14">
        <f t="shared" si="34"/>
        <v>2.6666666666666665</v>
      </c>
      <c r="W439" t="str">
        <f t="shared" si="30"/>
        <v>NO</v>
      </c>
      <c r="X439" t="str">
        <f>VLOOKUP(B:B,[1]Sheet3!A:B,2,0)</f>
        <v>18-22 yrs (Youths)</v>
      </c>
    </row>
    <row r="440" spans="1:24" x14ac:dyDescent="0.35">
      <c r="A440" s="1" t="s">
        <v>635</v>
      </c>
      <c r="B440" s="1">
        <v>19</v>
      </c>
      <c r="C440" s="1" t="s">
        <v>31</v>
      </c>
      <c r="D440" s="1" t="s">
        <v>26</v>
      </c>
      <c r="E440" s="1">
        <v>0</v>
      </c>
      <c r="F440" s="1">
        <v>0</v>
      </c>
      <c r="G440" s="1">
        <v>1</v>
      </c>
      <c r="H440" s="1">
        <v>10</v>
      </c>
      <c r="I440" s="1">
        <v>7</v>
      </c>
      <c r="J440" s="1">
        <v>1</v>
      </c>
      <c r="K440" s="1" t="s">
        <v>27</v>
      </c>
      <c r="L440" s="1">
        <v>3</v>
      </c>
      <c r="M440" s="1" t="s">
        <v>1381</v>
      </c>
      <c r="N440" s="1" t="s">
        <v>22</v>
      </c>
      <c r="O440" s="1" t="s">
        <v>61</v>
      </c>
      <c r="P440" s="1" t="s">
        <v>20</v>
      </c>
      <c r="Q440" s="1" t="s">
        <v>22</v>
      </c>
      <c r="R440" s="1" t="s">
        <v>23</v>
      </c>
      <c r="S440">
        <f t="shared" si="31"/>
        <v>19</v>
      </c>
      <c r="T440">
        <f t="shared" si="32"/>
        <v>10</v>
      </c>
      <c r="U440">
        <f t="shared" si="33"/>
        <v>0</v>
      </c>
      <c r="V440" s="14">
        <f t="shared" si="34"/>
        <v>3.1666666666666665</v>
      </c>
      <c r="W440" t="str">
        <f t="shared" si="30"/>
        <v>NO</v>
      </c>
      <c r="X440" t="str">
        <f>VLOOKUP(B:B,[1]Sheet3!A:B,2,0)</f>
        <v>18-22 yrs (Youths)</v>
      </c>
    </row>
    <row r="441" spans="1:24" x14ac:dyDescent="0.35">
      <c r="A441" s="1" t="s">
        <v>639</v>
      </c>
      <c r="B441" s="1">
        <v>19</v>
      </c>
      <c r="C441" s="1" t="s">
        <v>31</v>
      </c>
      <c r="D441" s="1" t="s">
        <v>18</v>
      </c>
      <c r="E441" s="1">
        <v>2</v>
      </c>
      <c r="F441" s="1">
        <v>0</v>
      </c>
      <c r="G441" s="1">
        <v>1</v>
      </c>
      <c r="H441" s="1">
        <v>12</v>
      </c>
      <c r="I441" s="1">
        <v>2</v>
      </c>
      <c r="J441" s="1">
        <v>1</v>
      </c>
      <c r="K441" s="1" t="s">
        <v>35</v>
      </c>
      <c r="L441" s="1">
        <v>3</v>
      </c>
      <c r="M441" s="1" t="s">
        <v>1386</v>
      </c>
      <c r="N441" s="1" t="s">
        <v>22</v>
      </c>
      <c r="O441" s="1" t="s">
        <v>32</v>
      </c>
      <c r="P441" s="1" t="s">
        <v>20</v>
      </c>
      <c r="Q441" s="1" t="s">
        <v>20</v>
      </c>
      <c r="R441" s="1" t="s">
        <v>33</v>
      </c>
      <c r="S441">
        <f t="shared" si="31"/>
        <v>18</v>
      </c>
      <c r="T441">
        <f t="shared" si="32"/>
        <v>12</v>
      </c>
      <c r="U441">
        <f t="shared" si="33"/>
        <v>0</v>
      </c>
      <c r="V441" s="14">
        <f t="shared" si="34"/>
        <v>3</v>
      </c>
      <c r="W441" t="str">
        <f t="shared" si="30"/>
        <v>NO</v>
      </c>
      <c r="X441" t="str">
        <f>VLOOKUP(B:B,[1]Sheet3!A:B,2,0)</f>
        <v>18-22 yrs (Youths)</v>
      </c>
    </row>
    <row r="442" spans="1:24" x14ac:dyDescent="0.35">
      <c r="A442" s="1" t="s">
        <v>649</v>
      </c>
      <c r="B442" s="1">
        <v>19</v>
      </c>
      <c r="C442" s="1" t="s">
        <v>25</v>
      </c>
      <c r="D442" s="1" t="s">
        <v>26</v>
      </c>
      <c r="E442" s="1">
        <v>2</v>
      </c>
      <c r="F442" s="1">
        <v>2</v>
      </c>
      <c r="G442" s="1">
        <v>1</v>
      </c>
      <c r="H442" s="1">
        <v>10</v>
      </c>
      <c r="I442" s="1">
        <v>2</v>
      </c>
      <c r="J442" s="1">
        <v>1</v>
      </c>
      <c r="K442" s="1" t="s">
        <v>27</v>
      </c>
      <c r="L442" s="1">
        <v>2</v>
      </c>
      <c r="M442" s="1" t="s">
        <v>1383</v>
      </c>
      <c r="N442" s="1" t="s">
        <v>20</v>
      </c>
      <c r="O442" s="1" t="s">
        <v>166</v>
      </c>
      <c r="P442" s="1" t="s">
        <v>22</v>
      </c>
      <c r="Q442" s="1" t="s">
        <v>22</v>
      </c>
      <c r="R442" s="1" t="s">
        <v>23</v>
      </c>
      <c r="S442">
        <f t="shared" si="31"/>
        <v>18</v>
      </c>
      <c r="T442">
        <f t="shared" si="32"/>
        <v>10</v>
      </c>
      <c r="U442">
        <f t="shared" si="33"/>
        <v>1</v>
      </c>
      <c r="V442" s="14">
        <f t="shared" si="34"/>
        <v>3</v>
      </c>
      <c r="W442" t="str">
        <f t="shared" si="30"/>
        <v>NO</v>
      </c>
      <c r="X442" t="str">
        <f>VLOOKUP(B:B,[1]Sheet3!A:B,2,0)</f>
        <v>18-22 yrs (Youths)</v>
      </c>
    </row>
    <row r="443" spans="1:24" x14ac:dyDescent="0.35">
      <c r="A443" s="1" t="s">
        <v>658</v>
      </c>
      <c r="B443" s="1">
        <v>19</v>
      </c>
      <c r="C443" s="1" t="s">
        <v>55</v>
      </c>
      <c r="D443" s="1" t="s">
        <v>26</v>
      </c>
      <c r="E443" s="1">
        <v>2</v>
      </c>
      <c r="F443" s="1">
        <v>0</v>
      </c>
      <c r="G443" s="1">
        <v>0</v>
      </c>
      <c r="H443" s="1">
        <v>8</v>
      </c>
      <c r="I443" s="1">
        <v>10</v>
      </c>
      <c r="J443" s="1">
        <v>1</v>
      </c>
      <c r="K443" s="1" t="s">
        <v>35</v>
      </c>
      <c r="L443" s="1">
        <v>2</v>
      </c>
      <c r="M443" s="1" t="s">
        <v>1386</v>
      </c>
      <c r="N443" s="1" t="s">
        <v>20</v>
      </c>
      <c r="O443" s="1" t="s">
        <v>61</v>
      </c>
      <c r="P443" s="1" t="s">
        <v>20</v>
      </c>
      <c r="Q443" s="1" t="s">
        <v>22</v>
      </c>
      <c r="R443" s="1" t="s">
        <v>37</v>
      </c>
      <c r="S443">
        <f t="shared" si="31"/>
        <v>21</v>
      </c>
      <c r="T443">
        <f t="shared" si="32"/>
        <v>10</v>
      </c>
      <c r="U443">
        <f t="shared" si="33"/>
        <v>0</v>
      </c>
      <c r="V443" s="14">
        <f t="shared" si="34"/>
        <v>3.5</v>
      </c>
      <c r="W443" t="str">
        <f t="shared" si="30"/>
        <v>YES</v>
      </c>
      <c r="X443" t="str">
        <f>VLOOKUP(B:B,[1]Sheet3!A:B,2,0)</f>
        <v>18-22 yrs (Youths)</v>
      </c>
    </row>
    <row r="444" spans="1:24" x14ac:dyDescent="0.35">
      <c r="A444" s="1" t="s">
        <v>678</v>
      </c>
      <c r="B444" s="1">
        <v>19</v>
      </c>
      <c r="C444" s="1" t="s">
        <v>31</v>
      </c>
      <c r="D444" s="1" t="s">
        <v>18</v>
      </c>
      <c r="E444" s="1">
        <v>2</v>
      </c>
      <c r="F444" s="1">
        <v>8</v>
      </c>
      <c r="G444" s="1">
        <v>0</v>
      </c>
      <c r="H444" s="1">
        <v>8</v>
      </c>
      <c r="I444" s="1">
        <v>1</v>
      </c>
      <c r="J444" s="1">
        <v>0</v>
      </c>
      <c r="K444" s="1" t="s">
        <v>27</v>
      </c>
      <c r="L444" s="1">
        <v>4</v>
      </c>
      <c r="M444" s="1" t="s">
        <v>1386</v>
      </c>
      <c r="N444" s="1" t="s">
        <v>22</v>
      </c>
      <c r="O444" s="1" t="s">
        <v>166</v>
      </c>
      <c r="P444" s="1" t="s">
        <v>20</v>
      </c>
      <c r="Q444" s="1" t="s">
        <v>20</v>
      </c>
      <c r="R444" s="1" t="s">
        <v>45</v>
      </c>
      <c r="S444">
        <f t="shared" si="31"/>
        <v>19</v>
      </c>
      <c r="T444">
        <f t="shared" si="32"/>
        <v>8</v>
      </c>
      <c r="U444">
        <f t="shared" si="33"/>
        <v>0</v>
      </c>
      <c r="V444" s="14">
        <f t="shared" si="34"/>
        <v>3.1666666666666665</v>
      </c>
      <c r="W444" t="str">
        <f t="shared" si="30"/>
        <v>NO</v>
      </c>
      <c r="X444" t="str">
        <f>VLOOKUP(B:B,[1]Sheet3!A:B,2,0)</f>
        <v>18-22 yrs (Youths)</v>
      </c>
    </row>
    <row r="445" spans="1:24" x14ac:dyDescent="0.35">
      <c r="A445" s="17" t="s">
        <v>683</v>
      </c>
      <c r="B445" s="1">
        <v>19</v>
      </c>
      <c r="C445" s="1" t="s">
        <v>17</v>
      </c>
      <c r="D445" s="1" t="s">
        <v>18</v>
      </c>
      <c r="E445" s="1">
        <v>4</v>
      </c>
      <c r="F445" s="1">
        <v>4</v>
      </c>
      <c r="G445" s="1">
        <v>2</v>
      </c>
      <c r="H445" s="1">
        <v>8</v>
      </c>
      <c r="I445" s="1">
        <v>6</v>
      </c>
      <c r="J445" s="1">
        <v>6</v>
      </c>
      <c r="K445" s="1" t="s">
        <v>35</v>
      </c>
      <c r="L445" s="1">
        <v>3</v>
      </c>
      <c r="M445" s="1" t="s">
        <v>1381</v>
      </c>
      <c r="N445" s="1" t="s">
        <v>20</v>
      </c>
      <c r="O445" s="1" t="s">
        <v>156</v>
      </c>
      <c r="P445" s="1" t="s">
        <v>20</v>
      </c>
      <c r="Q445" s="1" t="s">
        <v>22</v>
      </c>
      <c r="R445" s="1" t="s">
        <v>33</v>
      </c>
      <c r="S445">
        <f t="shared" si="31"/>
        <v>30</v>
      </c>
      <c r="T445">
        <f t="shared" si="32"/>
        <v>8</v>
      </c>
      <c r="U445">
        <f t="shared" si="33"/>
        <v>2</v>
      </c>
      <c r="V445" s="14">
        <f t="shared" si="34"/>
        <v>5</v>
      </c>
      <c r="W445" t="str">
        <f t="shared" si="30"/>
        <v>NO</v>
      </c>
      <c r="X445" t="str">
        <f>VLOOKUP(B:B,[1]Sheet3!A:B,2,0)</f>
        <v>18-22 yrs (Youths)</v>
      </c>
    </row>
    <row r="446" spans="1:24" x14ac:dyDescent="0.35">
      <c r="A446" s="1" t="s">
        <v>689</v>
      </c>
      <c r="B446" s="1">
        <v>19</v>
      </c>
      <c r="C446" s="1" t="s">
        <v>31</v>
      </c>
      <c r="D446" s="1" t="s">
        <v>18</v>
      </c>
      <c r="E446" s="1">
        <v>2</v>
      </c>
      <c r="F446" s="1">
        <v>1</v>
      </c>
      <c r="G446" s="1">
        <v>2</v>
      </c>
      <c r="H446" s="1">
        <v>8</v>
      </c>
      <c r="I446" s="1">
        <v>3</v>
      </c>
      <c r="J446" s="1">
        <v>2</v>
      </c>
      <c r="K446" s="1" t="s">
        <v>35</v>
      </c>
      <c r="L446" s="1">
        <v>4</v>
      </c>
      <c r="M446" s="1" t="s">
        <v>1381</v>
      </c>
      <c r="N446" s="1" t="s">
        <v>20</v>
      </c>
      <c r="O446" s="1" t="s">
        <v>166</v>
      </c>
      <c r="P446" s="1" t="s">
        <v>22</v>
      </c>
      <c r="Q446" s="1" t="s">
        <v>20</v>
      </c>
      <c r="R446" s="1" t="s">
        <v>23</v>
      </c>
      <c r="S446">
        <f t="shared" si="31"/>
        <v>18</v>
      </c>
      <c r="T446">
        <f t="shared" si="32"/>
        <v>8</v>
      </c>
      <c r="U446">
        <f t="shared" si="33"/>
        <v>1</v>
      </c>
      <c r="V446" s="14">
        <f t="shared" si="34"/>
        <v>3</v>
      </c>
      <c r="W446" t="str">
        <f t="shared" si="30"/>
        <v>NO</v>
      </c>
      <c r="X446" t="str">
        <f>VLOOKUP(B:B,[1]Sheet3!A:B,2,0)</f>
        <v>18-22 yrs (Youths)</v>
      </c>
    </row>
    <row r="447" spans="1:24" x14ac:dyDescent="0.35">
      <c r="A447" s="1" t="s">
        <v>690</v>
      </c>
      <c r="B447" s="1">
        <v>19</v>
      </c>
      <c r="C447" s="1" t="s">
        <v>31</v>
      </c>
      <c r="D447" s="1" t="s">
        <v>26</v>
      </c>
      <c r="E447" s="1">
        <v>2</v>
      </c>
      <c r="F447" s="1">
        <v>2</v>
      </c>
      <c r="G447" s="1">
        <v>0</v>
      </c>
      <c r="H447" s="1">
        <v>8</v>
      </c>
      <c r="I447" s="1">
        <v>1.5</v>
      </c>
      <c r="J447" s="1">
        <v>1</v>
      </c>
      <c r="K447" s="1" t="s">
        <v>35</v>
      </c>
      <c r="L447" s="1">
        <v>2</v>
      </c>
      <c r="M447" s="1" t="s">
        <v>1386</v>
      </c>
      <c r="N447" s="1" t="s">
        <v>20</v>
      </c>
      <c r="O447" s="1" t="s">
        <v>36</v>
      </c>
      <c r="P447" s="1" t="s">
        <v>20</v>
      </c>
      <c r="Q447" s="1" t="s">
        <v>22</v>
      </c>
      <c r="R447" s="1" t="s">
        <v>29</v>
      </c>
      <c r="S447">
        <f t="shared" si="31"/>
        <v>14.5</v>
      </c>
      <c r="T447">
        <f t="shared" si="32"/>
        <v>8</v>
      </c>
      <c r="U447">
        <f t="shared" si="33"/>
        <v>0</v>
      </c>
      <c r="V447" s="14">
        <f t="shared" si="34"/>
        <v>2.4166666666666665</v>
      </c>
      <c r="W447" t="str">
        <f t="shared" si="30"/>
        <v>NO</v>
      </c>
      <c r="X447" t="str">
        <f>VLOOKUP(B:B,[1]Sheet3!A:B,2,0)</f>
        <v>18-22 yrs (Youths)</v>
      </c>
    </row>
    <row r="448" spans="1:24" x14ac:dyDescent="0.35">
      <c r="A448" s="1" t="s">
        <v>691</v>
      </c>
      <c r="B448" s="1">
        <v>19</v>
      </c>
      <c r="C448" s="1" t="s">
        <v>25</v>
      </c>
      <c r="D448" s="1" t="s">
        <v>18</v>
      </c>
      <c r="E448" s="1">
        <v>3</v>
      </c>
      <c r="F448" s="1">
        <v>0</v>
      </c>
      <c r="G448" s="1">
        <v>0</v>
      </c>
      <c r="H448" s="1">
        <v>9</v>
      </c>
      <c r="I448" s="1">
        <v>6</v>
      </c>
      <c r="J448" s="1">
        <v>0</v>
      </c>
      <c r="K448" s="1" t="s">
        <v>47</v>
      </c>
      <c r="L448" s="1">
        <v>2</v>
      </c>
      <c r="M448" s="1" t="s">
        <v>1383</v>
      </c>
      <c r="N448" s="1" t="s">
        <v>22</v>
      </c>
      <c r="O448" s="1" t="s">
        <v>156</v>
      </c>
      <c r="P448" s="1" t="s">
        <v>22</v>
      </c>
      <c r="Q448" s="1" t="s">
        <v>22</v>
      </c>
      <c r="R448" s="1" t="s">
        <v>357</v>
      </c>
      <c r="S448">
        <f t="shared" si="31"/>
        <v>18</v>
      </c>
      <c r="T448">
        <f t="shared" si="32"/>
        <v>9</v>
      </c>
      <c r="U448">
        <f t="shared" si="33"/>
        <v>0</v>
      </c>
      <c r="V448" s="14">
        <f t="shared" si="34"/>
        <v>3</v>
      </c>
      <c r="W448" t="str">
        <f t="shared" si="30"/>
        <v>NO</v>
      </c>
      <c r="X448" t="str">
        <f>VLOOKUP(B:B,[1]Sheet3!A:B,2,0)</f>
        <v>18-22 yrs (Youths)</v>
      </c>
    </row>
    <row r="449" spans="1:24" x14ac:dyDescent="0.35">
      <c r="A449" s="1" t="s">
        <v>725</v>
      </c>
      <c r="B449" s="1">
        <v>19</v>
      </c>
      <c r="C449" s="1" t="s">
        <v>31</v>
      </c>
      <c r="D449" s="1" t="s">
        <v>26</v>
      </c>
      <c r="E449" s="1">
        <v>0</v>
      </c>
      <c r="F449" s="1">
        <v>4</v>
      </c>
      <c r="G449" s="1">
        <v>0</v>
      </c>
      <c r="H449" s="1">
        <v>8</v>
      </c>
      <c r="I449" s="1">
        <v>4</v>
      </c>
      <c r="J449" s="1">
        <v>0</v>
      </c>
      <c r="K449" s="1" t="s">
        <v>35</v>
      </c>
      <c r="L449" s="1">
        <v>1</v>
      </c>
      <c r="M449" s="1" t="s">
        <v>1381</v>
      </c>
      <c r="N449" s="1" t="s">
        <v>20</v>
      </c>
      <c r="O449" s="1" t="s">
        <v>66</v>
      </c>
      <c r="P449" s="1" t="s">
        <v>20</v>
      </c>
      <c r="Q449" s="1" t="s">
        <v>20</v>
      </c>
      <c r="R449" s="1" t="s">
        <v>37</v>
      </c>
      <c r="S449">
        <f t="shared" si="31"/>
        <v>16</v>
      </c>
      <c r="T449">
        <f t="shared" si="32"/>
        <v>8</v>
      </c>
      <c r="U449">
        <f t="shared" si="33"/>
        <v>0</v>
      </c>
      <c r="V449" s="14">
        <f t="shared" si="34"/>
        <v>2.6666666666666665</v>
      </c>
      <c r="W449" t="str">
        <f t="shared" si="30"/>
        <v>NO</v>
      </c>
      <c r="X449" t="str">
        <f>VLOOKUP(B:B,[1]Sheet3!A:B,2,0)</f>
        <v>18-22 yrs (Youths)</v>
      </c>
    </row>
    <row r="450" spans="1:24" x14ac:dyDescent="0.35">
      <c r="A450" s="1" t="s">
        <v>766</v>
      </c>
      <c r="B450" s="1">
        <v>19</v>
      </c>
      <c r="C450" s="1" t="s">
        <v>55</v>
      </c>
      <c r="D450" s="1" t="s">
        <v>18</v>
      </c>
      <c r="E450" s="1">
        <v>4</v>
      </c>
      <c r="F450" s="1">
        <v>4</v>
      </c>
      <c r="G450" s="1">
        <v>1</v>
      </c>
      <c r="H450" s="1">
        <v>8</v>
      </c>
      <c r="I450" s="1">
        <v>0</v>
      </c>
      <c r="J450" s="1">
        <v>0</v>
      </c>
      <c r="K450" s="1" t="s">
        <v>27</v>
      </c>
      <c r="L450" s="1">
        <v>2</v>
      </c>
      <c r="M450" s="1" t="s">
        <v>1381</v>
      </c>
      <c r="N450" s="1" t="s">
        <v>20</v>
      </c>
      <c r="O450" s="1" t="s">
        <v>61</v>
      </c>
      <c r="P450" s="1" t="s">
        <v>20</v>
      </c>
      <c r="Q450" s="1" t="s">
        <v>20</v>
      </c>
      <c r="R450" s="1" t="s">
        <v>29</v>
      </c>
      <c r="S450">
        <f t="shared" si="31"/>
        <v>17</v>
      </c>
      <c r="T450">
        <f t="shared" si="32"/>
        <v>8</v>
      </c>
      <c r="U450">
        <f t="shared" si="33"/>
        <v>0</v>
      </c>
      <c r="V450" s="14">
        <f t="shared" si="34"/>
        <v>2.8333333333333335</v>
      </c>
      <c r="W450" t="str">
        <f t="shared" ref="W450:W513" si="35">IF(T450=I450, "YES","NO")</f>
        <v>NO</v>
      </c>
      <c r="X450" t="str">
        <f>VLOOKUP(B:B,[1]Sheet3!A:B,2,0)</f>
        <v>18-22 yrs (Youths)</v>
      </c>
    </row>
    <row r="451" spans="1:24" x14ac:dyDescent="0.35">
      <c r="A451" s="1" t="s">
        <v>769</v>
      </c>
      <c r="B451" s="1">
        <v>19</v>
      </c>
      <c r="C451" s="1" t="s">
        <v>31</v>
      </c>
      <c r="D451" s="1" t="s">
        <v>26</v>
      </c>
      <c r="E451" s="1">
        <v>5</v>
      </c>
      <c r="F451" s="1">
        <v>1</v>
      </c>
      <c r="G451" s="1">
        <v>1</v>
      </c>
      <c r="H451" s="1">
        <v>5</v>
      </c>
      <c r="I451" s="1">
        <v>2</v>
      </c>
      <c r="J451" s="1">
        <v>4</v>
      </c>
      <c r="K451" s="1" t="s">
        <v>27</v>
      </c>
      <c r="L451" s="1">
        <v>3</v>
      </c>
      <c r="M451" s="1" t="s">
        <v>1381</v>
      </c>
      <c r="N451" s="1" t="s">
        <v>20</v>
      </c>
      <c r="O451" s="1" t="s">
        <v>32</v>
      </c>
      <c r="P451" s="1" t="s">
        <v>20</v>
      </c>
      <c r="Q451" s="1" t="s">
        <v>22</v>
      </c>
      <c r="R451" s="1" t="s">
        <v>23</v>
      </c>
      <c r="S451">
        <f t="shared" ref="S451:S514" si="36">SUM(E451:J451)</f>
        <v>18</v>
      </c>
      <c r="T451">
        <f t="shared" ref="T451:T514" si="37">MAX(E451:J451)</f>
        <v>5</v>
      </c>
      <c r="U451">
        <f t="shared" ref="U451:U514" si="38">MIN(E451:J451)</f>
        <v>1</v>
      </c>
      <c r="V451" s="14">
        <f t="shared" ref="V451:V514" si="39">AVERAGE(E451:J451)</f>
        <v>3</v>
      </c>
      <c r="W451" t="str">
        <f t="shared" si="35"/>
        <v>NO</v>
      </c>
      <c r="X451" t="str">
        <f>VLOOKUP(B:B,[1]Sheet3!A:B,2,0)</f>
        <v>18-22 yrs (Youths)</v>
      </c>
    </row>
    <row r="452" spans="1:24" x14ac:dyDescent="0.35">
      <c r="A452" s="1" t="s">
        <v>770</v>
      </c>
      <c r="B452" s="1">
        <v>19</v>
      </c>
      <c r="C452" s="1" t="s">
        <v>31</v>
      </c>
      <c r="D452" s="1" t="s">
        <v>18</v>
      </c>
      <c r="E452" s="1">
        <v>3</v>
      </c>
      <c r="F452" s="1">
        <v>2</v>
      </c>
      <c r="G452" s="1">
        <v>1</v>
      </c>
      <c r="H452" s="1">
        <v>8</v>
      </c>
      <c r="I452" s="1">
        <v>3</v>
      </c>
      <c r="J452" s="1">
        <v>0</v>
      </c>
      <c r="K452" s="1" t="s">
        <v>27</v>
      </c>
      <c r="L452" s="1">
        <v>3</v>
      </c>
      <c r="M452" s="1" t="s">
        <v>1383</v>
      </c>
      <c r="N452" s="1" t="s">
        <v>20</v>
      </c>
      <c r="O452" s="1" t="s">
        <v>68</v>
      </c>
      <c r="P452" s="1" t="s">
        <v>20</v>
      </c>
      <c r="Q452" s="1" t="s">
        <v>22</v>
      </c>
      <c r="R452" s="1" t="s">
        <v>23</v>
      </c>
      <c r="S452">
        <f t="shared" si="36"/>
        <v>17</v>
      </c>
      <c r="T452">
        <f t="shared" si="37"/>
        <v>8</v>
      </c>
      <c r="U452">
        <f t="shared" si="38"/>
        <v>0</v>
      </c>
      <c r="V452" s="14">
        <f t="shared" si="39"/>
        <v>2.8333333333333335</v>
      </c>
      <c r="W452" t="str">
        <f t="shared" si="35"/>
        <v>NO</v>
      </c>
      <c r="X452" t="str">
        <f>VLOOKUP(B:B,[1]Sheet3!A:B,2,0)</f>
        <v>18-22 yrs (Youths)</v>
      </c>
    </row>
    <row r="453" spans="1:24" x14ac:dyDescent="0.35">
      <c r="A453" s="1" t="s">
        <v>771</v>
      </c>
      <c r="B453" s="1">
        <v>19</v>
      </c>
      <c r="C453" s="1" t="s">
        <v>31</v>
      </c>
      <c r="D453" s="1" t="s">
        <v>26</v>
      </c>
      <c r="E453" s="1">
        <v>0</v>
      </c>
      <c r="F453" s="1">
        <v>0</v>
      </c>
      <c r="G453" s="1">
        <v>0</v>
      </c>
      <c r="H453" s="1">
        <v>12</v>
      </c>
      <c r="I453" s="1">
        <v>4</v>
      </c>
      <c r="J453" s="1">
        <v>6</v>
      </c>
      <c r="K453" s="1" t="s">
        <v>27</v>
      </c>
      <c r="L453" s="1">
        <v>3</v>
      </c>
      <c r="M453" s="1" t="s">
        <v>1386</v>
      </c>
      <c r="N453" s="1" t="s">
        <v>20</v>
      </c>
      <c r="O453" s="1" t="s">
        <v>36</v>
      </c>
      <c r="P453" s="1" t="s">
        <v>20</v>
      </c>
      <c r="Q453" s="1" t="s">
        <v>20</v>
      </c>
      <c r="R453" s="1" t="s">
        <v>33</v>
      </c>
      <c r="S453">
        <f t="shared" si="36"/>
        <v>22</v>
      </c>
      <c r="T453">
        <f t="shared" si="37"/>
        <v>12</v>
      </c>
      <c r="U453">
        <f t="shared" si="38"/>
        <v>0</v>
      </c>
      <c r="V453" s="14">
        <f t="shared" si="39"/>
        <v>3.6666666666666665</v>
      </c>
      <c r="W453" t="str">
        <f t="shared" si="35"/>
        <v>NO</v>
      </c>
      <c r="X453" t="str">
        <f>VLOOKUP(B:B,[1]Sheet3!A:B,2,0)</f>
        <v>18-22 yrs (Youths)</v>
      </c>
    </row>
    <row r="454" spans="1:24" x14ac:dyDescent="0.35">
      <c r="A454" s="1" t="s">
        <v>774</v>
      </c>
      <c r="B454" s="1">
        <v>19</v>
      </c>
      <c r="C454" s="1" t="s">
        <v>31</v>
      </c>
      <c r="D454" s="1" t="s">
        <v>26</v>
      </c>
      <c r="E454" s="1">
        <v>4</v>
      </c>
      <c r="F454" s="1">
        <v>5</v>
      </c>
      <c r="G454" s="1">
        <v>0</v>
      </c>
      <c r="H454" s="1">
        <v>6</v>
      </c>
      <c r="I454" s="1">
        <v>2</v>
      </c>
      <c r="J454" s="1">
        <v>0</v>
      </c>
      <c r="K454" s="1" t="s">
        <v>47</v>
      </c>
      <c r="L454" s="1">
        <v>3</v>
      </c>
      <c r="M454" s="1" t="s">
        <v>1381</v>
      </c>
      <c r="N454" s="1" t="s">
        <v>20</v>
      </c>
      <c r="O454" s="1" t="s">
        <v>66</v>
      </c>
      <c r="P454" s="1" t="s">
        <v>22</v>
      </c>
      <c r="Q454" s="1" t="s">
        <v>22</v>
      </c>
      <c r="R454" s="1" t="s">
        <v>23</v>
      </c>
      <c r="S454">
        <f t="shared" si="36"/>
        <v>17</v>
      </c>
      <c r="T454">
        <f t="shared" si="37"/>
        <v>6</v>
      </c>
      <c r="U454">
        <f t="shared" si="38"/>
        <v>0</v>
      </c>
      <c r="V454" s="14">
        <f t="shared" si="39"/>
        <v>2.8333333333333335</v>
      </c>
      <c r="W454" t="str">
        <f t="shared" si="35"/>
        <v>NO</v>
      </c>
      <c r="X454" t="str">
        <f>VLOOKUP(B:B,[1]Sheet3!A:B,2,0)</f>
        <v>18-22 yrs (Youths)</v>
      </c>
    </row>
    <row r="455" spans="1:24" x14ac:dyDescent="0.35">
      <c r="A455" s="1" t="s">
        <v>776</v>
      </c>
      <c r="B455" s="1">
        <v>19</v>
      </c>
      <c r="C455" s="1" t="s">
        <v>31</v>
      </c>
      <c r="D455" s="1" t="s">
        <v>18</v>
      </c>
      <c r="E455" s="1">
        <v>2</v>
      </c>
      <c r="F455" s="1">
        <v>2</v>
      </c>
      <c r="G455" s="1">
        <v>1</v>
      </c>
      <c r="H455" s="1">
        <v>9</v>
      </c>
      <c r="I455" s="1">
        <v>1</v>
      </c>
      <c r="J455" s="1">
        <v>0</v>
      </c>
      <c r="K455" s="1" t="s">
        <v>35</v>
      </c>
      <c r="L455" s="1">
        <v>2</v>
      </c>
      <c r="M455" s="1" t="s">
        <v>1386</v>
      </c>
      <c r="N455" s="1" t="s">
        <v>22</v>
      </c>
      <c r="O455" s="1" t="s">
        <v>32</v>
      </c>
      <c r="P455" s="1" t="s">
        <v>22</v>
      </c>
      <c r="Q455" s="1" t="s">
        <v>22</v>
      </c>
      <c r="R455" s="1" t="s">
        <v>33</v>
      </c>
      <c r="S455">
        <f t="shared" si="36"/>
        <v>15</v>
      </c>
      <c r="T455">
        <f t="shared" si="37"/>
        <v>9</v>
      </c>
      <c r="U455">
        <f t="shared" si="38"/>
        <v>0</v>
      </c>
      <c r="V455" s="14">
        <f t="shared" si="39"/>
        <v>2.5</v>
      </c>
      <c r="W455" t="str">
        <f t="shared" si="35"/>
        <v>NO</v>
      </c>
      <c r="X455" t="str">
        <f>VLOOKUP(B:B,[1]Sheet3!A:B,2,0)</f>
        <v>18-22 yrs (Youths)</v>
      </c>
    </row>
    <row r="456" spans="1:24" x14ac:dyDescent="0.35">
      <c r="A456" s="1" t="s">
        <v>791</v>
      </c>
      <c r="B456" s="1">
        <v>19</v>
      </c>
      <c r="C456" s="1" t="s">
        <v>17</v>
      </c>
      <c r="D456" s="1" t="s">
        <v>18</v>
      </c>
      <c r="E456" s="1">
        <v>5</v>
      </c>
      <c r="F456" s="1">
        <v>3</v>
      </c>
      <c r="G456" s="1">
        <v>0</v>
      </c>
      <c r="H456" s="1">
        <v>9</v>
      </c>
      <c r="I456" s="1">
        <v>5</v>
      </c>
      <c r="J456" s="1">
        <v>1</v>
      </c>
      <c r="K456" s="1" t="s">
        <v>47</v>
      </c>
      <c r="L456" s="1">
        <v>3</v>
      </c>
      <c r="M456" s="1" t="s">
        <v>1383</v>
      </c>
      <c r="N456" s="1" t="s">
        <v>20</v>
      </c>
      <c r="O456" s="1" t="s">
        <v>61</v>
      </c>
      <c r="P456" s="1" t="s">
        <v>22</v>
      </c>
      <c r="Q456" s="1" t="s">
        <v>22</v>
      </c>
      <c r="R456" s="1" t="s">
        <v>33</v>
      </c>
      <c r="S456">
        <f t="shared" si="36"/>
        <v>23</v>
      </c>
      <c r="T456">
        <f t="shared" si="37"/>
        <v>9</v>
      </c>
      <c r="U456">
        <f t="shared" si="38"/>
        <v>0</v>
      </c>
      <c r="V456" s="14">
        <f t="shared" si="39"/>
        <v>3.8333333333333335</v>
      </c>
      <c r="W456" t="str">
        <f t="shared" si="35"/>
        <v>NO</v>
      </c>
      <c r="X456" t="str">
        <f>VLOOKUP(B:B,[1]Sheet3!A:B,2,0)</f>
        <v>18-22 yrs (Youths)</v>
      </c>
    </row>
    <row r="457" spans="1:24" x14ac:dyDescent="0.35">
      <c r="A457" s="1" t="s">
        <v>802</v>
      </c>
      <c r="B457" s="1">
        <v>19</v>
      </c>
      <c r="C457" s="1" t="s">
        <v>55</v>
      </c>
      <c r="D457" s="1" t="s">
        <v>18</v>
      </c>
      <c r="E457" s="1">
        <v>0</v>
      </c>
      <c r="F457" s="1">
        <v>3</v>
      </c>
      <c r="G457" s="1">
        <v>1</v>
      </c>
      <c r="H457" s="1">
        <v>9</v>
      </c>
      <c r="I457" s="1">
        <v>2</v>
      </c>
      <c r="J457" s="1">
        <v>0</v>
      </c>
      <c r="K457" s="1" t="s">
        <v>35</v>
      </c>
      <c r="L457" s="1">
        <v>2</v>
      </c>
      <c r="M457" s="1" t="s">
        <v>1383</v>
      </c>
      <c r="N457" s="1" t="s">
        <v>20</v>
      </c>
      <c r="O457" s="1" t="s">
        <v>61</v>
      </c>
      <c r="P457" s="1" t="s">
        <v>20</v>
      </c>
      <c r="Q457" s="1" t="s">
        <v>20</v>
      </c>
      <c r="R457" s="1" t="s">
        <v>45</v>
      </c>
      <c r="S457">
        <f t="shared" si="36"/>
        <v>15</v>
      </c>
      <c r="T457">
        <f t="shared" si="37"/>
        <v>9</v>
      </c>
      <c r="U457">
        <f t="shared" si="38"/>
        <v>0</v>
      </c>
      <c r="V457" s="14">
        <f t="shared" si="39"/>
        <v>2.5</v>
      </c>
      <c r="W457" t="str">
        <f t="shared" si="35"/>
        <v>NO</v>
      </c>
      <c r="X457" t="str">
        <f>VLOOKUP(B:B,[1]Sheet3!A:B,2,0)</f>
        <v>18-22 yrs (Youths)</v>
      </c>
    </row>
    <row r="458" spans="1:24" x14ac:dyDescent="0.35">
      <c r="A458" s="1" t="s">
        <v>804</v>
      </c>
      <c r="B458" s="1">
        <v>19</v>
      </c>
      <c r="C458" s="1" t="s">
        <v>151</v>
      </c>
      <c r="D458" s="1" t="s">
        <v>18</v>
      </c>
      <c r="E458" s="1">
        <v>4</v>
      </c>
      <c r="F458" s="1">
        <v>5</v>
      </c>
      <c r="G458" s="1">
        <v>2</v>
      </c>
      <c r="H458" s="1">
        <v>7</v>
      </c>
      <c r="I458" s="1">
        <v>0.5</v>
      </c>
      <c r="J458" s="1">
        <v>0</v>
      </c>
      <c r="K458" s="1" t="s">
        <v>47</v>
      </c>
      <c r="L458" s="1">
        <v>4</v>
      </c>
      <c r="M458" s="1" t="s">
        <v>1383</v>
      </c>
      <c r="N458" s="1" t="s">
        <v>22</v>
      </c>
      <c r="O458" s="1" t="s">
        <v>32</v>
      </c>
      <c r="P458" s="1" t="s">
        <v>22</v>
      </c>
      <c r="Q458" s="1" t="s">
        <v>22</v>
      </c>
      <c r="R458" s="1" t="s">
        <v>23</v>
      </c>
      <c r="S458">
        <f t="shared" si="36"/>
        <v>18.5</v>
      </c>
      <c r="T458">
        <f t="shared" si="37"/>
        <v>7</v>
      </c>
      <c r="U458">
        <f t="shared" si="38"/>
        <v>0</v>
      </c>
      <c r="V458" s="14">
        <f t="shared" si="39"/>
        <v>3.0833333333333335</v>
      </c>
      <c r="W458" t="str">
        <f t="shared" si="35"/>
        <v>NO</v>
      </c>
      <c r="X458" t="str">
        <f>VLOOKUP(B:B,[1]Sheet3!A:B,2,0)</f>
        <v>18-22 yrs (Youths)</v>
      </c>
    </row>
    <row r="459" spans="1:24" x14ac:dyDescent="0.35">
      <c r="A459" s="1" t="s">
        <v>819</v>
      </c>
      <c r="B459" s="1">
        <v>19</v>
      </c>
      <c r="C459" s="1" t="s">
        <v>55</v>
      </c>
      <c r="D459" s="1" t="s">
        <v>18</v>
      </c>
      <c r="E459" s="1">
        <v>1</v>
      </c>
      <c r="F459" s="1">
        <v>3</v>
      </c>
      <c r="G459" s="1">
        <v>0</v>
      </c>
      <c r="H459" s="1">
        <v>10</v>
      </c>
      <c r="I459" s="1">
        <v>4</v>
      </c>
      <c r="J459" s="1">
        <v>0</v>
      </c>
      <c r="K459" s="1" t="s">
        <v>35</v>
      </c>
      <c r="L459" s="1">
        <v>3</v>
      </c>
      <c r="M459" s="1" t="s">
        <v>1386</v>
      </c>
      <c r="N459" s="1" t="s">
        <v>20</v>
      </c>
      <c r="O459" s="1" t="s">
        <v>48</v>
      </c>
      <c r="P459" s="1" t="s">
        <v>20</v>
      </c>
      <c r="Q459" s="1" t="s">
        <v>20</v>
      </c>
      <c r="R459" s="1" t="s">
        <v>29</v>
      </c>
      <c r="S459">
        <f t="shared" si="36"/>
        <v>18</v>
      </c>
      <c r="T459">
        <f t="shared" si="37"/>
        <v>10</v>
      </c>
      <c r="U459">
        <f t="shared" si="38"/>
        <v>0</v>
      </c>
      <c r="V459" s="14">
        <f t="shared" si="39"/>
        <v>3</v>
      </c>
      <c r="W459" t="str">
        <f t="shared" si="35"/>
        <v>NO</v>
      </c>
      <c r="X459" t="str">
        <f>VLOOKUP(B:B,[1]Sheet3!A:B,2,0)</f>
        <v>18-22 yrs (Youths)</v>
      </c>
    </row>
    <row r="460" spans="1:24" x14ac:dyDescent="0.35">
      <c r="A460" s="1" t="s">
        <v>822</v>
      </c>
      <c r="B460" s="1">
        <v>19</v>
      </c>
      <c r="C460" s="1" t="s">
        <v>55</v>
      </c>
      <c r="D460" s="1" t="s">
        <v>18</v>
      </c>
      <c r="E460" s="1">
        <v>1</v>
      </c>
      <c r="F460" s="1">
        <v>2</v>
      </c>
      <c r="G460" s="1">
        <v>1</v>
      </c>
      <c r="H460" s="1">
        <v>7</v>
      </c>
      <c r="I460" s="1">
        <v>3</v>
      </c>
      <c r="J460" s="1">
        <v>0</v>
      </c>
      <c r="K460" s="1" t="s">
        <v>35</v>
      </c>
      <c r="L460" s="1">
        <v>3</v>
      </c>
      <c r="M460" s="1" t="s">
        <v>1383</v>
      </c>
      <c r="N460" s="1" t="s">
        <v>20</v>
      </c>
      <c r="O460" s="1" t="s">
        <v>66</v>
      </c>
      <c r="P460" s="1" t="s">
        <v>20</v>
      </c>
      <c r="Q460" s="1" t="s">
        <v>22</v>
      </c>
      <c r="R460" s="1" t="s">
        <v>37</v>
      </c>
      <c r="S460">
        <f t="shared" si="36"/>
        <v>14</v>
      </c>
      <c r="T460">
        <f t="shared" si="37"/>
        <v>7</v>
      </c>
      <c r="U460">
        <f t="shared" si="38"/>
        <v>0</v>
      </c>
      <c r="V460" s="14">
        <f t="shared" si="39"/>
        <v>2.3333333333333335</v>
      </c>
      <c r="W460" t="str">
        <f t="shared" si="35"/>
        <v>NO</v>
      </c>
      <c r="X460" t="str">
        <f>VLOOKUP(B:B,[1]Sheet3!A:B,2,0)</f>
        <v>18-22 yrs (Youths)</v>
      </c>
    </row>
    <row r="461" spans="1:24" x14ac:dyDescent="0.35">
      <c r="A461" s="1" t="s">
        <v>824</v>
      </c>
      <c r="B461" s="1">
        <v>19</v>
      </c>
      <c r="C461" s="1" t="s">
        <v>31</v>
      </c>
      <c r="D461" s="1" t="s">
        <v>18</v>
      </c>
      <c r="E461" s="1">
        <v>2</v>
      </c>
      <c r="F461" s="1">
        <v>1</v>
      </c>
      <c r="G461" s="1">
        <v>2</v>
      </c>
      <c r="H461" s="1">
        <v>5</v>
      </c>
      <c r="I461" s="1">
        <v>4</v>
      </c>
      <c r="J461" s="1">
        <v>1</v>
      </c>
      <c r="K461" s="1" t="s">
        <v>35</v>
      </c>
      <c r="L461" s="1">
        <v>2</v>
      </c>
      <c r="M461" s="1" t="s">
        <v>1386</v>
      </c>
      <c r="N461" s="1" t="s">
        <v>20</v>
      </c>
      <c r="O461" s="1" t="s">
        <v>32</v>
      </c>
      <c r="P461" s="1" t="s">
        <v>22</v>
      </c>
      <c r="Q461" s="1" t="s">
        <v>22</v>
      </c>
      <c r="R461" s="1" t="s">
        <v>37</v>
      </c>
      <c r="S461">
        <f t="shared" si="36"/>
        <v>15</v>
      </c>
      <c r="T461">
        <f t="shared" si="37"/>
        <v>5</v>
      </c>
      <c r="U461">
        <f t="shared" si="38"/>
        <v>1</v>
      </c>
      <c r="V461" s="14">
        <f t="shared" si="39"/>
        <v>2.5</v>
      </c>
      <c r="W461" t="str">
        <f t="shared" si="35"/>
        <v>NO</v>
      </c>
      <c r="X461" t="str">
        <f>VLOOKUP(B:B,[1]Sheet3!A:B,2,0)</f>
        <v>18-22 yrs (Youths)</v>
      </c>
    </row>
    <row r="462" spans="1:24" x14ac:dyDescent="0.35">
      <c r="A462" s="1" t="s">
        <v>827</v>
      </c>
      <c r="B462" s="1">
        <v>19</v>
      </c>
      <c r="C462" s="1" t="s">
        <v>31</v>
      </c>
      <c r="D462" s="1" t="s">
        <v>18</v>
      </c>
      <c r="E462" s="1">
        <v>2</v>
      </c>
      <c r="F462" s="1">
        <v>2</v>
      </c>
      <c r="G462" s="1">
        <v>0</v>
      </c>
      <c r="H462" s="1">
        <v>12</v>
      </c>
      <c r="I462" s="1">
        <v>2</v>
      </c>
      <c r="J462" s="1">
        <v>0</v>
      </c>
      <c r="K462" s="1" t="s">
        <v>47</v>
      </c>
      <c r="L462" s="1">
        <v>2</v>
      </c>
      <c r="M462" s="1" t="s">
        <v>1386</v>
      </c>
      <c r="N462" s="1" t="s">
        <v>20</v>
      </c>
      <c r="O462" s="1" t="s">
        <v>32</v>
      </c>
      <c r="P462" s="1" t="s">
        <v>22</v>
      </c>
      <c r="Q462" s="1" t="s">
        <v>22</v>
      </c>
      <c r="R462" s="1" t="s">
        <v>23</v>
      </c>
      <c r="S462">
        <f t="shared" si="36"/>
        <v>18</v>
      </c>
      <c r="T462">
        <f t="shared" si="37"/>
        <v>12</v>
      </c>
      <c r="U462">
        <f t="shared" si="38"/>
        <v>0</v>
      </c>
      <c r="V462" s="14">
        <f t="shared" si="39"/>
        <v>3</v>
      </c>
      <c r="W462" t="str">
        <f t="shared" si="35"/>
        <v>NO</v>
      </c>
      <c r="X462" t="str">
        <f>VLOOKUP(B:B,[1]Sheet3!A:B,2,0)</f>
        <v>18-22 yrs (Youths)</v>
      </c>
    </row>
    <row r="463" spans="1:24" x14ac:dyDescent="0.35">
      <c r="A463" s="1" t="s">
        <v>829</v>
      </c>
      <c r="B463" s="1">
        <v>19</v>
      </c>
      <c r="C463" s="1" t="s">
        <v>55</v>
      </c>
      <c r="D463" s="1" t="s">
        <v>26</v>
      </c>
      <c r="E463" s="1">
        <v>0</v>
      </c>
      <c r="F463" s="1">
        <v>1</v>
      </c>
      <c r="G463" s="1">
        <v>0</v>
      </c>
      <c r="H463" s="1">
        <v>8</v>
      </c>
      <c r="I463" s="1">
        <v>4</v>
      </c>
      <c r="J463" s="1">
        <v>3</v>
      </c>
      <c r="K463" s="1" t="s">
        <v>27</v>
      </c>
      <c r="L463" s="1">
        <v>3</v>
      </c>
      <c r="M463" s="1" t="s">
        <v>1381</v>
      </c>
      <c r="N463" s="1" t="s">
        <v>20</v>
      </c>
      <c r="O463" s="1" t="s">
        <v>61</v>
      </c>
      <c r="P463" s="1" t="s">
        <v>20</v>
      </c>
      <c r="Q463" s="1" t="s">
        <v>22</v>
      </c>
      <c r="R463" s="1" t="s">
        <v>29</v>
      </c>
      <c r="S463">
        <f t="shared" si="36"/>
        <v>16</v>
      </c>
      <c r="T463">
        <f t="shared" si="37"/>
        <v>8</v>
      </c>
      <c r="U463">
        <f t="shared" si="38"/>
        <v>0</v>
      </c>
      <c r="V463" s="14">
        <f t="shared" si="39"/>
        <v>2.6666666666666665</v>
      </c>
      <c r="W463" t="str">
        <f t="shared" si="35"/>
        <v>NO</v>
      </c>
      <c r="X463" t="str">
        <f>VLOOKUP(B:B,[1]Sheet3!A:B,2,0)</f>
        <v>18-22 yrs (Youths)</v>
      </c>
    </row>
    <row r="464" spans="1:24" x14ac:dyDescent="0.35">
      <c r="A464" s="1" t="s">
        <v>831</v>
      </c>
      <c r="B464" s="1">
        <v>19</v>
      </c>
      <c r="C464" s="1" t="s">
        <v>17</v>
      </c>
      <c r="D464" s="1" t="s">
        <v>18</v>
      </c>
      <c r="E464" s="1">
        <v>2</v>
      </c>
      <c r="F464" s="1">
        <v>3</v>
      </c>
      <c r="G464" s="1">
        <v>1</v>
      </c>
      <c r="H464" s="1">
        <v>8</v>
      </c>
      <c r="I464" s="1">
        <v>2</v>
      </c>
      <c r="J464" s="1">
        <v>1</v>
      </c>
      <c r="K464" s="1" t="s">
        <v>27</v>
      </c>
      <c r="L464" s="1">
        <v>3</v>
      </c>
      <c r="M464" s="1" t="s">
        <v>1383</v>
      </c>
      <c r="N464" s="1" t="s">
        <v>22</v>
      </c>
      <c r="O464" s="1" t="s">
        <v>58</v>
      </c>
      <c r="P464" s="1" t="s">
        <v>22</v>
      </c>
      <c r="Q464" s="1" t="s">
        <v>22</v>
      </c>
      <c r="R464" s="1" t="s">
        <v>23</v>
      </c>
      <c r="S464">
        <f t="shared" si="36"/>
        <v>17</v>
      </c>
      <c r="T464">
        <f t="shared" si="37"/>
        <v>8</v>
      </c>
      <c r="U464">
        <f t="shared" si="38"/>
        <v>1</v>
      </c>
      <c r="V464" s="14">
        <f t="shared" si="39"/>
        <v>2.8333333333333335</v>
      </c>
      <c r="W464" t="str">
        <f t="shared" si="35"/>
        <v>NO</v>
      </c>
      <c r="X464" t="str">
        <f>VLOOKUP(B:B,[1]Sheet3!A:B,2,0)</f>
        <v>18-22 yrs (Youths)</v>
      </c>
    </row>
    <row r="465" spans="1:24" x14ac:dyDescent="0.35">
      <c r="A465" s="1" t="s">
        <v>837</v>
      </c>
      <c r="B465" s="1">
        <v>19</v>
      </c>
      <c r="C465" s="1" t="s">
        <v>17</v>
      </c>
      <c r="D465" s="1" t="s">
        <v>44</v>
      </c>
      <c r="E465" s="1">
        <v>0</v>
      </c>
      <c r="F465" s="1">
        <v>0.5</v>
      </c>
      <c r="G465" s="1">
        <v>1</v>
      </c>
      <c r="H465" s="1">
        <v>6</v>
      </c>
      <c r="I465" s="1">
        <v>2</v>
      </c>
      <c r="J465" s="1">
        <v>1</v>
      </c>
      <c r="K465" s="1" t="s">
        <v>35</v>
      </c>
      <c r="L465" s="1">
        <v>4</v>
      </c>
      <c r="M465" s="1" t="s">
        <v>1381</v>
      </c>
      <c r="N465" s="1" t="s">
        <v>20</v>
      </c>
      <c r="O465" s="1" t="s">
        <v>145</v>
      </c>
      <c r="P465" s="1" t="s">
        <v>20</v>
      </c>
      <c r="Q465" s="1" t="s">
        <v>22</v>
      </c>
      <c r="R465" s="1" t="s">
        <v>23</v>
      </c>
      <c r="S465">
        <f t="shared" si="36"/>
        <v>10.5</v>
      </c>
      <c r="T465">
        <f t="shared" si="37"/>
        <v>6</v>
      </c>
      <c r="U465">
        <f t="shared" si="38"/>
        <v>0</v>
      </c>
      <c r="V465" s="14">
        <f t="shared" si="39"/>
        <v>1.75</v>
      </c>
      <c r="W465" t="str">
        <f t="shared" si="35"/>
        <v>NO</v>
      </c>
      <c r="X465" t="str">
        <f>VLOOKUP(B:B,[1]Sheet3!A:B,2,0)</f>
        <v>18-22 yrs (Youths)</v>
      </c>
    </row>
    <row r="466" spans="1:24" x14ac:dyDescent="0.35">
      <c r="A466" s="1" t="s">
        <v>841</v>
      </c>
      <c r="B466" s="1">
        <v>19</v>
      </c>
      <c r="C466" s="1" t="s">
        <v>55</v>
      </c>
      <c r="D466" s="1" t="s">
        <v>26</v>
      </c>
      <c r="E466" s="1">
        <v>2</v>
      </c>
      <c r="F466" s="1">
        <v>2</v>
      </c>
      <c r="G466" s="1">
        <v>0</v>
      </c>
      <c r="H466" s="1">
        <v>9</v>
      </c>
      <c r="I466" s="1">
        <v>5</v>
      </c>
      <c r="J466" s="1">
        <v>1</v>
      </c>
      <c r="K466" s="1" t="s">
        <v>35</v>
      </c>
      <c r="L466" s="1">
        <v>2</v>
      </c>
      <c r="M466" s="1" t="s">
        <v>1383</v>
      </c>
      <c r="N466" s="1" t="s">
        <v>20</v>
      </c>
      <c r="O466" s="1" t="s">
        <v>166</v>
      </c>
      <c r="P466" s="1" t="s">
        <v>20</v>
      </c>
      <c r="Q466" s="1" t="s">
        <v>20</v>
      </c>
      <c r="R466" s="1" t="s">
        <v>23</v>
      </c>
      <c r="S466">
        <f t="shared" si="36"/>
        <v>19</v>
      </c>
      <c r="T466">
        <f t="shared" si="37"/>
        <v>9</v>
      </c>
      <c r="U466">
        <f t="shared" si="38"/>
        <v>0</v>
      </c>
      <c r="V466" s="14">
        <f t="shared" si="39"/>
        <v>3.1666666666666665</v>
      </c>
      <c r="W466" t="str">
        <f t="shared" si="35"/>
        <v>NO</v>
      </c>
      <c r="X466" t="str">
        <f>VLOOKUP(B:B,[1]Sheet3!A:B,2,0)</f>
        <v>18-22 yrs (Youths)</v>
      </c>
    </row>
    <row r="467" spans="1:24" x14ac:dyDescent="0.35">
      <c r="A467" s="1" t="s">
        <v>844</v>
      </c>
      <c r="B467" s="1">
        <v>19</v>
      </c>
      <c r="C467" s="1" t="s">
        <v>55</v>
      </c>
      <c r="D467" s="1" t="s">
        <v>18</v>
      </c>
      <c r="E467" s="1">
        <v>2</v>
      </c>
      <c r="F467" s="1">
        <v>4</v>
      </c>
      <c r="G467" s="1">
        <v>1</v>
      </c>
      <c r="H467" s="1">
        <v>6</v>
      </c>
      <c r="I467" s="1">
        <v>3</v>
      </c>
      <c r="J467" s="1">
        <v>1</v>
      </c>
      <c r="K467" s="1" t="s">
        <v>35</v>
      </c>
      <c r="L467" s="1">
        <v>4</v>
      </c>
      <c r="M467" s="1" t="s">
        <v>1381</v>
      </c>
      <c r="N467" s="1" t="s">
        <v>20</v>
      </c>
      <c r="O467" s="1" t="s">
        <v>28</v>
      </c>
      <c r="P467" s="1" t="s">
        <v>20</v>
      </c>
      <c r="Q467" s="1" t="s">
        <v>22</v>
      </c>
      <c r="R467" s="1" t="s">
        <v>37</v>
      </c>
      <c r="S467">
        <f t="shared" si="36"/>
        <v>17</v>
      </c>
      <c r="T467">
        <f t="shared" si="37"/>
        <v>6</v>
      </c>
      <c r="U467">
        <f t="shared" si="38"/>
        <v>1</v>
      </c>
      <c r="V467" s="14">
        <f t="shared" si="39"/>
        <v>2.8333333333333335</v>
      </c>
      <c r="W467" t="str">
        <f t="shared" si="35"/>
        <v>NO</v>
      </c>
      <c r="X467" t="str">
        <f>VLOOKUP(B:B,[1]Sheet3!A:B,2,0)</f>
        <v>18-22 yrs (Youths)</v>
      </c>
    </row>
    <row r="468" spans="1:24" x14ac:dyDescent="0.35">
      <c r="A468" s="1" t="s">
        <v>846</v>
      </c>
      <c r="B468" s="1">
        <v>19</v>
      </c>
      <c r="C468" s="1" t="s">
        <v>55</v>
      </c>
      <c r="D468" s="1" t="s">
        <v>26</v>
      </c>
      <c r="E468" s="1">
        <v>3</v>
      </c>
      <c r="F468" s="1">
        <v>7</v>
      </c>
      <c r="G468" s="1">
        <v>1</v>
      </c>
      <c r="H468" s="1">
        <v>6</v>
      </c>
      <c r="I468" s="1">
        <v>1</v>
      </c>
      <c r="J468" s="1">
        <v>1</v>
      </c>
      <c r="K468" s="1" t="s">
        <v>19</v>
      </c>
      <c r="L468" s="1">
        <v>4</v>
      </c>
      <c r="M468" s="1" t="s">
        <v>1381</v>
      </c>
      <c r="N468" s="1" t="s">
        <v>20</v>
      </c>
      <c r="O468" s="1" t="s">
        <v>76</v>
      </c>
      <c r="P468" s="1" t="s">
        <v>22</v>
      </c>
      <c r="Q468" s="1" t="s">
        <v>22</v>
      </c>
      <c r="R468" s="1" t="s">
        <v>23</v>
      </c>
      <c r="S468">
        <f t="shared" si="36"/>
        <v>19</v>
      </c>
      <c r="T468">
        <f t="shared" si="37"/>
        <v>7</v>
      </c>
      <c r="U468">
        <f t="shared" si="38"/>
        <v>1</v>
      </c>
      <c r="V468" s="14">
        <f t="shared" si="39"/>
        <v>3.1666666666666665</v>
      </c>
      <c r="W468" t="str">
        <f t="shared" si="35"/>
        <v>NO</v>
      </c>
      <c r="X468" t="str">
        <f>VLOOKUP(B:B,[1]Sheet3!A:B,2,0)</f>
        <v>18-22 yrs (Youths)</v>
      </c>
    </row>
    <row r="469" spans="1:24" x14ac:dyDescent="0.35">
      <c r="A469" s="1" t="s">
        <v>859</v>
      </c>
      <c r="B469" s="1">
        <v>19</v>
      </c>
      <c r="C469" s="1" t="s">
        <v>55</v>
      </c>
      <c r="D469" s="1" t="s">
        <v>26</v>
      </c>
      <c r="E469" s="1">
        <v>4</v>
      </c>
      <c r="F469" s="1">
        <v>5</v>
      </c>
      <c r="G469" s="1">
        <v>1</v>
      </c>
      <c r="H469" s="1">
        <v>8</v>
      </c>
      <c r="I469" s="1">
        <v>2</v>
      </c>
      <c r="J469" s="1">
        <v>1</v>
      </c>
      <c r="K469" s="1" t="s">
        <v>27</v>
      </c>
      <c r="L469" s="1">
        <v>3</v>
      </c>
      <c r="M469" s="1" t="s">
        <v>1383</v>
      </c>
      <c r="N469" s="1" t="s">
        <v>20</v>
      </c>
      <c r="O469" s="1" t="s">
        <v>156</v>
      </c>
      <c r="P469" s="1" t="s">
        <v>22</v>
      </c>
      <c r="Q469" s="1" t="s">
        <v>22</v>
      </c>
      <c r="R469" s="1" t="s">
        <v>33</v>
      </c>
      <c r="S469">
        <f t="shared" si="36"/>
        <v>21</v>
      </c>
      <c r="T469">
        <f t="shared" si="37"/>
        <v>8</v>
      </c>
      <c r="U469">
        <f t="shared" si="38"/>
        <v>1</v>
      </c>
      <c r="V469" s="14">
        <f t="shared" si="39"/>
        <v>3.5</v>
      </c>
      <c r="W469" t="str">
        <f t="shared" si="35"/>
        <v>NO</v>
      </c>
      <c r="X469" t="str">
        <f>VLOOKUP(B:B,[1]Sheet3!A:B,2,0)</f>
        <v>18-22 yrs (Youths)</v>
      </c>
    </row>
    <row r="470" spans="1:24" x14ac:dyDescent="0.35">
      <c r="A470" s="1" t="s">
        <v>865</v>
      </c>
      <c r="B470" s="1">
        <v>19</v>
      </c>
      <c r="C470" s="1" t="s">
        <v>31</v>
      </c>
      <c r="D470" s="1" t="s">
        <v>26</v>
      </c>
      <c r="E470" s="1">
        <v>0</v>
      </c>
      <c r="F470" s="1">
        <v>2</v>
      </c>
      <c r="G470" s="1">
        <v>1</v>
      </c>
      <c r="H470" s="1">
        <v>7</v>
      </c>
      <c r="I470" s="1">
        <v>4</v>
      </c>
      <c r="J470" s="1">
        <v>0</v>
      </c>
      <c r="K470" s="1" t="s">
        <v>35</v>
      </c>
      <c r="L470" s="1">
        <v>2</v>
      </c>
      <c r="M470" s="1" t="s">
        <v>1383</v>
      </c>
      <c r="N470" s="1" t="s">
        <v>20</v>
      </c>
      <c r="O470" s="1" t="s">
        <v>156</v>
      </c>
      <c r="P470" s="1" t="s">
        <v>20</v>
      </c>
      <c r="Q470" s="1" t="s">
        <v>22</v>
      </c>
      <c r="R470" s="1" t="s">
        <v>33</v>
      </c>
      <c r="S470">
        <f t="shared" si="36"/>
        <v>14</v>
      </c>
      <c r="T470">
        <f t="shared" si="37"/>
        <v>7</v>
      </c>
      <c r="U470">
        <f t="shared" si="38"/>
        <v>0</v>
      </c>
      <c r="V470" s="14">
        <f t="shared" si="39"/>
        <v>2.3333333333333335</v>
      </c>
      <c r="W470" t="str">
        <f t="shared" si="35"/>
        <v>NO</v>
      </c>
      <c r="X470" t="str">
        <f>VLOOKUP(B:B,[1]Sheet3!A:B,2,0)</f>
        <v>18-22 yrs (Youths)</v>
      </c>
    </row>
    <row r="471" spans="1:24" x14ac:dyDescent="0.35">
      <c r="A471" s="1" t="s">
        <v>867</v>
      </c>
      <c r="B471" s="1">
        <v>19</v>
      </c>
      <c r="C471" s="1" t="s">
        <v>17</v>
      </c>
      <c r="D471" s="1" t="s">
        <v>18</v>
      </c>
      <c r="E471" s="1">
        <v>6</v>
      </c>
      <c r="F471" s="1">
        <v>6</v>
      </c>
      <c r="G471" s="1">
        <v>0</v>
      </c>
      <c r="H471" s="1">
        <v>8</v>
      </c>
      <c r="I471" s="1">
        <v>2</v>
      </c>
      <c r="J471" s="1">
        <v>0.5</v>
      </c>
      <c r="K471" s="1" t="s">
        <v>27</v>
      </c>
      <c r="L471" s="1">
        <v>2</v>
      </c>
      <c r="M471" s="1" t="s">
        <v>1381</v>
      </c>
      <c r="N471" s="1" t="s">
        <v>20</v>
      </c>
      <c r="O471" s="1" t="s">
        <v>32</v>
      </c>
      <c r="P471" s="1" t="s">
        <v>22</v>
      </c>
      <c r="Q471" s="1" t="s">
        <v>20</v>
      </c>
      <c r="R471" s="1" t="s">
        <v>33</v>
      </c>
      <c r="S471">
        <f t="shared" si="36"/>
        <v>22.5</v>
      </c>
      <c r="T471">
        <f t="shared" si="37"/>
        <v>8</v>
      </c>
      <c r="U471">
        <f t="shared" si="38"/>
        <v>0</v>
      </c>
      <c r="V471" s="14">
        <f t="shared" si="39"/>
        <v>3.75</v>
      </c>
      <c r="W471" t="str">
        <f t="shared" si="35"/>
        <v>NO</v>
      </c>
      <c r="X471" t="str">
        <f>VLOOKUP(B:B,[1]Sheet3!A:B,2,0)</f>
        <v>18-22 yrs (Youths)</v>
      </c>
    </row>
    <row r="472" spans="1:24" x14ac:dyDescent="0.35">
      <c r="A472" s="1" t="s">
        <v>877</v>
      </c>
      <c r="B472" s="1">
        <v>19</v>
      </c>
      <c r="C472" s="1" t="s">
        <v>31</v>
      </c>
      <c r="D472" s="1" t="s">
        <v>26</v>
      </c>
      <c r="E472" s="1">
        <v>3</v>
      </c>
      <c r="F472" s="1">
        <v>2</v>
      </c>
      <c r="G472" s="1">
        <v>1</v>
      </c>
      <c r="H472" s="1">
        <v>9</v>
      </c>
      <c r="I472" s="1">
        <v>5</v>
      </c>
      <c r="J472" s="1">
        <v>1</v>
      </c>
      <c r="K472" s="1" t="s">
        <v>35</v>
      </c>
      <c r="L472" s="1">
        <v>3</v>
      </c>
      <c r="M472" s="1" t="s">
        <v>1383</v>
      </c>
      <c r="N472" s="1" t="s">
        <v>20</v>
      </c>
      <c r="O472" s="1" t="s">
        <v>32</v>
      </c>
      <c r="P472" s="1" t="s">
        <v>20</v>
      </c>
      <c r="Q472" s="1" t="s">
        <v>20</v>
      </c>
      <c r="R472" s="1" t="s">
        <v>37</v>
      </c>
      <c r="S472">
        <f t="shared" si="36"/>
        <v>21</v>
      </c>
      <c r="T472">
        <f t="shared" si="37"/>
        <v>9</v>
      </c>
      <c r="U472">
        <f t="shared" si="38"/>
        <v>1</v>
      </c>
      <c r="V472" s="14">
        <f t="shared" si="39"/>
        <v>3.5</v>
      </c>
      <c r="W472" t="str">
        <f t="shared" si="35"/>
        <v>NO</v>
      </c>
      <c r="X472" t="str">
        <f>VLOOKUP(B:B,[1]Sheet3!A:B,2,0)</f>
        <v>18-22 yrs (Youths)</v>
      </c>
    </row>
    <row r="473" spans="1:24" x14ac:dyDescent="0.35">
      <c r="A473" s="1" t="s">
        <v>881</v>
      </c>
      <c r="B473" s="1">
        <v>19</v>
      </c>
      <c r="C473" s="1" t="s">
        <v>151</v>
      </c>
      <c r="D473" s="1" t="s">
        <v>26</v>
      </c>
      <c r="E473" s="1">
        <v>2</v>
      </c>
      <c r="F473" s="1">
        <v>2</v>
      </c>
      <c r="G473" s="1">
        <v>2</v>
      </c>
      <c r="H473" s="1">
        <v>8</v>
      </c>
      <c r="I473" s="1">
        <v>3</v>
      </c>
      <c r="J473" s="1">
        <v>0</v>
      </c>
      <c r="K473" s="1" t="s">
        <v>27</v>
      </c>
      <c r="L473" s="1">
        <v>4</v>
      </c>
      <c r="M473" s="1" t="s">
        <v>1386</v>
      </c>
      <c r="N473" s="1" t="s">
        <v>22</v>
      </c>
      <c r="O473" s="1" t="s">
        <v>115</v>
      </c>
      <c r="P473" s="1" t="s">
        <v>22</v>
      </c>
      <c r="Q473" s="1" t="s">
        <v>20</v>
      </c>
      <c r="R473" s="1" t="s">
        <v>29</v>
      </c>
      <c r="S473">
        <f t="shared" si="36"/>
        <v>17</v>
      </c>
      <c r="T473">
        <f t="shared" si="37"/>
        <v>8</v>
      </c>
      <c r="U473">
        <f t="shared" si="38"/>
        <v>0</v>
      </c>
      <c r="V473" s="14">
        <f t="shared" si="39"/>
        <v>2.8333333333333335</v>
      </c>
      <c r="W473" t="str">
        <f t="shared" si="35"/>
        <v>NO</v>
      </c>
      <c r="X473" t="str">
        <f>VLOOKUP(B:B,[1]Sheet3!A:B,2,0)</f>
        <v>18-22 yrs (Youths)</v>
      </c>
    </row>
    <row r="474" spans="1:24" x14ac:dyDescent="0.35">
      <c r="A474" s="1" t="s">
        <v>893</v>
      </c>
      <c r="B474" s="1">
        <v>19</v>
      </c>
      <c r="C474" s="1" t="s">
        <v>31</v>
      </c>
      <c r="D474" s="1" t="s">
        <v>26</v>
      </c>
      <c r="E474" s="1">
        <v>6</v>
      </c>
      <c r="F474" s="1">
        <v>4</v>
      </c>
      <c r="G474" s="1">
        <v>2</v>
      </c>
      <c r="H474" s="1">
        <v>6</v>
      </c>
      <c r="I474" s="1">
        <v>2</v>
      </c>
      <c r="J474" s="1">
        <v>0</v>
      </c>
      <c r="K474" s="1" t="s">
        <v>35</v>
      </c>
      <c r="L474" s="1">
        <v>4</v>
      </c>
      <c r="M474" s="1" t="s">
        <v>1386</v>
      </c>
      <c r="N474" s="1" t="s">
        <v>22</v>
      </c>
      <c r="O474" s="1" t="s">
        <v>61</v>
      </c>
      <c r="P474" s="1" t="s">
        <v>22</v>
      </c>
      <c r="Q474" s="1" t="s">
        <v>22</v>
      </c>
      <c r="R474" s="1" t="s">
        <v>37</v>
      </c>
      <c r="S474">
        <f t="shared" si="36"/>
        <v>20</v>
      </c>
      <c r="T474">
        <f t="shared" si="37"/>
        <v>6</v>
      </c>
      <c r="U474">
        <f t="shared" si="38"/>
        <v>0</v>
      </c>
      <c r="V474" s="14">
        <f t="shared" si="39"/>
        <v>3.3333333333333335</v>
      </c>
      <c r="W474" t="str">
        <f t="shared" si="35"/>
        <v>NO</v>
      </c>
      <c r="X474" t="str">
        <f>VLOOKUP(B:B,[1]Sheet3!A:B,2,0)</f>
        <v>18-22 yrs (Youths)</v>
      </c>
    </row>
    <row r="475" spans="1:24" x14ac:dyDescent="0.35">
      <c r="A475" s="1" t="s">
        <v>896</v>
      </c>
      <c r="B475" s="1">
        <v>19</v>
      </c>
      <c r="C475" s="1" t="s">
        <v>31</v>
      </c>
      <c r="D475" s="1" t="s">
        <v>26</v>
      </c>
      <c r="E475" s="1">
        <v>4</v>
      </c>
      <c r="F475" s="1">
        <v>2</v>
      </c>
      <c r="G475" s="1">
        <v>1</v>
      </c>
      <c r="H475" s="1">
        <v>9</v>
      </c>
      <c r="I475" s="1">
        <v>7</v>
      </c>
      <c r="J475" s="1">
        <v>3</v>
      </c>
      <c r="K475" s="1" t="s">
        <v>35</v>
      </c>
      <c r="L475" s="1">
        <v>3</v>
      </c>
      <c r="M475" s="1" t="s">
        <v>1381</v>
      </c>
      <c r="N475" s="1" t="s">
        <v>20</v>
      </c>
      <c r="O475" s="1" t="s">
        <v>166</v>
      </c>
      <c r="P475" s="1" t="s">
        <v>20</v>
      </c>
      <c r="Q475" s="1" t="s">
        <v>22</v>
      </c>
      <c r="R475" s="1" t="s">
        <v>23</v>
      </c>
      <c r="S475">
        <f t="shared" si="36"/>
        <v>26</v>
      </c>
      <c r="T475">
        <f t="shared" si="37"/>
        <v>9</v>
      </c>
      <c r="U475">
        <f t="shared" si="38"/>
        <v>1</v>
      </c>
      <c r="V475" s="14">
        <f t="shared" si="39"/>
        <v>4.333333333333333</v>
      </c>
      <c r="W475" t="str">
        <f t="shared" si="35"/>
        <v>NO</v>
      </c>
      <c r="X475" t="str">
        <f>VLOOKUP(B:B,[1]Sheet3!A:B,2,0)</f>
        <v>18-22 yrs (Youths)</v>
      </c>
    </row>
    <row r="476" spans="1:24" x14ac:dyDescent="0.35">
      <c r="A476" s="1" t="s">
        <v>904</v>
      </c>
      <c r="B476" s="1">
        <v>19</v>
      </c>
      <c r="C476" s="1" t="s">
        <v>55</v>
      </c>
      <c r="D476" s="1" t="s">
        <v>26</v>
      </c>
      <c r="E476" s="1">
        <v>3</v>
      </c>
      <c r="F476" s="1">
        <v>1</v>
      </c>
      <c r="G476" s="1">
        <v>1</v>
      </c>
      <c r="H476" s="1">
        <v>6</v>
      </c>
      <c r="I476" s="1">
        <v>2</v>
      </c>
      <c r="J476" s="1">
        <v>0</v>
      </c>
      <c r="K476" s="1" t="s">
        <v>35</v>
      </c>
      <c r="L476" s="1">
        <v>3</v>
      </c>
      <c r="M476" s="1" t="s">
        <v>1386</v>
      </c>
      <c r="N476" s="1" t="s">
        <v>20</v>
      </c>
      <c r="O476" s="1" t="s">
        <v>36</v>
      </c>
      <c r="P476" s="1" t="s">
        <v>22</v>
      </c>
      <c r="Q476" s="1" t="s">
        <v>22</v>
      </c>
      <c r="R476" s="1" t="s">
        <v>23</v>
      </c>
      <c r="S476">
        <f t="shared" si="36"/>
        <v>13</v>
      </c>
      <c r="T476">
        <f t="shared" si="37"/>
        <v>6</v>
      </c>
      <c r="U476">
        <f t="shared" si="38"/>
        <v>0</v>
      </c>
      <c r="V476" s="14">
        <f t="shared" si="39"/>
        <v>2.1666666666666665</v>
      </c>
      <c r="W476" t="str">
        <f t="shared" si="35"/>
        <v>NO</v>
      </c>
      <c r="X476" t="str">
        <f>VLOOKUP(B:B,[1]Sheet3!A:B,2,0)</f>
        <v>18-22 yrs (Youths)</v>
      </c>
    </row>
    <row r="477" spans="1:24" x14ac:dyDescent="0.35">
      <c r="A477" s="1" t="s">
        <v>926</v>
      </c>
      <c r="B477" s="1">
        <v>19</v>
      </c>
      <c r="C477" s="1" t="s">
        <v>31</v>
      </c>
      <c r="D477" s="1" t="s">
        <v>26</v>
      </c>
      <c r="E477" s="1">
        <v>4</v>
      </c>
      <c r="F477" s="1">
        <v>0</v>
      </c>
      <c r="G477" s="1">
        <v>0</v>
      </c>
      <c r="H477" s="1">
        <v>7</v>
      </c>
      <c r="I477" s="1">
        <v>1</v>
      </c>
      <c r="J477" s="1">
        <v>0</v>
      </c>
      <c r="K477" s="1" t="s">
        <v>27</v>
      </c>
      <c r="L477" s="1">
        <v>2</v>
      </c>
      <c r="M477" s="1" t="s">
        <v>1381</v>
      </c>
      <c r="N477" s="1" t="s">
        <v>20</v>
      </c>
      <c r="O477" s="1" t="s">
        <v>32</v>
      </c>
      <c r="P477" s="1" t="s">
        <v>20</v>
      </c>
      <c r="Q477" s="1" t="s">
        <v>20</v>
      </c>
      <c r="R477" s="1" t="s">
        <v>45</v>
      </c>
      <c r="S477">
        <f t="shared" si="36"/>
        <v>12</v>
      </c>
      <c r="T477">
        <f t="shared" si="37"/>
        <v>7</v>
      </c>
      <c r="U477">
        <f t="shared" si="38"/>
        <v>0</v>
      </c>
      <c r="V477" s="14">
        <f t="shared" si="39"/>
        <v>2</v>
      </c>
      <c r="W477" t="str">
        <f t="shared" si="35"/>
        <v>NO</v>
      </c>
      <c r="X477" t="str">
        <f>VLOOKUP(B:B,[1]Sheet3!A:B,2,0)</f>
        <v>18-22 yrs (Youths)</v>
      </c>
    </row>
    <row r="478" spans="1:24" x14ac:dyDescent="0.35">
      <c r="A478" s="1" t="s">
        <v>931</v>
      </c>
      <c r="B478" s="1">
        <v>19</v>
      </c>
      <c r="C478" s="1" t="s">
        <v>55</v>
      </c>
      <c r="D478" s="1" t="s">
        <v>18</v>
      </c>
      <c r="E478" s="1">
        <v>2</v>
      </c>
      <c r="F478" s="1">
        <v>5</v>
      </c>
      <c r="G478" s="1">
        <v>0</v>
      </c>
      <c r="H478" s="1">
        <v>9</v>
      </c>
      <c r="I478" s="1">
        <v>2</v>
      </c>
      <c r="J478" s="1">
        <v>0.5</v>
      </c>
      <c r="K478" s="1" t="s">
        <v>35</v>
      </c>
      <c r="L478" s="1">
        <v>3</v>
      </c>
      <c r="M478" s="1" t="s">
        <v>1381</v>
      </c>
      <c r="N478" s="1" t="s">
        <v>22</v>
      </c>
      <c r="O478" s="1" t="s">
        <v>76</v>
      </c>
      <c r="P478" s="1" t="s">
        <v>20</v>
      </c>
      <c r="Q478" s="1" t="s">
        <v>22</v>
      </c>
      <c r="R478" s="1" t="s">
        <v>37</v>
      </c>
      <c r="S478">
        <f t="shared" si="36"/>
        <v>18.5</v>
      </c>
      <c r="T478">
        <f t="shared" si="37"/>
        <v>9</v>
      </c>
      <c r="U478">
        <f t="shared" si="38"/>
        <v>0</v>
      </c>
      <c r="V478" s="14">
        <f t="shared" si="39"/>
        <v>3.0833333333333335</v>
      </c>
      <c r="W478" t="str">
        <f t="shared" si="35"/>
        <v>NO</v>
      </c>
      <c r="X478" t="str">
        <f>VLOOKUP(B:B,[1]Sheet3!A:B,2,0)</f>
        <v>18-22 yrs (Youths)</v>
      </c>
    </row>
    <row r="479" spans="1:24" x14ac:dyDescent="0.35">
      <c r="A479" s="1" t="s">
        <v>932</v>
      </c>
      <c r="B479" s="1">
        <v>19</v>
      </c>
      <c r="C479" s="1" t="s">
        <v>31</v>
      </c>
      <c r="D479" s="1" t="s">
        <v>26</v>
      </c>
      <c r="E479" s="1">
        <v>4</v>
      </c>
      <c r="F479" s="1">
        <v>2</v>
      </c>
      <c r="G479" s="1">
        <v>1</v>
      </c>
      <c r="H479" s="1">
        <v>8</v>
      </c>
      <c r="I479" s="1">
        <v>2</v>
      </c>
      <c r="J479" s="1">
        <v>1</v>
      </c>
      <c r="K479" s="1" t="s">
        <v>27</v>
      </c>
      <c r="L479" s="1">
        <v>3</v>
      </c>
      <c r="M479" s="1" t="s">
        <v>1383</v>
      </c>
      <c r="N479" s="1" t="s">
        <v>20</v>
      </c>
      <c r="O479" s="1" t="s">
        <v>32</v>
      </c>
      <c r="P479" s="1" t="s">
        <v>20</v>
      </c>
      <c r="Q479" s="1" t="s">
        <v>22</v>
      </c>
      <c r="R479" s="1" t="s">
        <v>23</v>
      </c>
      <c r="S479">
        <f t="shared" si="36"/>
        <v>18</v>
      </c>
      <c r="T479">
        <f t="shared" si="37"/>
        <v>8</v>
      </c>
      <c r="U479">
        <f t="shared" si="38"/>
        <v>1</v>
      </c>
      <c r="V479" s="14">
        <f t="shared" si="39"/>
        <v>3</v>
      </c>
      <c r="W479" t="str">
        <f t="shared" si="35"/>
        <v>NO</v>
      </c>
      <c r="X479" t="str">
        <f>VLOOKUP(B:B,[1]Sheet3!A:B,2,0)</f>
        <v>18-22 yrs (Youths)</v>
      </c>
    </row>
    <row r="480" spans="1:24" x14ac:dyDescent="0.35">
      <c r="A480" s="1" t="s">
        <v>976</v>
      </c>
      <c r="B480" s="1">
        <v>19</v>
      </c>
      <c r="C480" s="1" t="s">
        <v>55</v>
      </c>
      <c r="D480" s="1" t="s">
        <v>26</v>
      </c>
      <c r="E480" s="1">
        <v>5</v>
      </c>
      <c r="F480" s="1">
        <v>6</v>
      </c>
      <c r="G480" s="1">
        <v>1</v>
      </c>
      <c r="H480" s="1">
        <v>6</v>
      </c>
      <c r="I480" s="1">
        <v>0</v>
      </c>
      <c r="J480" s="1">
        <v>0</v>
      </c>
      <c r="K480" s="1" t="s">
        <v>47</v>
      </c>
      <c r="L480" s="1">
        <v>3</v>
      </c>
      <c r="M480" s="1" t="s">
        <v>1383</v>
      </c>
      <c r="N480" s="1" t="s">
        <v>20</v>
      </c>
      <c r="O480" s="1" t="s">
        <v>48</v>
      </c>
      <c r="P480" s="1" t="s">
        <v>22</v>
      </c>
      <c r="Q480" s="1" t="s">
        <v>22</v>
      </c>
      <c r="R480" s="1" t="s">
        <v>23</v>
      </c>
      <c r="S480">
        <f t="shared" si="36"/>
        <v>18</v>
      </c>
      <c r="T480">
        <f t="shared" si="37"/>
        <v>6</v>
      </c>
      <c r="U480">
        <f t="shared" si="38"/>
        <v>0</v>
      </c>
      <c r="V480" s="14">
        <f t="shared" si="39"/>
        <v>3</v>
      </c>
      <c r="W480" t="str">
        <f t="shared" si="35"/>
        <v>NO</v>
      </c>
      <c r="X480" t="str">
        <f>VLOOKUP(B:B,[1]Sheet3!A:B,2,0)</f>
        <v>18-22 yrs (Youths)</v>
      </c>
    </row>
    <row r="481" spans="1:24" x14ac:dyDescent="0.35">
      <c r="A481" s="1" t="s">
        <v>1013</v>
      </c>
      <c r="B481" s="1">
        <v>19</v>
      </c>
      <c r="C481" s="1" t="s">
        <v>55</v>
      </c>
      <c r="D481" s="1" t="s">
        <v>18</v>
      </c>
      <c r="E481" s="1">
        <v>2</v>
      </c>
      <c r="F481" s="1">
        <v>2</v>
      </c>
      <c r="G481" s="1">
        <v>1</v>
      </c>
      <c r="H481" s="1">
        <v>9</v>
      </c>
      <c r="I481" s="1">
        <v>2</v>
      </c>
      <c r="J481" s="1">
        <v>1</v>
      </c>
      <c r="K481" s="1" t="s">
        <v>35</v>
      </c>
      <c r="L481" s="1">
        <v>4</v>
      </c>
      <c r="M481" s="1" t="s">
        <v>1383</v>
      </c>
      <c r="N481" s="1" t="s">
        <v>20</v>
      </c>
      <c r="O481" s="1" t="s">
        <v>32</v>
      </c>
      <c r="P481" s="1" t="s">
        <v>20</v>
      </c>
      <c r="Q481" s="1" t="s">
        <v>20</v>
      </c>
      <c r="R481" s="1" t="s">
        <v>37</v>
      </c>
      <c r="S481">
        <f t="shared" si="36"/>
        <v>17</v>
      </c>
      <c r="T481">
        <f t="shared" si="37"/>
        <v>9</v>
      </c>
      <c r="U481">
        <f t="shared" si="38"/>
        <v>1</v>
      </c>
      <c r="V481" s="14">
        <f t="shared" si="39"/>
        <v>2.8333333333333335</v>
      </c>
      <c r="W481" t="str">
        <f t="shared" si="35"/>
        <v>NO</v>
      </c>
      <c r="X481" t="str">
        <f>VLOOKUP(B:B,[1]Sheet3!A:B,2,0)</f>
        <v>18-22 yrs (Youths)</v>
      </c>
    </row>
    <row r="482" spans="1:24" x14ac:dyDescent="0.35">
      <c r="A482" s="1" t="s">
        <v>1020</v>
      </c>
      <c r="B482" s="1">
        <v>19</v>
      </c>
      <c r="C482" s="1" t="s">
        <v>55</v>
      </c>
      <c r="D482" s="1" t="s">
        <v>18</v>
      </c>
      <c r="E482" s="1">
        <v>10</v>
      </c>
      <c r="F482" s="1">
        <v>3</v>
      </c>
      <c r="G482" s="1">
        <v>1</v>
      </c>
      <c r="H482" s="1">
        <v>5</v>
      </c>
      <c r="I482" s="1">
        <v>1</v>
      </c>
      <c r="J482" s="1">
        <v>0.5</v>
      </c>
      <c r="K482" s="1" t="s">
        <v>35</v>
      </c>
      <c r="L482" s="1">
        <v>4</v>
      </c>
      <c r="M482" s="1" t="s">
        <v>1383</v>
      </c>
      <c r="N482" s="1" t="s">
        <v>20</v>
      </c>
      <c r="O482" s="1" t="s">
        <v>66</v>
      </c>
      <c r="P482" s="1" t="s">
        <v>20</v>
      </c>
      <c r="Q482" s="1" t="s">
        <v>20</v>
      </c>
      <c r="R482" s="1" t="s">
        <v>37</v>
      </c>
      <c r="S482">
        <f t="shared" si="36"/>
        <v>20.5</v>
      </c>
      <c r="T482">
        <f t="shared" si="37"/>
        <v>10</v>
      </c>
      <c r="U482">
        <f t="shared" si="38"/>
        <v>0.5</v>
      </c>
      <c r="V482" s="14">
        <f t="shared" si="39"/>
        <v>3.4166666666666665</v>
      </c>
      <c r="W482" t="str">
        <f t="shared" si="35"/>
        <v>NO</v>
      </c>
      <c r="X482" t="str">
        <f>VLOOKUP(B:B,[1]Sheet3!A:B,2,0)</f>
        <v>18-22 yrs (Youths)</v>
      </c>
    </row>
    <row r="483" spans="1:24" x14ac:dyDescent="0.35">
      <c r="A483" s="1" t="s">
        <v>1032</v>
      </c>
      <c r="B483" s="1">
        <v>19</v>
      </c>
      <c r="C483" s="1" t="s">
        <v>55</v>
      </c>
      <c r="D483" s="1" t="s">
        <v>18</v>
      </c>
      <c r="E483" s="1">
        <v>4</v>
      </c>
      <c r="F483" s="1">
        <v>3</v>
      </c>
      <c r="G483" s="1">
        <v>2</v>
      </c>
      <c r="H483" s="1">
        <v>7</v>
      </c>
      <c r="I483" s="1">
        <v>4</v>
      </c>
      <c r="J483" s="1">
        <v>0</v>
      </c>
      <c r="K483" s="1" t="s">
        <v>35</v>
      </c>
      <c r="L483" s="1">
        <v>3</v>
      </c>
      <c r="M483" s="1" t="s">
        <v>1386</v>
      </c>
      <c r="N483" s="1" t="s">
        <v>20</v>
      </c>
      <c r="O483" s="1" t="s">
        <v>61</v>
      </c>
      <c r="P483" s="1" t="s">
        <v>20</v>
      </c>
      <c r="Q483" s="1" t="s">
        <v>22</v>
      </c>
      <c r="R483" s="1" t="s">
        <v>33</v>
      </c>
      <c r="S483">
        <f t="shared" si="36"/>
        <v>20</v>
      </c>
      <c r="T483">
        <f t="shared" si="37"/>
        <v>7</v>
      </c>
      <c r="U483">
        <f t="shared" si="38"/>
        <v>0</v>
      </c>
      <c r="V483" s="14">
        <f t="shared" si="39"/>
        <v>3.3333333333333335</v>
      </c>
      <c r="W483" t="str">
        <f t="shared" si="35"/>
        <v>NO</v>
      </c>
      <c r="X483" t="str">
        <f>VLOOKUP(B:B,[1]Sheet3!A:B,2,0)</f>
        <v>18-22 yrs (Youths)</v>
      </c>
    </row>
    <row r="484" spans="1:24" x14ac:dyDescent="0.35">
      <c r="A484" s="1" t="s">
        <v>1038</v>
      </c>
      <c r="B484" s="1">
        <v>19</v>
      </c>
      <c r="C484" s="1" t="s">
        <v>31</v>
      </c>
      <c r="D484" s="1" t="s">
        <v>26</v>
      </c>
      <c r="E484" s="1">
        <v>5</v>
      </c>
      <c r="F484" s="1">
        <v>2</v>
      </c>
      <c r="G484" s="1">
        <v>0</v>
      </c>
      <c r="H484" s="1">
        <v>6</v>
      </c>
      <c r="I484" s="1">
        <v>3</v>
      </c>
      <c r="J484" s="1">
        <v>0</v>
      </c>
      <c r="K484" s="1" t="s">
        <v>35</v>
      </c>
      <c r="L484" s="1">
        <v>1</v>
      </c>
      <c r="M484" s="1" t="s">
        <v>1381</v>
      </c>
      <c r="N484" s="1" t="s">
        <v>20</v>
      </c>
      <c r="O484" s="1" t="s">
        <v>61</v>
      </c>
      <c r="P484" s="1" t="s">
        <v>20</v>
      </c>
      <c r="Q484" s="1" t="s">
        <v>22</v>
      </c>
      <c r="R484" s="1" t="s">
        <v>33</v>
      </c>
      <c r="S484">
        <f t="shared" si="36"/>
        <v>16</v>
      </c>
      <c r="T484">
        <f t="shared" si="37"/>
        <v>6</v>
      </c>
      <c r="U484">
        <f t="shared" si="38"/>
        <v>0</v>
      </c>
      <c r="V484" s="14">
        <f t="shared" si="39"/>
        <v>2.6666666666666665</v>
      </c>
      <c r="W484" t="str">
        <f t="shared" si="35"/>
        <v>NO</v>
      </c>
      <c r="X484" t="str">
        <f>VLOOKUP(B:B,[1]Sheet3!A:B,2,0)</f>
        <v>18-22 yrs (Youths)</v>
      </c>
    </row>
    <row r="485" spans="1:24" x14ac:dyDescent="0.35">
      <c r="A485" s="1" t="s">
        <v>1039</v>
      </c>
      <c r="B485" s="1">
        <v>19</v>
      </c>
      <c r="C485" s="1" t="s">
        <v>31</v>
      </c>
      <c r="D485" s="1" t="s">
        <v>18</v>
      </c>
      <c r="E485" s="1">
        <v>8</v>
      </c>
      <c r="F485" s="1">
        <v>2</v>
      </c>
      <c r="G485" s="1">
        <v>1</v>
      </c>
      <c r="H485" s="1">
        <v>6</v>
      </c>
      <c r="I485" s="1">
        <v>2</v>
      </c>
      <c r="J485" s="1">
        <v>0</v>
      </c>
      <c r="K485" s="1" t="s">
        <v>47</v>
      </c>
      <c r="L485" s="1">
        <v>3</v>
      </c>
      <c r="M485" s="1" t="s">
        <v>1383</v>
      </c>
      <c r="N485" s="1" t="s">
        <v>20</v>
      </c>
      <c r="O485" s="1" t="s">
        <v>166</v>
      </c>
      <c r="P485" s="1" t="s">
        <v>20</v>
      </c>
      <c r="Q485" s="1" t="s">
        <v>20</v>
      </c>
      <c r="R485" s="1" t="s">
        <v>29</v>
      </c>
      <c r="S485">
        <f t="shared" si="36"/>
        <v>19</v>
      </c>
      <c r="T485">
        <f t="shared" si="37"/>
        <v>8</v>
      </c>
      <c r="U485">
        <f t="shared" si="38"/>
        <v>0</v>
      </c>
      <c r="V485" s="14">
        <f t="shared" si="39"/>
        <v>3.1666666666666665</v>
      </c>
      <c r="W485" t="str">
        <f t="shared" si="35"/>
        <v>NO</v>
      </c>
      <c r="X485" t="str">
        <f>VLOOKUP(B:B,[1]Sheet3!A:B,2,0)</f>
        <v>18-22 yrs (Youths)</v>
      </c>
    </row>
    <row r="486" spans="1:24" x14ac:dyDescent="0.35">
      <c r="A486" s="1" t="s">
        <v>1042</v>
      </c>
      <c r="B486" s="1">
        <v>19</v>
      </c>
      <c r="C486" s="1" t="s">
        <v>31</v>
      </c>
      <c r="D486" s="1" t="s">
        <v>26</v>
      </c>
      <c r="E486" s="1">
        <v>5</v>
      </c>
      <c r="F486" s="1">
        <v>2</v>
      </c>
      <c r="G486" s="1">
        <v>0</v>
      </c>
      <c r="H486" s="1">
        <v>7</v>
      </c>
      <c r="I486" s="1">
        <v>3</v>
      </c>
      <c r="J486" s="1">
        <v>0</v>
      </c>
      <c r="K486" s="1" t="s">
        <v>35</v>
      </c>
      <c r="L486" s="1">
        <v>3</v>
      </c>
      <c r="M486" s="1" t="s">
        <v>1381</v>
      </c>
      <c r="N486" s="1" t="s">
        <v>20</v>
      </c>
      <c r="O486" s="1" t="s">
        <v>28</v>
      </c>
      <c r="P486" s="1" t="s">
        <v>22</v>
      </c>
      <c r="Q486" s="1" t="s">
        <v>22</v>
      </c>
      <c r="R486" s="1" t="s">
        <v>45</v>
      </c>
      <c r="S486">
        <f t="shared" si="36"/>
        <v>17</v>
      </c>
      <c r="T486">
        <f t="shared" si="37"/>
        <v>7</v>
      </c>
      <c r="U486">
        <f t="shared" si="38"/>
        <v>0</v>
      </c>
      <c r="V486" s="14">
        <f t="shared" si="39"/>
        <v>2.8333333333333335</v>
      </c>
      <c r="W486" t="str">
        <f t="shared" si="35"/>
        <v>NO</v>
      </c>
      <c r="X486" t="str">
        <f>VLOOKUP(B:B,[1]Sheet3!A:B,2,0)</f>
        <v>18-22 yrs (Youths)</v>
      </c>
    </row>
    <row r="487" spans="1:24" x14ac:dyDescent="0.35">
      <c r="A487" s="1" t="s">
        <v>1054</v>
      </c>
      <c r="B487" s="1">
        <v>19</v>
      </c>
      <c r="C487" s="1" t="s">
        <v>55</v>
      </c>
      <c r="D487" s="1" t="s">
        <v>18</v>
      </c>
      <c r="E487" s="1">
        <v>7</v>
      </c>
      <c r="F487" s="1">
        <v>1</v>
      </c>
      <c r="G487" s="1">
        <v>1</v>
      </c>
      <c r="H487" s="1">
        <v>5</v>
      </c>
      <c r="I487" s="1">
        <v>6</v>
      </c>
      <c r="J487" s="1">
        <v>1</v>
      </c>
      <c r="K487" s="1" t="s">
        <v>35</v>
      </c>
      <c r="L487" s="1">
        <v>3</v>
      </c>
      <c r="M487" s="1" t="s">
        <v>1383</v>
      </c>
      <c r="N487" s="1" t="s">
        <v>20</v>
      </c>
      <c r="O487" s="1" t="s">
        <v>68</v>
      </c>
      <c r="P487" s="1" t="s">
        <v>20</v>
      </c>
      <c r="Q487" s="1" t="s">
        <v>22</v>
      </c>
      <c r="R487" s="1" t="s">
        <v>37</v>
      </c>
      <c r="S487">
        <f t="shared" si="36"/>
        <v>21</v>
      </c>
      <c r="T487">
        <f t="shared" si="37"/>
        <v>7</v>
      </c>
      <c r="U487">
        <f t="shared" si="38"/>
        <v>1</v>
      </c>
      <c r="V487" s="14">
        <f t="shared" si="39"/>
        <v>3.5</v>
      </c>
      <c r="W487" t="str">
        <f t="shared" si="35"/>
        <v>NO</v>
      </c>
      <c r="X487" t="str">
        <f>VLOOKUP(B:B,[1]Sheet3!A:B,2,0)</f>
        <v>18-22 yrs (Youths)</v>
      </c>
    </row>
    <row r="488" spans="1:24" x14ac:dyDescent="0.35">
      <c r="A488" s="1" t="s">
        <v>1055</v>
      </c>
      <c r="B488" s="1">
        <v>19</v>
      </c>
      <c r="C488" s="1" t="s">
        <v>55</v>
      </c>
      <c r="D488" s="1" t="s">
        <v>26</v>
      </c>
      <c r="E488" s="1">
        <v>5</v>
      </c>
      <c r="F488" s="1">
        <v>6</v>
      </c>
      <c r="G488" s="1">
        <v>2</v>
      </c>
      <c r="H488" s="1">
        <v>5</v>
      </c>
      <c r="I488" s="1">
        <v>4</v>
      </c>
      <c r="J488" s="1">
        <v>0</v>
      </c>
      <c r="K488" s="1" t="s">
        <v>35</v>
      </c>
      <c r="L488" s="1">
        <v>3</v>
      </c>
      <c r="M488" s="1" t="s">
        <v>1383</v>
      </c>
      <c r="N488" s="1" t="s">
        <v>20</v>
      </c>
      <c r="O488" s="1" t="s">
        <v>28</v>
      </c>
      <c r="P488" s="1" t="s">
        <v>22</v>
      </c>
      <c r="Q488" s="1" t="s">
        <v>22</v>
      </c>
      <c r="R488" s="1" t="s">
        <v>23</v>
      </c>
      <c r="S488">
        <f t="shared" si="36"/>
        <v>22</v>
      </c>
      <c r="T488">
        <f t="shared" si="37"/>
        <v>6</v>
      </c>
      <c r="U488">
        <f t="shared" si="38"/>
        <v>0</v>
      </c>
      <c r="V488" s="14">
        <f t="shared" si="39"/>
        <v>3.6666666666666665</v>
      </c>
      <c r="W488" t="str">
        <f t="shared" si="35"/>
        <v>NO</v>
      </c>
      <c r="X488" t="str">
        <f>VLOOKUP(B:B,[1]Sheet3!A:B,2,0)</f>
        <v>18-22 yrs (Youths)</v>
      </c>
    </row>
    <row r="489" spans="1:24" x14ac:dyDescent="0.35">
      <c r="A489" s="1" t="s">
        <v>1058</v>
      </c>
      <c r="B489" s="1">
        <v>19</v>
      </c>
      <c r="C489" s="1" t="s">
        <v>55</v>
      </c>
      <c r="D489" s="1" t="s">
        <v>18</v>
      </c>
      <c r="E489" s="1">
        <v>5</v>
      </c>
      <c r="F489" s="1">
        <v>2</v>
      </c>
      <c r="G489" s="1">
        <v>0.5</v>
      </c>
      <c r="H489" s="1">
        <v>8</v>
      </c>
      <c r="I489" s="1">
        <v>2</v>
      </c>
      <c r="J489" s="1">
        <v>1</v>
      </c>
      <c r="K489" s="1" t="s">
        <v>47</v>
      </c>
      <c r="L489" s="1">
        <v>3</v>
      </c>
      <c r="M489" s="1" t="s">
        <v>1381</v>
      </c>
      <c r="N489" s="1" t="s">
        <v>20</v>
      </c>
      <c r="O489" s="1" t="s">
        <v>32</v>
      </c>
      <c r="P489" s="1" t="s">
        <v>20</v>
      </c>
      <c r="Q489" s="1" t="s">
        <v>22</v>
      </c>
      <c r="R489" s="1" t="s">
        <v>29</v>
      </c>
      <c r="S489">
        <f t="shared" si="36"/>
        <v>18.5</v>
      </c>
      <c r="T489">
        <f t="shared" si="37"/>
        <v>8</v>
      </c>
      <c r="U489">
        <f t="shared" si="38"/>
        <v>0.5</v>
      </c>
      <c r="V489" s="14">
        <f t="shared" si="39"/>
        <v>3.0833333333333335</v>
      </c>
      <c r="W489" t="str">
        <f t="shared" si="35"/>
        <v>NO</v>
      </c>
      <c r="X489" t="str">
        <f>VLOOKUP(B:B,[1]Sheet3!A:B,2,0)</f>
        <v>18-22 yrs (Youths)</v>
      </c>
    </row>
    <row r="490" spans="1:24" x14ac:dyDescent="0.35">
      <c r="A490" s="1" t="s">
        <v>1075</v>
      </c>
      <c r="B490" s="1">
        <v>19</v>
      </c>
      <c r="C490" s="1" t="s">
        <v>25</v>
      </c>
      <c r="D490" s="1" t="s">
        <v>26</v>
      </c>
      <c r="E490" s="1">
        <v>3</v>
      </c>
      <c r="F490" s="1">
        <v>0</v>
      </c>
      <c r="G490" s="1">
        <v>1</v>
      </c>
      <c r="H490" s="1">
        <v>6</v>
      </c>
      <c r="I490" s="1">
        <v>4</v>
      </c>
      <c r="J490" s="1">
        <v>1</v>
      </c>
      <c r="K490" s="1" t="s">
        <v>142</v>
      </c>
      <c r="L490" s="1">
        <v>3</v>
      </c>
      <c r="M490" s="1" t="s">
        <v>1383</v>
      </c>
      <c r="N490" s="1" t="s">
        <v>20</v>
      </c>
      <c r="O490" s="1" t="s">
        <v>32</v>
      </c>
      <c r="P490" s="1" t="s">
        <v>22</v>
      </c>
      <c r="Q490" s="1" t="s">
        <v>20</v>
      </c>
      <c r="R490" s="1" t="s">
        <v>23</v>
      </c>
      <c r="S490">
        <f t="shared" si="36"/>
        <v>15</v>
      </c>
      <c r="T490">
        <f t="shared" si="37"/>
        <v>6</v>
      </c>
      <c r="U490">
        <f t="shared" si="38"/>
        <v>0</v>
      </c>
      <c r="V490" s="14">
        <f t="shared" si="39"/>
        <v>2.5</v>
      </c>
      <c r="W490" t="str">
        <f t="shared" si="35"/>
        <v>NO</v>
      </c>
      <c r="X490" t="str">
        <f>VLOOKUP(B:B,[1]Sheet3!A:B,2,0)</f>
        <v>18-22 yrs (Youths)</v>
      </c>
    </row>
    <row r="491" spans="1:24" x14ac:dyDescent="0.35">
      <c r="A491" s="1" t="s">
        <v>1092</v>
      </c>
      <c r="B491" s="1">
        <v>19</v>
      </c>
      <c r="C491" s="1" t="s">
        <v>55</v>
      </c>
      <c r="D491" s="1" t="s">
        <v>26</v>
      </c>
      <c r="E491" s="1">
        <v>1</v>
      </c>
      <c r="F491" s="1">
        <v>0</v>
      </c>
      <c r="G491" s="1">
        <v>0</v>
      </c>
      <c r="H491" s="1">
        <v>8</v>
      </c>
      <c r="I491" s="1">
        <v>6</v>
      </c>
      <c r="J491" s="1">
        <v>2</v>
      </c>
      <c r="K491" s="1" t="s">
        <v>35</v>
      </c>
      <c r="L491" s="1">
        <v>2</v>
      </c>
      <c r="M491" s="1" t="s">
        <v>1386</v>
      </c>
      <c r="N491" s="1" t="s">
        <v>22</v>
      </c>
      <c r="O491" s="1" t="s">
        <v>61</v>
      </c>
      <c r="P491" s="1" t="s">
        <v>20</v>
      </c>
      <c r="Q491" s="1" t="s">
        <v>20</v>
      </c>
      <c r="R491" s="1" t="s">
        <v>45</v>
      </c>
      <c r="S491">
        <f t="shared" si="36"/>
        <v>17</v>
      </c>
      <c r="T491">
        <f t="shared" si="37"/>
        <v>8</v>
      </c>
      <c r="U491">
        <f t="shared" si="38"/>
        <v>0</v>
      </c>
      <c r="V491" s="14">
        <f t="shared" si="39"/>
        <v>2.8333333333333335</v>
      </c>
      <c r="W491" t="str">
        <f t="shared" si="35"/>
        <v>NO</v>
      </c>
      <c r="X491" t="str">
        <f>VLOOKUP(B:B,[1]Sheet3!A:B,2,0)</f>
        <v>18-22 yrs (Youths)</v>
      </c>
    </row>
    <row r="492" spans="1:24" x14ac:dyDescent="0.35">
      <c r="A492" s="1" t="s">
        <v>1115</v>
      </c>
      <c r="B492" s="1">
        <v>19</v>
      </c>
      <c r="C492" s="1" t="s">
        <v>55</v>
      </c>
      <c r="D492" s="1" t="s">
        <v>26</v>
      </c>
      <c r="E492" s="1">
        <v>3</v>
      </c>
      <c r="F492" s="1">
        <v>5</v>
      </c>
      <c r="G492" s="1">
        <v>1</v>
      </c>
      <c r="H492" s="1">
        <v>6</v>
      </c>
      <c r="I492" s="1">
        <v>1</v>
      </c>
      <c r="J492" s="1">
        <v>0</v>
      </c>
      <c r="K492" s="1" t="s">
        <v>27</v>
      </c>
      <c r="L492" s="1">
        <v>2</v>
      </c>
      <c r="M492" s="1" t="s">
        <v>1383</v>
      </c>
      <c r="N492" s="1" t="s">
        <v>20</v>
      </c>
      <c r="O492" s="1" t="s">
        <v>66</v>
      </c>
      <c r="P492" s="1" t="s">
        <v>22</v>
      </c>
      <c r="Q492" s="1" t="s">
        <v>22</v>
      </c>
      <c r="R492" s="1" t="s">
        <v>37</v>
      </c>
      <c r="S492">
        <f t="shared" si="36"/>
        <v>16</v>
      </c>
      <c r="T492">
        <f t="shared" si="37"/>
        <v>6</v>
      </c>
      <c r="U492">
        <f t="shared" si="38"/>
        <v>0</v>
      </c>
      <c r="V492" s="14">
        <f t="shared" si="39"/>
        <v>2.6666666666666665</v>
      </c>
      <c r="W492" t="str">
        <f t="shared" si="35"/>
        <v>NO</v>
      </c>
      <c r="X492" t="str">
        <f>VLOOKUP(B:B,[1]Sheet3!A:B,2,0)</f>
        <v>18-22 yrs (Youths)</v>
      </c>
    </row>
    <row r="493" spans="1:24" x14ac:dyDescent="0.35">
      <c r="A493" s="1" t="s">
        <v>1118</v>
      </c>
      <c r="B493" s="1">
        <v>19</v>
      </c>
      <c r="C493" s="1" t="s">
        <v>17</v>
      </c>
      <c r="D493" s="1" t="s">
        <v>18</v>
      </c>
      <c r="E493" s="1">
        <v>1</v>
      </c>
      <c r="F493" s="1">
        <v>2</v>
      </c>
      <c r="G493" s="1">
        <v>0</v>
      </c>
      <c r="H493" s="1">
        <v>8</v>
      </c>
      <c r="I493" s="1">
        <v>1</v>
      </c>
      <c r="J493" s="1">
        <v>0.3</v>
      </c>
      <c r="K493" s="1" t="s">
        <v>47</v>
      </c>
      <c r="L493" s="1">
        <v>3</v>
      </c>
      <c r="M493" s="1" t="s">
        <v>1383</v>
      </c>
      <c r="N493" s="1" t="s">
        <v>20</v>
      </c>
      <c r="O493" s="1" t="s">
        <v>68</v>
      </c>
      <c r="P493" s="1" t="s">
        <v>20</v>
      </c>
      <c r="Q493" s="1" t="s">
        <v>22</v>
      </c>
      <c r="R493" s="1" t="s">
        <v>23</v>
      </c>
      <c r="S493">
        <f t="shared" si="36"/>
        <v>12.3</v>
      </c>
      <c r="T493">
        <f t="shared" si="37"/>
        <v>8</v>
      </c>
      <c r="U493">
        <f t="shared" si="38"/>
        <v>0</v>
      </c>
      <c r="V493" s="14">
        <f t="shared" si="39"/>
        <v>2.0500000000000003</v>
      </c>
      <c r="W493" t="str">
        <f t="shared" si="35"/>
        <v>NO</v>
      </c>
      <c r="X493" t="str">
        <f>VLOOKUP(B:B,[1]Sheet3!A:B,2,0)</f>
        <v>18-22 yrs (Youths)</v>
      </c>
    </row>
    <row r="494" spans="1:24" x14ac:dyDescent="0.35">
      <c r="A494" s="1" t="s">
        <v>1120</v>
      </c>
      <c r="B494" s="1">
        <v>19</v>
      </c>
      <c r="C494" s="1" t="s">
        <v>55</v>
      </c>
      <c r="D494" s="1" t="s">
        <v>18</v>
      </c>
      <c r="E494" s="1">
        <v>2</v>
      </c>
      <c r="F494" s="1">
        <v>3</v>
      </c>
      <c r="G494" s="1">
        <v>0.5</v>
      </c>
      <c r="H494" s="1">
        <v>8</v>
      </c>
      <c r="I494" s="1">
        <v>2</v>
      </c>
      <c r="J494" s="1">
        <v>1</v>
      </c>
      <c r="K494" s="1" t="s">
        <v>35</v>
      </c>
      <c r="L494" s="1">
        <v>3</v>
      </c>
      <c r="M494" s="1" t="s">
        <v>1381</v>
      </c>
      <c r="N494" s="1" t="s">
        <v>20</v>
      </c>
      <c r="O494" s="1" t="s">
        <v>36</v>
      </c>
      <c r="P494" s="1" t="s">
        <v>20</v>
      </c>
      <c r="Q494" s="1" t="s">
        <v>20</v>
      </c>
      <c r="R494" s="1" t="s">
        <v>23</v>
      </c>
      <c r="S494">
        <f t="shared" si="36"/>
        <v>16.5</v>
      </c>
      <c r="T494">
        <f t="shared" si="37"/>
        <v>8</v>
      </c>
      <c r="U494">
        <f t="shared" si="38"/>
        <v>0.5</v>
      </c>
      <c r="V494" s="14">
        <f t="shared" si="39"/>
        <v>2.75</v>
      </c>
      <c r="W494" t="str">
        <f t="shared" si="35"/>
        <v>NO</v>
      </c>
      <c r="X494" t="str">
        <f>VLOOKUP(B:B,[1]Sheet3!A:B,2,0)</f>
        <v>18-22 yrs (Youths)</v>
      </c>
    </row>
    <row r="495" spans="1:24" x14ac:dyDescent="0.35">
      <c r="A495" s="1" t="s">
        <v>1127</v>
      </c>
      <c r="B495" s="1">
        <v>19</v>
      </c>
      <c r="C495" s="1" t="s">
        <v>55</v>
      </c>
      <c r="D495" s="1" t="s">
        <v>26</v>
      </c>
      <c r="E495" s="1">
        <v>6</v>
      </c>
      <c r="F495" s="1">
        <v>4</v>
      </c>
      <c r="G495" s="1">
        <v>1</v>
      </c>
      <c r="H495" s="1">
        <v>6</v>
      </c>
      <c r="I495" s="1">
        <v>5</v>
      </c>
      <c r="J495" s="1">
        <v>2</v>
      </c>
      <c r="K495" s="1" t="s">
        <v>47</v>
      </c>
      <c r="L495" s="1">
        <v>3</v>
      </c>
      <c r="M495" s="1" t="s">
        <v>1383</v>
      </c>
      <c r="N495" s="1" t="s">
        <v>20</v>
      </c>
      <c r="O495" s="1" t="s">
        <v>61</v>
      </c>
      <c r="P495" s="1" t="s">
        <v>20</v>
      </c>
      <c r="Q495" s="1" t="s">
        <v>20</v>
      </c>
      <c r="R495" s="1" t="s">
        <v>23</v>
      </c>
      <c r="S495">
        <f t="shared" si="36"/>
        <v>24</v>
      </c>
      <c r="T495">
        <f t="shared" si="37"/>
        <v>6</v>
      </c>
      <c r="U495">
        <f t="shared" si="38"/>
        <v>1</v>
      </c>
      <c r="V495" s="14">
        <f t="shared" si="39"/>
        <v>4</v>
      </c>
      <c r="W495" t="str">
        <f t="shared" si="35"/>
        <v>NO</v>
      </c>
      <c r="X495" t="str">
        <f>VLOOKUP(B:B,[1]Sheet3!A:B,2,0)</f>
        <v>18-22 yrs (Youths)</v>
      </c>
    </row>
    <row r="496" spans="1:24" x14ac:dyDescent="0.35">
      <c r="A496" s="1" t="s">
        <v>1130</v>
      </c>
      <c r="B496" s="1">
        <v>19</v>
      </c>
      <c r="C496" s="1" t="s">
        <v>31</v>
      </c>
      <c r="D496" s="1" t="s">
        <v>18</v>
      </c>
      <c r="E496" s="1">
        <v>6</v>
      </c>
      <c r="F496" s="1">
        <v>2</v>
      </c>
      <c r="G496" s="1">
        <v>0</v>
      </c>
      <c r="H496" s="1">
        <v>8</v>
      </c>
      <c r="I496" s="1">
        <v>2</v>
      </c>
      <c r="J496" s="1">
        <v>0</v>
      </c>
      <c r="K496" s="1" t="s">
        <v>35</v>
      </c>
      <c r="L496" s="1">
        <v>3</v>
      </c>
      <c r="M496" s="1" t="s">
        <v>1381</v>
      </c>
      <c r="N496" s="1" t="s">
        <v>20</v>
      </c>
      <c r="O496" s="1" t="s">
        <v>32</v>
      </c>
      <c r="P496" s="1" t="s">
        <v>20</v>
      </c>
      <c r="Q496" s="1" t="s">
        <v>20</v>
      </c>
      <c r="R496" s="1" t="s">
        <v>29</v>
      </c>
      <c r="S496">
        <f t="shared" si="36"/>
        <v>18</v>
      </c>
      <c r="T496">
        <f t="shared" si="37"/>
        <v>8</v>
      </c>
      <c r="U496">
        <f t="shared" si="38"/>
        <v>0</v>
      </c>
      <c r="V496" s="14">
        <f t="shared" si="39"/>
        <v>3</v>
      </c>
      <c r="W496" t="str">
        <f t="shared" si="35"/>
        <v>NO</v>
      </c>
      <c r="X496" t="str">
        <f>VLOOKUP(B:B,[1]Sheet3!A:B,2,0)</f>
        <v>18-22 yrs (Youths)</v>
      </c>
    </row>
    <row r="497" spans="1:24" x14ac:dyDescent="0.35">
      <c r="A497" s="1" t="s">
        <v>1131</v>
      </c>
      <c r="B497" s="1">
        <v>19</v>
      </c>
      <c r="C497" s="1" t="s">
        <v>55</v>
      </c>
      <c r="D497" s="1" t="s">
        <v>18</v>
      </c>
      <c r="E497" s="1">
        <v>6</v>
      </c>
      <c r="F497" s="1">
        <v>5</v>
      </c>
      <c r="G497" s="1">
        <v>1</v>
      </c>
      <c r="H497" s="1">
        <v>7</v>
      </c>
      <c r="I497" s="1">
        <v>3</v>
      </c>
      <c r="J497" s="1">
        <v>0.3</v>
      </c>
      <c r="K497" s="1" t="s">
        <v>35</v>
      </c>
      <c r="L497" s="1">
        <v>4</v>
      </c>
      <c r="M497" s="1" t="s">
        <v>1381</v>
      </c>
      <c r="N497" s="1" t="s">
        <v>20</v>
      </c>
      <c r="O497" s="1" t="s">
        <v>36</v>
      </c>
      <c r="P497" s="1" t="s">
        <v>22</v>
      </c>
      <c r="Q497" s="1" t="s">
        <v>22</v>
      </c>
      <c r="R497" s="1" t="s">
        <v>23</v>
      </c>
      <c r="S497">
        <f t="shared" si="36"/>
        <v>22.3</v>
      </c>
      <c r="T497">
        <f t="shared" si="37"/>
        <v>7</v>
      </c>
      <c r="U497">
        <f t="shared" si="38"/>
        <v>0.3</v>
      </c>
      <c r="V497" s="14">
        <f t="shared" si="39"/>
        <v>3.7166666666666668</v>
      </c>
      <c r="W497" t="str">
        <f t="shared" si="35"/>
        <v>NO</v>
      </c>
      <c r="X497" t="str">
        <f>VLOOKUP(B:B,[1]Sheet3!A:B,2,0)</f>
        <v>18-22 yrs (Youths)</v>
      </c>
    </row>
    <row r="498" spans="1:24" x14ac:dyDescent="0.35">
      <c r="A498" s="1" t="s">
        <v>1135</v>
      </c>
      <c r="B498" s="1">
        <v>19</v>
      </c>
      <c r="C498" s="1" t="s">
        <v>17</v>
      </c>
      <c r="D498" s="1" t="s">
        <v>26</v>
      </c>
      <c r="E498" s="1">
        <v>8</v>
      </c>
      <c r="F498" s="1">
        <v>2</v>
      </c>
      <c r="G498" s="1">
        <v>2</v>
      </c>
      <c r="H498" s="1">
        <v>8</v>
      </c>
      <c r="I498" s="1">
        <v>5</v>
      </c>
      <c r="J498" s="1">
        <v>1</v>
      </c>
      <c r="K498" s="1" t="s">
        <v>35</v>
      </c>
      <c r="L498" s="1">
        <v>2</v>
      </c>
      <c r="M498" s="1" t="s">
        <v>1386</v>
      </c>
      <c r="N498" s="1" t="s">
        <v>22</v>
      </c>
      <c r="O498" s="1" t="s">
        <v>68</v>
      </c>
      <c r="P498" s="1" t="s">
        <v>20</v>
      </c>
      <c r="Q498" s="1" t="s">
        <v>22</v>
      </c>
      <c r="R498" s="1" t="s">
        <v>23</v>
      </c>
      <c r="S498">
        <f t="shared" si="36"/>
        <v>26</v>
      </c>
      <c r="T498">
        <f t="shared" si="37"/>
        <v>8</v>
      </c>
      <c r="U498">
        <f t="shared" si="38"/>
        <v>1</v>
      </c>
      <c r="V498" s="14">
        <f t="shared" si="39"/>
        <v>4.333333333333333</v>
      </c>
      <c r="W498" t="str">
        <f t="shared" si="35"/>
        <v>NO</v>
      </c>
      <c r="X498" t="str">
        <f>VLOOKUP(B:B,[1]Sheet3!A:B,2,0)</f>
        <v>18-22 yrs (Youths)</v>
      </c>
    </row>
    <row r="499" spans="1:24" x14ac:dyDescent="0.35">
      <c r="A499" s="1" t="s">
        <v>1138</v>
      </c>
      <c r="B499" s="1">
        <v>19</v>
      </c>
      <c r="C499" s="1" t="s">
        <v>17</v>
      </c>
      <c r="D499" s="1" t="s">
        <v>26</v>
      </c>
      <c r="E499" s="1">
        <v>2</v>
      </c>
      <c r="F499" s="1">
        <v>2</v>
      </c>
      <c r="G499" s="1">
        <v>1</v>
      </c>
      <c r="H499" s="1">
        <v>8</v>
      </c>
      <c r="I499" s="1">
        <v>3</v>
      </c>
      <c r="J499" s="1">
        <v>2</v>
      </c>
      <c r="K499" s="1" t="s">
        <v>47</v>
      </c>
      <c r="L499" s="1">
        <v>1</v>
      </c>
      <c r="M499" s="1" t="s">
        <v>1386</v>
      </c>
      <c r="N499" s="1" t="s">
        <v>22</v>
      </c>
      <c r="O499" s="1" t="s">
        <v>32</v>
      </c>
      <c r="P499" s="1" t="s">
        <v>20</v>
      </c>
      <c r="Q499" s="1" t="s">
        <v>22</v>
      </c>
      <c r="R499" s="1" t="s">
        <v>23</v>
      </c>
      <c r="S499">
        <f t="shared" si="36"/>
        <v>18</v>
      </c>
      <c r="T499">
        <f t="shared" si="37"/>
        <v>8</v>
      </c>
      <c r="U499">
        <f t="shared" si="38"/>
        <v>1</v>
      </c>
      <c r="V499" s="14">
        <f t="shared" si="39"/>
        <v>3</v>
      </c>
      <c r="W499" t="str">
        <f t="shared" si="35"/>
        <v>NO</v>
      </c>
      <c r="X499" t="str">
        <f>VLOOKUP(B:B,[1]Sheet3!A:B,2,0)</f>
        <v>18-22 yrs (Youths)</v>
      </c>
    </row>
    <row r="500" spans="1:24" x14ac:dyDescent="0.35">
      <c r="A500" s="17" t="s">
        <v>1141</v>
      </c>
      <c r="B500" s="1">
        <v>19</v>
      </c>
      <c r="C500" s="1" t="s">
        <v>31</v>
      </c>
      <c r="D500" s="1" t="s">
        <v>18</v>
      </c>
      <c r="E500" s="1">
        <v>0</v>
      </c>
      <c r="F500" s="1">
        <v>8</v>
      </c>
      <c r="G500" s="1">
        <v>0</v>
      </c>
      <c r="H500" s="1">
        <v>8</v>
      </c>
      <c r="I500" s="1">
        <v>10</v>
      </c>
      <c r="J500" s="1">
        <v>0</v>
      </c>
      <c r="K500" s="1" t="s">
        <v>35</v>
      </c>
      <c r="L500" s="1">
        <v>3</v>
      </c>
      <c r="M500" s="1" t="s">
        <v>1383</v>
      </c>
      <c r="N500" s="1" t="s">
        <v>22</v>
      </c>
      <c r="O500" s="1" t="s">
        <v>76</v>
      </c>
      <c r="P500" s="1" t="s">
        <v>22</v>
      </c>
      <c r="Q500" s="1" t="s">
        <v>22</v>
      </c>
      <c r="R500" s="1" t="s">
        <v>37</v>
      </c>
      <c r="S500">
        <f t="shared" si="36"/>
        <v>26</v>
      </c>
      <c r="T500">
        <f t="shared" si="37"/>
        <v>10</v>
      </c>
      <c r="U500">
        <f t="shared" si="38"/>
        <v>0</v>
      </c>
      <c r="V500" s="14">
        <f t="shared" si="39"/>
        <v>4.333333333333333</v>
      </c>
      <c r="W500" t="str">
        <f t="shared" si="35"/>
        <v>YES</v>
      </c>
      <c r="X500" t="str">
        <f>VLOOKUP(B:B,[1]Sheet3!A:B,2,0)</f>
        <v>18-22 yrs (Youths)</v>
      </c>
    </row>
    <row r="501" spans="1:24" x14ac:dyDescent="0.35">
      <c r="A501" s="1" t="s">
        <v>1144</v>
      </c>
      <c r="B501" s="1">
        <v>19</v>
      </c>
      <c r="C501" s="1" t="s">
        <v>55</v>
      </c>
      <c r="D501" s="1" t="s">
        <v>26</v>
      </c>
      <c r="E501" s="1">
        <v>8</v>
      </c>
      <c r="F501" s="1">
        <v>4</v>
      </c>
      <c r="G501" s="1">
        <v>0</v>
      </c>
      <c r="H501" s="1">
        <v>6</v>
      </c>
      <c r="I501" s="1">
        <v>1</v>
      </c>
      <c r="J501" s="1">
        <v>2</v>
      </c>
      <c r="K501" s="1" t="s">
        <v>47</v>
      </c>
      <c r="L501" s="1">
        <v>2</v>
      </c>
      <c r="M501" s="1" t="s">
        <v>1383</v>
      </c>
      <c r="N501" s="1" t="s">
        <v>20</v>
      </c>
      <c r="O501" s="1" t="s">
        <v>166</v>
      </c>
      <c r="P501" s="1" t="s">
        <v>20</v>
      </c>
      <c r="Q501" s="1" t="s">
        <v>22</v>
      </c>
      <c r="R501" s="1" t="s">
        <v>23</v>
      </c>
      <c r="S501">
        <f t="shared" si="36"/>
        <v>21</v>
      </c>
      <c r="T501">
        <f t="shared" si="37"/>
        <v>8</v>
      </c>
      <c r="U501">
        <f t="shared" si="38"/>
        <v>0</v>
      </c>
      <c r="V501" s="14">
        <f t="shared" si="39"/>
        <v>3.5</v>
      </c>
      <c r="W501" t="str">
        <f t="shared" si="35"/>
        <v>NO</v>
      </c>
      <c r="X501" t="str">
        <f>VLOOKUP(B:B,[1]Sheet3!A:B,2,0)</f>
        <v>18-22 yrs (Youths)</v>
      </c>
    </row>
    <row r="502" spans="1:24" x14ac:dyDescent="0.35">
      <c r="A502" s="1" t="s">
        <v>1145</v>
      </c>
      <c r="B502" s="1">
        <v>19</v>
      </c>
      <c r="C502" s="1" t="s">
        <v>17</v>
      </c>
      <c r="D502" s="1" t="s">
        <v>18</v>
      </c>
      <c r="E502" s="1">
        <v>6</v>
      </c>
      <c r="F502" s="1">
        <v>2</v>
      </c>
      <c r="G502" s="1">
        <v>0</v>
      </c>
      <c r="H502" s="1">
        <v>8</v>
      </c>
      <c r="I502" s="1">
        <v>10</v>
      </c>
      <c r="J502" s="1">
        <v>0</v>
      </c>
      <c r="K502" s="1" t="s">
        <v>35</v>
      </c>
      <c r="L502" s="1">
        <v>4</v>
      </c>
      <c r="M502" s="1" t="s">
        <v>1381</v>
      </c>
      <c r="N502" s="1" t="s">
        <v>20</v>
      </c>
      <c r="O502" s="1" t="s">
        <v>39</v>
      </c>
      <c r="P502" s="1" t="s">
        <v>20</v>
      </c>
      <c r="Q502" s="1" t="s">
        <v>22</v>
      </c>
      <c r="R502" s="1" t="s">
        <v>23</v>
      </c>
      <c r="S502">
        <f t="shared" si="36"/>
        <v>26</v>
      </c>
      <c r="T502">
        <f t="shared" si="37"/>
        <v>10</v>
      </c>
      <c r="U502">
        <f t="shared" si="38"/>
        <v>0</v>
      </c>
      <c r="V502" s="14">
        <f t="shared" si="39"/>
        <v>4.333333333333333</v>
      </c>
      <c r="W502" t="str">
        <f t="shared" si="35"/>
        <v>YES</v>
      </c>
      <c r="X502" t="str">
        <f>VLOOKUP(B:B,[1]Sheet3!A:B,2,0)</f>
        <v>18-22 yrs (Youths)</v>
      </c>
    </row>
    <row r="503" spans="1:24" x14ac:dyDescent="0.35">
      <c r="A503" s="1" t="s">
        <v>1149</v>
      </c>
      <c r="B503" s="1">
        <v>19</v>
      </c>
      <c r="C503" s="1" t="s">
        <v>31</v>
      </c>
      <c r="D503" s="1" t="s">
        <v>18</v>
      </c>
      <c r="E503" s="1">
        <v>4</v>
      </c>
      <c r="F503" s="1">
        <v>3</v>
      </c>
      <c r="G503" s="1">
        <v>0</v>
      </c>
      <c r="H503" s="1">
        <v>8</v>
      </c>
      <c r="I503" s="1">
        <v>2</v>
      </c>
      <c r="J503" s="1">
        <v>0</v>
      </c>
      <c r="K503" s="1" t="s">
        <v>27</v>
      </c>
      <c r="L503" s="1">
        <v>3</v>
      </c>
      <c r="M503" s="1" t="s">
        <v>1383</v>
      </c>
      <c r="N503" s="1" t="s">
        <v>20</v>
      </c>
      <c r="O503" s="1" t="s">
        <v>32</v>
      </c>
      <c r="P503" s="1" t="s">
        <v>22</v>
      </c>
      <c r="Q503" s="1" t="s">
        <v>20</v>
      </c>
      <c r="R503" s="1" t="s">
        <v>29</v>
      </c>
      <c r="S503">
        <f t="shared" si="36"/>
        <v>17</v>
      </c>
      <c r="T503">
        <f t="shared" si="37"/>
        <v>8</v>
      </c>
      <c r="U503">
        <f t="shared" si="38"/>
        <v>0</v>
      </c>
      <c r="V503" s="14">
        <f t="shared" si="39"/>
        <v>2.8333333333333335</v>
      </c>
      <c r="W503" t="str">
        <f t="shared" si="35"/>
        <v>NO</v>
      </c>
      <c r="X503" t="str">
        <f>VLOOKUP(B:B,[1]Sheet3!A:B,2,0)</f>
        <v>18-22 yrs (Youths)</v>
      </c>
    </row>
    <row r="504" spans="1:24" x14ac:dyDescent="0.35">
      <c r="A504" s="1" t="s">
        <v>1150</v>
      </c>
      <c r="B504" s="1">
        <v>19</v>
      </c>
      <c r="C504" s="1" t="s">
        <v>55</v>
      </c>
      <c r="D504" s="1" t="s">
        <v>18</v>
      </c>
      <c r="E504" s="1">
        <v>6</v>
      </c>
      <c r="F504" s="1">
        <v>2</v>
      </c>
      <c r="G504" s="1">
        <v>2</v>
      </c>
      <c r="H504" s="1">
        <v>6</v>
      </c>
      <c r="I504" s="1">
        <v>3</v>
      </c>
      <c r="J504" s="1">
        <v>0.3</v>
      </c>
      <c r="K504" s="1" t="s">
        <v>35</v>
      </c>
      <c r="L504" s="1">
        <v>2</v>
      </c>
      <c r="M504" s="1" t="s">
        <v>1381</v>
      </c>
      <c r="N504" s="1" t="s">
        <v>20</v>
      </c>
      <c r="O504" s="1" t="s">
        <v>32</v>
      </c>
      <c r="P504" s="1" t="s">
        <v>20</v>
      </c>
      <c r="Q504" s="1" t="s">
        <v>22</v>
      </c>
      <c r="R504" s="1" t="s">
        <v>23</v>
      </c>
      <c r="S504">
        <f t="shared" si="36"/>
        <v>19.3</v>
      </c>
      <c r="T504">
        <f t="shared" si="37"/>
        <v>6</v>
      </c>
      <c r="U504">
        <f t="shared" si="38"/>
        <v>0.3</v>
      </c>
      <c r="V504" s="14">
        <f t="shared" si="39"/>
        <v>3.2166666666666668</v>
      </c>
      <c r="W504" t="str">
        <f t="shared" si="35"/>
        <v>NO</v>
      </c>
      <c r="X504" t="str">
        <f>VLOOKUP(B:B,[1]Sheet3!A:B,2,0)</f>
        <v>18-22 yrs (Youths)</v>
      </c>
    </row>
    <row r="505" spans="1:24" x14ac:dyDescent="0.35">
      <c r="A505" s="1" t="s">
        <v>1156</v>
      </c>
      <c r="B505" s="1">
        <v>19</v>
      </c>
      <c r="C505" s="1" t="s">
        <v>55</v>
      </c>
      <c r="D505" s="1" t="s">
        <v>18</v>
      </c>
      <c r="E505" s="1">
        <v>4</v>
      </c>
      <c r="F505" s="1">
        <v>2</v>
      </c>
      <c r="G505" s="1">
        <v>0.5</v>
      </c>
      <c r="H505" s="1">
        <v>8</v>
      </c>
      <c r="I505" s="1">
        <v>2</v>
      </c>
      <c r="J505" s="1">
        <v>1</v>
      </c>
      <c r="K505" s="1" t="s">
        <v>47</v>
      </c>
      <c r="L505" s="1">
        <v>2</v>
      </c>
      <c r="M505" s="1" t="s">
        <v>1383</v>
      </c>
      <c r="N505" s="1" t="s">
        <v>20</v>
      </c>
      <c r="O505" s="1" t="s">
        <v>36</v>
      </c>
      <c r="P505" s="1" t="s">
        <v>20</v>
      </c>
      <c r="Q505" s="1" t="s">
        <v>20</v>
      </c>
      <c r="R505" s="1" t="s">
        <v>37</v>
      </c>
      <c r="S505">
        <f t="shared" si="36"/>
        <v>17.5</v>
      </c>
      <c r="T505">
        <f t="shared" si="37"/>
        <v>8</v>
      </c>
      <c r="U505">
        <f t="shared" si="38"/>
        <v>0.5</v>
      </c>
      <c r="V505" s="14">
        <f t="shared" si="39"/>
        <v>2.9166666666666665</v>
      </c>
      <c r="W505" t="str">
        <f t="shared" si="35"/>
        <v>NO</v>
      </c>
      <c r="X505" t="str">
        <f>VLOOKUP(B:B,[1]Sheet3!A:B,2,0)</f>
        <v>18-22 yrs (Youths)</v>
      </c>
    </row>
    <row r="506" spans="1:24" x14ac:dyDescent="0.35">
      <c r="A506" s="1" t="s">
        <v>1183</v>
      </c>
      <c r="B506" s="1">
        <v>19</v>
      </c>
      <c r="C506" s="1" t="s">
        <v>31</v>
      </c>
      <c r="D506" s="1" t="s">
        <v>18</v>
      </c>
      <c r="E506" s="1">
        <v>3</v>
      </c>
      <c r="F506" s="1">
        <v>3</v>
      </c>
      <c r="G506" s="1">
        <v>0</v>
      </c>
      <c r="H506" s="1">
        <v>8</v>
      </c>
      <c r="I506" s="1">
        <v>3</v>
      </c>
      <c r="J506" s="1">
        <v>0</v>
      </c>
      <c r="K506" s="1" t="s">
        <v>47</v>
      </c>
      <c r="L506" s="1">
        <v>3</v>
      </c>
      <c r="M506" s="1" t="s">
        <v>1383</v>
      </c>
      <c r="N506" s="1" t="s">
        <v>22</v>
      </c>
      <c r="O506" s="1" t="s">
        <v>28</v>
      </c>
      <c r="P506" s="1" t="s">
        <v>20</v>
      </c>
      <c r="Q506" s="1" t="s">
        <v>20</v>
      </c>
      <c r="R506" s="1" t="s">
        <v>45</v>
      </c>
      <c r="S506">
        <f t="shared" si="36"/>
        <v>17</v>
      </c>
      <c r="T506">
        <f t="shared" si="37"/>
        <v>8</v>
      </c>
      <c r="U506">
        <f t="shared" si="38"/>
        <v>0</v>
      </c>
      <c r="V506" s="14">
        <f t="shared" si="39"/>
        <v>2.8333333333333335</v>
      </c>
      <c r="W506" t="str">
        <f t="shared" si="35"/>
        <v>NO</v>
      </c>
      <c r="X506" t="str">
        <f>VLOOKUP(B:B,[1]Sheet3!A:B,2,0)</f>
        <v>18-22 yrs (Youths)</v>
      </c>
    </row>
    <row r="507" spans="1:24" x14ac:dyDescent="0.35">
      <c r="A507" s="1" t="s">
        <v>1193</v>
      </c>
      <c r="B507" s="1">
        <v>19</v>
      </c>
      <c r="C507" s="1" t="s">
        <v>31</v>
      </c>
      <c r="D507" s="1" t="s">
        <v>18</v>
      </c>
      <c r="E507" s="1">
        <v>4</v>
      </c>
      <c r="F507" s="1">
        <v>3</v>
      </c>
      <c r="G507" s="1">
        <v>0</v>
      </c>
      <c r="H507" s="1">
        <v>10</v>
      </c>
      <c r="I507" s="1">
        <v>4</v>
      </c>
      <c r="J507" s="1" t="s">
        <v>1387</v>
      </c>
      <c r="K507" s="1" t="s">
        <v>27</v>
      </c>
      <c r="L507" s="1">
        <v>2</v>
      </c>
      <c r="M507" s="1" t="s">
        <v>1381</v>
      </c>
      <c r="N507" s="1" t="s">
        <v>22</v>
      </c>
      <c r="O507" s="1" t="s">
        <v>166</v>
      </c>
      <c r="P507" s="1" t="s">
        <v>20</v>
      </c>
      <c r="Q507" s="1" t="s">
        <v>20</v>
      </c>
      <c r="R507" s="1" t="s">
        <v>23</v>
      </c>
      <c r="S507">
        <f t="shared" si="36"/>
        <v>21</v>
      </c>
      <c r="T507">
        <f t="shared" si="37"/>
        <v>10</v>
      </c>
      <c r="U507">
        <f t="shared" si="38"/>
        <v>0</v>
      </c>
      <c r="V507" s="14">
        <f t="shared" si="39"/>
        <v>4.2</v>
      </c>
      <c r="W507" t="str">
        <f t="shared" si="35"/>
        <v>NO</v>
      </c>
      <c r="X507" t="str">
        <f>VLOOKUP(B:B,[1]Sheet3!A:B,2,0)</f>
        <v>18-22 yrs (Youths)</v>
      </c>
    </row>
    <row r="508" spans="1:24" x14ac:dyDescent="0.35">
      <c r="A508" s="1" t="s">
        <v>30</v>
      </c>
      <c r="B508" s="1">
        <v>20</v>
      </c>
      <c r="C508" s="1" t="s">
        <v>31</v>
      </c>
      <c r="D508" s="1" t="s">
        <v>18</v>
      </c>
      <c r="E508" s="1">
        <v>7</v>
      </c>
      <c r="F508" s="1">
        <v>3</v>
      </c>
      <c r="G508" s="1">
        <v>0</v>
      </c>
      <c r="H508" s="1">
        <v>6</v>
      </c>
      <c r="I508" s="1">
        <v>2</v>
      </c>
      <c r="J508" s="1">
        <v>0</v>
      </c>
      <c r="K508" s="1" t="s">
        <v>19</v>
      </c>
      <c r="L508" s="1">
        <v>3</v>
      </c>
      <c r="M508" s="1" t="s">
        <v>1383</v>
      </c>
      <c r="N508" s="1" t="s">
        <v>20</v>
      </c>
      <c r="O508" s="1" t="s">
        <v>32</v>
      </c>
      <c r="P508" s="1" t="s">
        <v>20</v>
      </c>
      <c r="Q508" s="1" t="s">
        <v>22</v>
      </c>
      <c r="R508" s="1" t="s">
        <v>33</v>
      </c>
      <c r="S508">
        <f t="shared" si="36"/>
        <v>18</v>
      </c>
      <c r="T508">
        <f t="shared" si="37"/>
        <v>7</v>
      </c>
      <c r="U508">
        <f t="shared" si="38"/>
        <v>0</v>
      </c>
      <c r="V508" s="14">
        <f t="shared" si="39"/>
        <v>3</v>
      </c>
      <c r="W508" t="str">
        <f t="shared" si="35"/>
        <v>NO</v>
      </c>
      <c r="X508" t="str">
        <f>VLOOKUP(B:B,[1]Sheet3!A:B,2,0)</f>
        <v>18-22 yrs (Youths)</v>
      </c>
    </row>
    <row r="509" spans="1:24" x14ac:dyDescent="0.35">
      <c r="A509" s="1" t="s">
        <v>34</v>
      </c>
      <c r="B509" s="1">
        <v>20</v>
      </c>
      <c r="C509" s="1" t="s">
        <v>31</v>
      </c>
      <c r="D509" s="1" t="s">
        <v>26</v>
      </c>
      <c r="E509" s="1">
        <v>3</v>
      </c>
      <c r="F509" s="1">
        <v>2</v>
      </c>
      <c r="G509" s="1">
        <v>1</v>
      </c>
      <c r="H509" s="1">
        <v>6</v>
      </c>
      <c r="I509" s="1">
        <v>5</v>
      </c>
      <c r="J509" s="1">
        <v>0</v>
      </c>
      <c r="K509" s="1" t="s">
        <v>35</v>
      </c>
      <c r="L509" s="1">
        <v>3</v>
      </c>
      <c r="M509" s="1" t="s">
        <v>1386</v>
      </c>
      <c r="N509" s="1" t="s">
        <v>20</v>
      </c>
      <c r="O509" s="1" t="s">
        <v>36</v>
      </c>
      <c r="P509" s="1" t="s">
        <v>20</v>
      </c>
      <c r="Q509" s="1" t="s">
        <v>20</v>
      </c>
      <c r="R509" s="1" t="s">
        <v>37</v>
      </c>
      <c r="S509">
        <f t="shared" si="36"/>
        <v>17</v>
      </c>
      <c r="T509">
        <f t="shared" si="37"/>
        <v>6</v>
      </c>
      <c r="U509">
        <f t="shared" si="38"/>
        <v>0</v>
      </c>
      <c r="V509" s="14">
        <f t="shared" si="39"/>
        <v>2.8333333333333335</v>
      </c>
      <c r="W509" t="str">
        <f t="shared" si="35"/>
        <v>NO</v>
      </c>
      <c r="X509" t="str">
        <f>VLOOKUP(B:B,[1]Sheet3!A:B,2,0)</f>
        <v>18-22 yrs (Youths)</v>
      </c>
    </row>
    <row r="510" spans="1:24" x14ac:dyDescent="0.35">
      <c r="A510" s="1" t="s">
        <v>49</v>
      </c>
      <c r="B510" s="1">
        <v>20</v>
      </c>
      <c r="C510" s="1" t="s">
        <v>31</v>
      </c>
      <c r="D510" s="1" t="s">
        <v>18</v>
      </c>
      <c r="E510" s="1">
        <v>0</v>
      </c>
      <c r="F510" s="1">
        <v>1</v>
      </c>
      <c r="G510" s="1">
        <v>0.5</v>
      </c>
      <c r="H510" s="1">
        <v>8</v>
      </c>
      <c r="I510" s="1">
        <v>5</v>
      </c>
      <c r="J510" s="1">
        <v>3</v>
      </c>
      <c r="K510" s="1" t="s">
        <v>35</v>
      </c>
      <c r="L510" s="1">
        <v>3</v>
      </c>
      <c r="M510" s="1" t="s">
        <v>1386</v>
      </c>
      <c r="N510" s="1" t="s">
        <v>22</v>
      </c>
      <c r="O510" s="1" t="s">
        <v>50</v>
      </c>
      <c r="P510" s="1" t="s">
        <v>20</v>
      </c>
      <c r="Q510" s="1" t="s">
        <v>20</v>
      </c>
      <c r="R510" s="1" t="s">
        <v>23</v>
      </c>
      <c r="S510">
        <f t="shared" si="36"/>
        <v>17.5</v>
      </c>
      <c r="T510">
        <f t="shared" si="37"/>
        <v>8</v>
      </c>
      <c r="U510">
        <f t="shared" si="38"/>
        <v>0</v>
      </c>
      <c r="V510" s="14">
        <f t="shared" si="39"/>
        <v>2.9166666666666665</v>
      </c>
      <c r="W510" t="str">
        <f t="shared" si="35"/>
        <v>NO</v>
      </c>
      <c r="X510" t="str">
        <f>VLOOKUP(B:B,[1]Sheet3!A:B,2,0)</f>
        <v>18-22 yrs (Youths)</v>
      </c>
    </row>
    <row r="511" spans="1:24" x14ac:dyDescent="0.35">
      <c r="A511" s="1" t="s">
        <v>59</v>
      </c>
      <c r="B511" s="1">
        <v>20</v>
      </c>
      <c r="C511" s="1" t="s">
        <v>31</v>
      </c>
      <c r="D511" s="1" t="s">
        <v>18</v>
      </c>
      <c r="E511" s="1">
        <v>5</v>
      </c>
      <c r="F511" s="1">
        <v>1</v>
      </c>
      <c r="G511" s="1">
        <v>0</v>
      </c>
      <c r="H511" s="1">
        <v>8</v>
      </c>
      <c r="I511" s="1">
        <v>3</v>
      </c>
      <c r="J511" s="1">
        <v>0</v>
      </c>
      <c r="K511" s="1" t="s">
        <v>35</v>
      </c>
      <c r="L511" s="1">
        <v>3</v>
      </c>
      <c r="M511" s="1" t="s">
        <v>1383</v>
      </c>
      <c r="N511" s="1" t="s">
        <v>20</v>
      </c>
      <c r="O511" s="1" t="s">
        <v>28</v>
      </c>
      <c r="P511" s="1" t="s">
        <v>20</v>
      </c>
      <c r="Q511" s="1" t="s">
        <v>20</v>
      </c>
      <c r="R511" s="1" t="s">
        <v>45</v>
      </c>
      <c r="S511">
        <f t="shared" si="36"/>
        <v>17</v>
      </c>
      <c r="T511">
        <f t="shared" si="37"/>
        <v>8</v>
      </c>
      <c r="U511">
        <f t="shared" si="38"/>
        <v>0</v>
      </c>
      <c r="V511" s="14">
        <f t="shared" si="39"/>
        <v>2.8333333333333335</v>
      </c>
      <c r="W511" t="str">
        <f t="shared" si="35"/>
        <v>NO</v>
      </c>
      <c r="X511" t="str">
        <f>VLOOKUP(B:B,[1]Sheet3!A:B,2,0)</f>
        <v>18-22 yrs (Youths)</v>
      </c>
    </row>
    <row r="512" spans="1:24" x14ac:dyDescent="0.35">
      <c r="A512" s="1" t="s">
        <v>62</v>
      </c>
      <c r="B512" s="1">
        <v>20</v>
      </c>
      <c r="C512" s="1" t="s">
        <v>17</v>
      </c>
      <c r="D512" s="1" t="s">
        <v>26</v>
      </c>
      <c r="E512" s="1">
        <v>0</v>
      </c>
      <c r="F512" s="1">
        <v>0</v>
      </c>
      <c r="G512" s="1">
        <v>0</v>
      </c>
      <c r="H512" s="1">
        <v>8</v>
      </c>
      <c r="I512" s="1">
        <v>2</v>
      </c>
      <c r="J512" s="1">
        <v>1</v>
      </c>
      <c r="K512" s="1" t="s">
        <v>63</v>
      </c>
      <c r="L512" s="1">
        <v>3</v>
      </c>
      <c r="M512" s="1" t="s">
        <v>1381</v>
      </c>
      <c r="N512" s="1" t="s">
        <v>20</v>
      </c>
      <c r="O512" s="1" t="s">
        <v>61</v>
      </c>
      <c r="P512" s="1" t="s">
        <v>20</v>
      </c>
      <c r="Q512" s="1" t="s">
        <v>22</v>
      </c>
      <c r="R512" s="1" t="s">
        <v>52</v>
      </c>
      <c r="S512">
        <f t="shared" si="36"/>
        <v>11</v>
      </c>
      <c r="T512">
        <f t="shared" si="37"/>
        <v>8</v>
      </c>
      <c r="U512">
        <f t="shared" si="38"/>
        <v>0</v>
      </c>
      <c r="V512" s="14">
        <f t="shared" si="39"/>
        <v>1.8333333333333333</v>
      </c>
      <c r="W512" t="str">
        <f t="shared" si="35"/>
        <v>NO</v>
      </c>
      <c r="X512" t="str">
        <f>VLOOKUP(B:B,[1]Sheet3!A:B,2,0)</f>
        <v>18-22 yrs (Youths)</v>
      </c>
    </row>
    <row r="513" spans="1:24" x14ac:dyDescent="0.35">
      <c r="A513" s="1" t="s">
        <v>64</v>
      </c>
      <c r="B513" s="1">
        <v>20</v>
      </c>
      <c r="C513" s="1" t="s">
        <v>31</v>
      </c>
      <c r="D513" s="1" t="s">
        <v>26</v>
      </c>
      <c r="E513" s="1">
        <v>1</v>
      </c>
      <c r="F513" s="1">
        <v>2</v>
      </c>
      <c r="G513" s="1">
        <v>1</v>
      </c>
      <c r="H513" s="1">
        <v>8</v>
      </c>
      <c r="I513" s="1">
        <v>1</v>
      </c>
      <c r="J513" s="1">
        <v>0</v>
      </c>
      <c r="K513" s="1" t="s">
        <v>27</v>
      </c>
      <c r="L513" s="1">
        <v>3</v>
      </c>
      <c r="M513" s="1" t="s">
        <v>1383</v>
      </c>
      <c r="N513" s="1" t="s">
        <v>20</v>
      </c>
      <c r="O513" s="1" t="s">
        <v>32</v>
      </c>
      <c r="P513" s="1" t="s">
        <v>20</v>
      </c>
      <c r="Q513" s="1" t="s">
        <v>20</v>
      </c>
      <c r="R513" s="1" t="s">
        <v>29</v>
      </c>
      <c r="S513">
        <f t="shared" si="36"/>
        <v>13</v>
      </c>
      <c r="T513">
        <f t="shared" si="37"/>
        <v>8</v>
      </c>
      <c r="U513">
        <f t="shared" si="38"/>
        <v>0</v>
      </c>
      <c r="V513" s="14">
        <f t="shared" si="39"/>
        <v>2.1666666666666665</v>
      </c>
      <c r="W513" t="str">
        <f t="shared" si="35"/>
        <v>NO</v>
      </c>
      <c r="X513" t="str">
        <f>VLOOKUP(B:B,[1]Sheet3!A:B,2,0)</f>
        <v>18-22 yrs (Youths)</v>
      </c>
    </row>
    <row r="514" spans="1:24" x14ac:dyDescent="0.35">
      <c r="A514" s="1" t="s">
        <v>69</v>
      </c>
      <c r="B514" s="1">
        <v>20</v>
      </c>
      <c r="C514" s="1" t="s">
        <v>25</v>
      </c>
      <c r="D514" s="1" t="s">
        <v>18</v>
      </c>
      <c r="E514" s="1">
        <v>4</v>
      </c>
      <c r="F514" s="1">
        <v>5</v>
      </c>
      <c r="G514" s="1">
        <v>0</v>
      </c>
      <c r="H514" s="1">
        <v>6</v>
      </c>
      <c r="I514" s="1">
        <v>2</v>
      </c>
      <c r="J514" s="1">
        <v>1</v>
      </c>
      <c r="K514" s="1" t="s">
        <v>19</v>
      </c>
      <c r="L514" s="1">
        <v>2</v>
      </c>
      <c r="M514" s="1" t="s">
        <v>1386</v>
      </c>
      <c r="N514" s="1" t="s">
        <v>20</v>
      </c>
      <c r="O514" s="1" t="s">
        <v>32</v>
      </c>
      <c r="P514" s="1" t="s">
        <v>22</v>
      </c>
      <c r="Q514" s="1" t="s">
        <v>22</v>
      </c>
      <c r="R514" s="1" t="s">
        <v>29</v>
      </c>
      <c r="S514">
        <f t="shared" si="36"/>
        <v>18</v>
      </c>
      <c r="T514">
        <f t="shared" si="37"/>
        <v>6</v>
      </c>
      <c r="U514">
        <f t="shared" si="38"/>
        <v>0</v>
      </c>
      <c r="V514" s="14">
        <f t="shared" si="39"/>
        <v>3</v>
      </c>
      <c r="W514" t="str">
        <f t="shared" ref="W514:W577" si="40">IF(T514=I514, "YES","NO")</f>
        <v>NO</v>
      </c>
      <c r="X514" t="str">
        <f>VLOOKUP(B:B,[1]Sheet3!A:B,2,0)</f>
        <v>18-22 yrs (Youths)</v>
      </c>
    </row>
    <row r="515" spans="1:24" x14ac:dyDescent="0.35">
      <c r="A515" s="1" t="s">
        <v>74</v>
      </c>
      <c r="B515" s="1">
        <v>20</v>
      </c>
      <c r="C515" s="1" t="s">
        <v>31</v>
      </c>
      <c r="D515" s="1" t="s">
        <v>26</v>
      </c>
      <c r="E515" s="1">
        <v>3</v>
      </c>
      <c r="F515" s="1">
        <v>4</v>
      </c>
      <c r="G515" s="1">
        <v>2</v>
      </c>
      <c r="H515" s="1">
        <v>9</v>
      </c>
      <c r="I515" s="1">
        <v>2</v>
      </c>
      <c r="J515" s="1">
        <v>1</v>
      </c>
      <c r="K515" s="1" t="s">
        <v>35</v>
      </c>
      <c r="L515" s="1">
        <v>3</v>
      </c>
      <c r="M515" s="1" t="s">
        <v>1386</v>
      </c>
      <c r="N515" s="1" t="s">
        <v>20</v>
      </c>
      <c r="O515" s="1" t="s">
        <v>66</v>
      </c>
      <c r="P515" s="1" t="s">
        <v>22</v>
      </c>
      <c r="Q515" s="1" t="s">
        <v>20</v>
      </c>
      <c r="R515" s="1" t="s">
        <v>23</v>
      </c>
      <c r="S515">
        <f t="shared" ref="S515:S578" si="41">SUM(E515:J515)</f>
        <v>21</v>
      </c>
      <c r="T515">
        <f t="shared" ref="T515:T578" si="42">MAX(E515:J515)</f>
        <v>9</v>
      </c>
      <c r="U515">
        <f t="shared" ref="U515:U578" si="43">MIN(E515:J515)</f>
        <v>1</v>
      </c>
      <c r="V515" s="14">
        <f t="shared" ref="V515:V578" si="44">AVERAGE(E515:J515)</f>
        <v>3.5</v>
      </c>
      <c r="W515" t="str">
        <f t="shared" si="40"/>
        <v>NO</v>
      </c>
      <c r="X515" t="str">
        <f>VLOOKUP(B:B,[1]Sheet3!A:B,2,0)</f>
        <v>18-22 yrs (Youths)</v>
      </c>
    </row>
    <row r="516" spans="1:24" x14ac:dyDescent="0.35">
      <c r="A516" s="1" t="s">
        <v>75</v>
      </c>
      <c r="B516" s="1">
        <v>20</v>
      </c>
      <c r="C516" s="1" t="s">
        <v>31</v>
      </c>
      <c r="D516" s="1" t="s">
        <v>26</v>
      </c>
      <c r="E516" s="1">
        <v>5</v>
      </c>
      <c r="F516" s="1">
        <v>2</v>
      </c>
      <c r="G516" s="1">
        <v>0</v>
      </c>
      <c r="H516" s="1">
        <v>9</v>
      </c>
      <c r="I516" s="1">
        <v>5</v>
      </c>
      <c r="J516" s="1">
        <v>3</v>
      </c>
      <c r="K516" s="1" t="s">
        <v>19</v>
      </c>
      <c r="L516" s="1">
        <v>2</v>
      </c>
      <c r="M516" s="1" t="s">
        <v>1381</v>
      </c>
      <c r="N516" s="1" t="s">
        <v>20</v>
      </c>
      <c r="O516" s="1" t="s">
        <v>76</v>
      </c>
      <c r="P516" s="1" t="s">
        <v>22</v>
      </c>
      <c r="Q516" s="1" t="s">
        <v>22</v>
      </c>
      <c r="R516" s="1" t="s">
        <v>45</v>
      </c>
      <c r="S516">
        <f t="shared" si="41"/>
        <v>24</v>
      </c>
      <c r="T516">
        <f t="shared" si="42"/>
        <v>9</v>
      </c>
      <c r="U516">
        <f t="shared" si="43"/>
        <v>0</v>
      </c>
      <c r="V516" s="14">
        <f t="shared" si="44"/>
        <v>4</v>
      </c>
      <c r="W516" t="str">
        <f t="shared" si="40"/>
        <v>NO</v>
      </c>
      <c r="X516" t="str">
        <f>VLOOKUP(B:B,[1]Sheet3!A:B,2,0)</f>
        <v>18-22 yrs (Youths)</v>
      </c>
    </row>
    <row r="517" spans="1:24" x14ac:dyDescent="0.35">
      <c r="A517" s="1" t="s">
        <v>78</v>
      </c>
      <c r="B517" s="1">
        <v>20</v>
      </c>
      <c r="C517" s="1" t="s">
        <v>31</v>
      </c>
      <c r="D517" s="1" t="s">
        <v>18</v>
      </c>
      <c r="E517" s="1">
        <v>3</v>
      </c>
      <c r="F517" s="1">
        <v>6</v>
      </c>
      <c r="G517" s="1">
        <v>0</v>
      </c>
      <c r="H517" s="1">
        <v>9</v>
      </c>
      <c r="I517" s="1">
        <v>2</v>
      </c>
      <c r="J517" s="1">
        <v>0</v>
      </c>
      <c r="K517" s="1" t="s">
        <v>47</v>
      </c>
      <c r="L517" s="1">
        <v>2</v>
      </c>
      <c r="M517" s="1" t="s">
        <v>1383</v>
      </c>
      <c r="N517" s="1" t="s">
        <v>20</v>
      </c>
      <c r="O517" s="1" t="s">
        <v>32</v>
      </c>
      <c r="P517" s="1" t="s">
        <v>20</v>
      </c>
      <c r="Q517" s="1" t="s">
        <v>20</v>
      </c>
      <c r="R517" s="1" t="s">
        <v>29</v>
      </c>
      <c r="S517">
        <f t="shared" si="41"/>
        <v>20</v>
      </c>
      <c r="T517">
        <f t="shared" si="42"/>
        <v>9</v>
      </c>
      <c r="U517">
        <f t="shared" si="43"/>
        <v>0</v>
      </c>
      <c r="V517" s="14">
        <f t="shared" si="44"/>
        <v>3.3333333333333335</v>
      </c>
      <c r="W517" t="str">
        <f t="shared" si="40"/>
        <v>NO</v>
      </c>
      <c r="X517" t="str">
        <f>VLOOKUP(B:B,[1]Sheet3!A:B,2,0)</f>
        <v>18-22 yrs (Youths)</v>
      </c>
    </row>
    <row r="518" spans="1:24" x14ac:dyDescent="0.35">
      <c r="A518" s="1" t="s">
        <v>92</v>
      </c>
      <c r="B518" s="1">
        <v>20</v>
      </c>
      <c r="C518" s="1" t="s">
        <v>87</v>
      </c>
      <c r="D518" s="1" t="s">
        <v>87</v>
      </c>
      <c r="E518" s="1">
        <v>0</v>
      </c>
      <c r="F518" s="1">
        <v>6</v>
      </c>
      <c r="G518" s="1">
        <v>1</v>
      </c>
      <c r="H518" s="1">
        <v>6</v>
      </c>
      <c r="I518" s="1">
        <v>5</v>
      </c>
      <c r="J518" s="1">
        <v>0</v>
      </c>
      <c r="K518" s="1" t="s">
        <v>35</v>
      </c>
      <c r="L518" s="1">
        <v>4</v>
      </c>
      <c r="M518" s="1" t="s">
        <v>1381</v>
      </c>
      <c r="N518" s="1" t="s">
        <v>20</v>
      </c>
      <c r="O518" s="1" t="s">
        <v>76</v>
      </c>
      <c r="P518" s="1" t="s">
        <v>22</v>
      </c>
      <c r="Q518" s="1" t="s">
        <v>20</v>
      </c>
      <c r="R518" s="1" t="s">
        <v>45</v>
      </c>
      <c r="S518">
        <f t="shared" si="41"/>
        <v>18</v>
      </c>
      <c r="T518">
        <f t="shared" si="42"/>
        <v>6</v>
      </c>
      <c r="U518">
        <f t="shared" si="43"/>
        <v>0</v>
      </c>
      <c r="V518" s="14">
        <f t="shared" si="44"/>
        <v>3</v>
      </c>
      <c r="W518" t="str">
        <f t="shared" si="40"/>
        <v>NO</v>
      </c>
      <c r="X518" t="str">
        <f>VLOOKUP(B:B,[1]Sheet3!A:B,2,0)</f>
        <v>18-22 yrs (Youths)</v>
      </c>
    </row>
    <row r="519" spans="1:24" x14ac:dyDescent="0.35">
      <c r="A519" s="1" t="s">
        <v>95</v>
      </c>
      <c r="B519" s="1">
        <v>20</v>
      </c>
      <c r="C519" s="1" t="s">
        <v>55</v>
      </c>
      <c r="D519" s="1" t="s">
        <v>18</v>
      </c>
      <c r="E519" s="1">
        <v>4</v>
      </c>
      <c r="F519" s="1">
        <v>2</v>
      </c>
      <c r="G519" s="1">
        <v>0</v>
      </c>
      <c r="H519" s="1">
        <v>8</v>
      </c>
      <c r="I519" s="1">
        <v>2</v>
      </c>
      <c r="J519" s="1">
        <v>0</v>
      </c>
      <c r="K519" s="1" t="s">
        <v>35</v>
      </c>
      <c r="L519" s="1">
        <v>3</v>
      </c>
      <c r="M519" s="1" t="s">
        <v>1381</v>
      </c>
      <c r="N519" s="1" t="s">
        <v>20</v>
      </c>
      <c r="O519" s="1" t="s">
        <v>96</v>
      </c>
      <c r="P519" s="1" t="s">
        <v>20</v>
      </c>
      <c r="Q519" s="1" t="s">
        <v>22</v>
      </c>
      <c r="R519" s="1" t="s">
        <v>45</v>
      </c>
      <c r="S519">
        <f t="shared" si="41"/>
        <v>16</v>
      </c>
      <c r="T519">
        <f t="shared" si="42"/>
        <v>8</v>
      </c>
      <c r="U519">
        <f t="shared" si="43"/>
        <v>0</v>
      </c>
      <c r="V519" s="14">
        <f t="shared" si="44"/>
        <v>2.6666666666666665</v>
      </c>
      <c r="W519" t="str">
        <f t="shared" si="40"/>
        <v>NO</v>
      </c>
      <c r="X519" t="str">
        <f>VLOOKUP(B:B,[1]Sheet3!A:B,2,0)</f>
        <v>18-22 yrs (Youths)</v>
      </c>
    </row>
    <row r="520" spans="1:24" x14ac:dyDescent="0.35">
      <c r="A520" s="1" t="s">
        <v>98</v>
      </c>
      <c r="B520" s="1">
        <v>20</v>
      </c>
      <c r="C520" s="1" t="s">
        <v>87</v>
      </c>
      <c r="D520" s="1" t="s">
        <v>87</v>
      </c>
      <c r="E520" s="1">
        <v>0</v>
      </c>
      <c r="F520" s="1">
        <v>8</v>
      </c>
      <c r="G520" s="1">
        <v>0</v>
      </c>
      <c r="H520" s="1">
        <v>8</v>
      </c>
      <c r="I520" s="1">
        <v>0</v>
      </c>
      <c r="J520" s="1">
        <v>0</v>
      </c>
      <c r="K520" s="1" t="s">
        <v>27</v>
      </c>
      <c r="L520" s="1">
        <v>3</v>
      </c>
      <c r="M520" s="1" t="s">
        <v>1381</v>
      </c>
      <c r="N520" s="1" t="s">
        <v>20</v>
      </c>
      <c r="O520" s="1" t="s">
        <v>66</v>
      </c>
      <c r="P520" s="1" t="s">
        <v>20</v>
      </c>
      <c r="Q520" s="1" t="s">
        <v>22</v>
      </c>
      <c r="R520" s="1" t="s">
        <v>33</v>
      </c>
      <c r="S520">
        <f t="shared" si="41"/>
        <v>16</v>
      </c>
      <c r="T520">
        <f t="shared" si="42"/>
        <v>8</v>
      </c>
      <c r="U520">
        <f t="shared" si="43"/>
        <v>0</v>
      </c>
      <c r="V520" s="14">
        <f t="shared" si="44"/>
        <v>2.6666666666666665</v>
      </c>
      <c r="W520" t="str">
        <f t="shared" si="40"/>
        <v>NO</v>
      </c>
      <c r="X520" t="str">
        <f>VLOOKUP(B:B,[1]Sheet3!A:B,2,0)</f>
        <v>18-22 yrs (Youths)</v>
      </c>
    </row>
    <row r="521" spans="1:24" x14ac:dyDescent="0.35">
      <c r="A521" s="1" t="s">
        <v>101</v>
      </c>
      <c r="B521" s="1">
        <v>20</v>
      </c>
      <c r="C521" s="1" t="s">
        <v>31</v>
      </c>
      <c r="D521" s="1" t="s">
        <v>26</v>
      </c>
      <c r="E521" s="1">
        <v>7</v>
      </c>
      <c r="F521" s="1">
        <v>2</v>
      </c>
      <c r="G521" s="1">
        <v>1</v>
      </c>
      <c r="H521" s="1">
        <v>8</v>
      </c>
      <c r="I521" s="1">
        <v>2</v>
      </c>
      <c r="J521" s="1">
        <v>2</v>
      </c>
      <c r="K521" s="1" t="s">
        <v>47</v>
      </c>
      <c r="L521" s="1">
        <v>4</v>
      </c>
      <c r="M521" s="1" t="s">
        <v>1383</v>
      </c>
      <c r="N521" s="1" t="s">
        <v>22</v>
      </c>
      <c r="O521" s="1" t="s">
        <v>32</v>
      </c>
      <c r="P521" s="1" t="s">
        <v>20</v>
      </c>
      <c r="Q521" s="1" t="s">
        <v>20</v>
      </c>
      <c r="R521" s="1" t="s">
        <v>29</v>
      </c>
      <c r="S521">
        <f t="shared" si="41"/>
        <v>22</v>
      </c>
      <c r="T521">
        <f t="shared" si="42"/>
        <v>8</v>
      </c>
      <c r="U521">
        <f t="shared" si="43"/>
        <v>1</v>
      </c>
      <c r="V521" s="14">
        <f t="shared" si="44"/>
        <v>3.6666666666666665</v>
      </c>
      <c r="W521" t="str">
        <f t="shared" si="40"/>
        <v>NO</v>
      </c>
      <c r="X521" t="str">
        <f>VLOOKUP(B:B,[1]Sheet3!A:B,2,0)</f>
        <v>18-22 yrs (Youths)</v>
      </c>
    </row>
    <row r="522" spans="1:24" x14ac:dyDescent="0.35">
      <c r="A522" s="1" t="s">
        <v>105</v>
      </c>
      <c r="B522" s="1">
        <v>20</v>
      </c>
      <c r="C522" s="1" t="s">
        <v>31</v>
      </c>
      <c r="D522" s="1" t="s">
        <v>26</v>
      </c>
      <c r="E522" s="1">
        <v>2</v>
      </c>
      <c r="F522" s="1">
        <v>6</v>
      </c>
      <c r="G522" s="1">
        <v>2</v>
      </c>
      <c r="H522" s="1">
        <v>7</v>
      </c>
      <c r="I522" s="1">
        <v>1</v>
      </c>
      <c r="J522" s="1">
        <v>3</v>
      </c>
      <c r="K522" s="1" t="s">
        <v>35</v>
      </c>
      <c r="L522" s="1">
        <v>6</v>
      </c>
      <c r="M522" s="1" t="s">
        <v>1386</v>
      </c>
      <c r="N522" s="1" t="s">
        <v>20</v>
      </c>
      <c r="O522" s="1" t="s">
        <v>32</v>
      </c>
      <c r="P522" s="1" t="s">
        <v>22</v>
      </c>
      <c r="Q522" s="1" t="s">
        <v>20</v>
      </c>
      <c r="R522" s="1" t="s">
        <v>29</v>
      </c>
      <c r="S522">
        <f t="shared" si="41"/>
        <v>21</v>
      </c>
      <c r="T522">
        <f t="shared" si="42"/>
        <v>7</v>
      </c>
      <c r="U522">
        <f t="shared" si="43"/>
        <v>1</v>
      </c>
      <c r="V522" s="14">
        <f t="shared" si="44"/>
        <v>3.5</v>
      </c>
      <c r="W522" t="str">
        <f t="shared" si="40"/>
        <v>NO</v>
      </c>
      <c r="X522" t="str">
        <f>VLOOKUP(B:B,[1]Sheet3!A:B,2,0)</f>
        <v>18-22 yrs (Youths)</v>
      </c>
    </row>
    <row r="523" spans="1:24" x14ac:dyDescent="0.35">
      <c r="A523" s="1" t="s">
        <v>106</v>
      </c>
      <c r="B523" s="1">
        <v>20</v>
      </c>
      <c r="C523" s="1" t="s">
        <v>31</v>
      </c>
      <c r="D523" s="1" t="s">
        <v>26</v>
      </c>
      <c r="E523" s="1">
        <v>2</v>
      </c>
      <c r="F523" s="1">
        <v>3</v>
      </c>
      <c r="G523" s="1">
        <v>0</v>
      </c>
      <c r="H523" s="1">
        <v>6</v>
      </c>
      <c r="I523" s="1">
        <v>2</v>
      </c>
      <c r="J523" s="1">
        <v>0</v>
      </c>
      <c r="K523" s="1" t="s">
        <v>27</v>
      </c>
      <c r="L523" s="1">
        <v>3</v>
      </c>
      <c r="M523" s="1" t="s">
        <v>1386</v>
      </c>
      <c r="N523" s="1" t="s">
        <v>22</v>
      </c>
      <c r="O523" s="1" t="s">
        <v>66</v>
      </c>
      <c r="P523" s="1" t="s">
        <v>20</v>
      </c>
      <c r="Q523" s="1" t="s">
        <v>20</v>
      </c>
      <c r="R523" s="1" t="s">
        <v>23</v>
      </c>
      <c r="S523">
        <f t="shared" si="41"/>
        <v>13</v>
      </c>
      <c r="T523">
        <f t="shared" si="42"/>
        <v>6</v>
      </c>
      <c r="U523">
        <f t="shared" si="43"/>
        <v>0</v>
      </c>
      <c r="V523" s="14">
        <f t="shared" si="44"/>
        <v>2.1666666666666665</v>
      </c>
      <c r="W523" t="str">
        <f t="shared" si="40"/>
        <v>NO</v>
      </c>
      <c r="X523" t="str">
        <f>VLOOKUP(B:B,[1]Sheet3!A:B,2,0)</f>
        <v>18-22 yrs (Youths)</v>
      </c>
    </row>
    <row r="524" spans="1:24" x14ac:dyDescent="0.35">
      <c r="A524" s="1" t="s">
        <v>111</v>
      </c>
      <c r="B524" s="1">
        <v>20</v>
      </c>
      <c r="C524" s="1" t="s">
        <v>55</v>
      </c>
      <c r="D524" s="1" t="s">
        <v>18</v>
      </c>
      <c r="E524" s="1">
        <v>5</v>
      </c>
      <c r="F524" s="1">
        <v>6</v>
      </c>
      <c r="G524" s="1">
        <v>1</v>
      </c>
      <c r="H524" s="1">
        <v>7</v>
      </c>
      <c r="I524" s="1">
        <v>2</v>
      </c>
      <c r="J524" s="1">
        <v>0</v>
      </c>
      <c r="K524" s="1" t="s">
        <v>47</v>
      </c>
      <c r="L524" s="1">
        <v>3</v>
      </c>
      <c r="M524" s="1" t="s">
        <v>1383</v>
      </c>
      <c r="N524" s="1" t="s">
        <v>20</v>
      </c>
      <c r="O524" s="1" t="s">
        <v>66</v>
      </c>
      <c r="P524" s="1" t="s">
        <v>20</v>
      </c>
      <c r="Q524" s="1" t="s">
        <v>22</v>
      </c>
      <c r="R524" s="1" t="s">
        <v>29</v>
      </c>
      <c r="S524">
        <f t="shared" si="41"/>
        <v>21</v>
      </c>
      <c r="T524">
        <f t="shared" si="42"/>
        <v>7</v>
      </c>
      <c r="U524">
        <f t="shared" si="43"/>
        <v>0</v>
      </c>
      <c r="V524" s="14">
        <f t="shared" si="44"/>
        <v>3.5</v>
      </c>
      <c r="W524" t="str">
        <f t="shared" si="40"/>
        <v>NO</v>
      </c>
      <c r="X524" t="str">
        <f>VLOOKUP(B:B,[1]Sheet3!A:B,2,0)</f>
        <v>18-22 yrs (Youths)</v>
      </c>
    </row>
    <row r="525" spans="1:24" x14ac:dyDescent="0.35">
      <c r="A525" s="1" t="s">
        <v>119</v>
      </c>
      <c r="B525" s="1">
        <v>20</v>
      </c>
      <c r="C525" s="1" t="s">
        <v>55</v>
      </c>
      <c r="D525" s="1" t="s">
        <v>18</v>
      </c>
      <c r="E525" s="1">
        <v>5</v>
      </c>
      <c r="F525" s="1">
        <v>1</v>
      </c>
      <c r="G525" s="1">
        <v>1</v>
      </c>
      <c r="H525" s="1">
        <v>7</v>
      </c>
      <c r="I525" s="1">
        <v>1</v>
      </c>
      <c r="J525" s="1">
        <v>0</v>
      </c>
      <c r="K525" s="1" t="s">
        <v>47</v>
      </c>
      <c r="L525" s="1">
        <v>3</v>
      </c>
      <c r="M525" s="1" t="s">
        <v>1381</v>
      </c>
      <c r="N525" s="1" t="s">
        <v>22</v>
      </c>
      <c r="O525" s="1" t="s">
        <v>32</v>
      </c>
      <c r="P525" s="1" t="s">
        <v>20</v>
      </c>
      <c r="Q525" s="1" t="s">
        <v>22</v>
      </c>
      <c r="R525" s="1" t="s">
        <v>23</v>
      </c>
      <c r="S525">
        <f t="shared" si="41"/>
        <v>15</v>
      </c>
      <c r="T525">
        <f t="shared" si="42"/>
        <v>7</v>
      </c>
      <c r="U525">
        <f t="shared" si="43"/>
        <v>0</v>
      </c>
      <c r="V525" s="14">
        <f t="shared" si="44"/>
        <v>2.5</v>
      </c>
      <c r="W525" t="str">
        <f t="shared" si="40"/>
        <v>NO</v>
      </c>
      <c r="X525" t="str">
        <f>VLOOKUP(B:B,[1]Sheet3!A:B,2,0)</f>
        <v>18-22 yrs (Youths)</v>
      </c>
    </row>
    <row r="526" spans="1:24" x14ac:dyDescent="0.35">
      <c r="A526" s="1" t="s">
        <v>122</v>
      </c>
      <c r="B526" s="1">
        <v>20</v>
      </c>
      <c r="C526" s="1" t="s">
        <v>31</v>
      </c>
      <c r="D526" s="1" t="s">
        <v>18</v>
      </c>
      <c r="E526" s="1">
        <v>3</v>
      </c>
      <c r="F526" s="1">
        <v>6</v>
      </c>
      <c r="G526" s="1">
        <v>1</v>
      </c>
      <c r="H526" s="1">
        <v>8</v>
      </c>
      <c r="I526" s="1">
        <v>1</v>
      </c>
      <c r="J526" s="1">
        <v>2</v>
      </c>
      <c r="K526" s="1" t="s">
        <v>35</v>
      </c>
      <c r="L526" s="1">
        <v>4</v>
      </c>
      <c r="M526" s="1" t="s">
        <v>1381</v>
      </c>
      <c r="N526" s="1" t="s">
        <v>20</v>
      </c>
      <c r="O526" s="1" t="s">
        <v>96</v>
      </c>
      <c r="P526" s="1" t="s">
        <v>22</v>
      </c>
      <c r="Q526" s="1" t="s">
        <v>22</v>
      </c>
      <c r="R526" s="1" t="s">
        <v>29</v>
      </c>
      <c r="S526">
        <f t="shared" si="41"/>
        <v>21</v>
      </c>
      <c r="T526">
        <f t="shared" si="42"/>
        <v>8</v>
      </c>
      <c r="U526">
        <f t="shared" si="43"/>
        <v>1</v>
      </c>
      <c r="V526" s="14">
        <f t="shared" si="44"/>
        <v>3.5</v>
      </c>
      <c r="W526" t="str">
        <f t="shared" si="40"/>
        <v>NO</v>
      </c>
      <c r="X526" t="str">
        <f>VLOOKUP(B:B,[1]Sheet3!A:B,2,0)</f>
        <v>18-22 yrs (Youths)</v>
      </c>
    </row>
    <row r="527" spans="1:24" x14ac:dyDescent="0.35">
      <c r="A527" s="1" t="s">
        <v>125</v>
      </c>
      <c r="B527" s="1">
        <v>20</v>
      </c>
      <c r="C527" s="1" t="s">
        <v>31</v>
      </c>
      <c r="D527" s="1" t="s">
        <v>18</v>
      </c>
      <c r="E527" s="1">
        <v>2</v>
      </c>
      <c r="F527" s="1">
        <v>0</v>
      </c>
      <c r="G527" s="1">
        <v>1</v>
      </c>
      <c r="H527" s="1">
        <v>8</v>
      </c>
      <c r="I527" s="1">
        <v>2</v>
      </c>
      <c r="J527" s="1">
        <v>0</v>
      </c>
      <c r="K527" s="1" t="s">
        <v>35</v>
      </c>
      <c r="L527" s="1">
        <v>3</v>
      </c>
      <c r="M527" s="1" t="s">
        <v>1381</v>
      </c>
      <c r="N527" s="1" t="s">
        <v>20</v>
      </c>
      <c r="O527" s="1" t="s">
        <v>36</v>
      </c>
      <c r="P527" s="1" t="s">
        <v>20</v>
      </c>
      <c r="Q527" s="1" t="s">
        <v>22</v>
      </c>
      <c r="R527" s="1" t="s">
        <v>23</v>
      </c>
      <c r="S527">
        <f t="shared" si="41"/>
        <v>13</v>
      </c>
      <c r="T527">
        <f t="shared" si="42"/>
        <v>8</v>
      </c>
      <c r="U527">
        <f t="shared" si="43"/>
        <v>0</v>
      </c>
      <c r="V527" s="14">
        <f t="shared" si="44"/>
        <v>2.1666666666666665</v>
      </c>
      <c r="W527" t="str">
        <f t="shared" si="40"/>
        <v>NO</v>
      </c>
      <c r="X527" t="str">
        <f>VLOOKUP(B:B,[1]Sheet3!A:B,2,0)</f>
        <v>18-22 yrs (Youths)</v>
      </c>
    </row>
    <row r="528" spans="1:24" x14ac:dyDescent="0.35">
      <c r="A528" s="1" t="s">
        <v>127</v>
      </c>
      <c r="B528" s="1">
        <v>20</v>
      </c>
      <c r="C528" s="1" t="s">
        <v>55</v>
      </c>
      <c r="D528" s="1" t="s">
        <v>26</v>
      </c>
      <c r="E528" s="1">
        <v>4</v>
      </c>
      <c r="F528" s="1">
        <v>4</v>
      </c>
      <c r="G528" s="1">
        <v>2</v>
      </c>
      <c r="H528" s="1">
        <v>7</v>
      </c>
      <c r="I528" s="1">
        <v>2</v>
      </c>
      <c r="J528" s="1">
        <v>1</v>
      </c>
      <c r="K528" s="1" t="s">
        <v>35</v>
      </c>
      <c r="L528" s="1">
        <v>3</v>
      </c>
      <c r="M528" s="1" t="s">
        <v>1381</v>
      </c>
      <c r="N528" s="1" t="s">
        <v>20</v>
      </c>
      <c r="O528" s="1" t="s">
        <v>32</v>
      </c>
      <c r="P528" s="1" t="s">
        <v>20</v>
      </c>
      <c r="Q528" s="1" t="s">
        <v>22</v>
      </c>
      <c r="R528" s="1" t="s">
        <v>45</v>
      </c>
      <c r="S528">
        <f t="shared" si="41"/>
        <v>20</v>
      </c>
      <c r="T528">
        <f t="shared" si="42"/>
        <v>7</v>
      </c>
      <c r="U528">
        <f t="shared" si="43"/>
        <v>1</v>
      </c>
      <c r="V528" s="14">
        <f t="shared" si="44"/>
        <v>3.3333333333333335</v>
      </c>
      <c r="W528" t="str">
        <f t="shared" si="40"/>
        <v>NO</v>
      </c>
      <c r="X528" t="str">
        <f>VLOOKUP(B:B,[1]Sheet3!A:B,2,0)</f>
        <v>18-22 yrs (Youths)</v>
      </c>
    </row>
    <row r="529" spans="1:24" x14ac:dyDescent="0.35">
      <c r="A529" s="1" t="s">
        <v>130</v>
      </c>
      <c r="B529" s="1">
        <v>20</v>
      </c>
      <c r="C529" s="1" t="s">
        <v>31</v>
      </c>
      <c r="D529" s="1" t="s">
        <v>26</v>
      </c>
      <c r="E529" s="1">
        <v>1.5</v>
      </c>
      <c r="F529" s="1">
        <v>3</v>
      </c>
      <c r="G529" s="1">
        <v>2</v>
      </c>
      <c r="H529" s="1">
        <v>9</v>
      </c>
      <c r="I529" s="1">
        <v>1</v>
      </c>
      <c r="J529" s="1">
        <v>1</v>
      </c>
      <c r="K529" s="1" t="s">
        <v>27</v>
      </c>
      <c r="L529" s="1">
        <v>2</v>
      </c>
      <c r="M529" s="1" t="s">
        <v>1386</v>
      </c>
      <c r="N529" s="1" t="s">
        <v>22</v>
      </c>
      <c r="O529" s="1" t="s">
        <v>96</v>
      </c>
      <c r="P529" s="1" t="s">
        <v>20</v>
      </c>
      <c r="Q529" s="1" t="s">
        <v>22</v>
      </c>
      <c r="R529" s="1" t="s">
        <v>33</v>
      </c>
      <c r="S529">
        <f t="shared" si="41"/>
        <v>17.5</v>
      </c>
      <c r="T529">
        <f t="shared" si="42"/>
        <v>9</v>
      </c>
      <c r="U529">
        <f t="shared" si="43"/>
        <v>1</v>
      </c>
      <c r="V529" s="14">
        <f t="shared" si="44"/>
        <v>2.9166666666666665</v>
      </c>
      <c r="W529" t="str">
        <f t="shared" si="40"/>
        <v>NO</v>
      </c>
      <c r="X529" t="str">
        <f>VLOOKUP(B:B,[1]Sheet3!A:B,2,0)</f>
        <v>18-22 yrs (Youths)</v>
      </c>
    </row>
    <row r="530" spans="1:24" x14ac:dyDescent="0.35">
      <c r="A530" s="1" t="s">
        <v>132</v>
      </c>
      <c r="B530" s="1">
        <v>20</v>
      </c>
      <c r="C530" s="1" t="s">
        <v>31</v>
      </c>
      <c r="D530" s="1" t="s">
        <v>26</v>
      </c>
      <c r="E530" s="1">
        <v>2</v>
      </c>
      <c r="F530" s="1">
        <v>3</v>
      </c>
      <c r="G530" s="1">
        <v>1</v>
      </c>
      <c r="H530" s="1">
        <v>6</v>
      </c>
      <c r="I530" s="1">
        <v>2</v>
      </c>
      <c r="J530" s="1">
        <v>1</v>
      </c>
      <c r="K530" s="1" t="s">
        <v>35</v>
      </c>
      <c r="L530" s="1">
        <v>4</v>
      </c>
      <c r="M530" s="1" t="s">
        <v>1381</v>
      </c>
      <c r="N530" s="1" t="s">
        <v>20</v>
      </c>
      <c r="O530" s="1" t="s">
        <v>32</v>
      </c>
      <c r="P530" s="1" t="s">
        <v>20</v>
      </c>
      <c r="Q530" s="1" t="s">
        <v>20</v>
      </c>
      <c r="R530" s="1" t="s">
        <v>33</v>
      </c>
      <c r="S530">
        <f t="shared" si="41"/>
        <v>15</v>
      </c>
      <c r="T530">
        <f t="shared" si="42"/>
        <v>6</v>
      </c>
      <c r="U530">
        <f t="shared" si="43"/>
        <v>1</v>
      </c>
      <c r="V530" s="14">
        <f t="shared" si="44"/>
        <v>2.5</v>
      </c>
      <c r="W530" t="str">
        <f t="shared" si="40"/>
        <v>NO</v>
      </c>
      <c r="X530" t="str">
        <f>VLOOKUP(B:B,[1]Sheet3!A:B,2,0)</f>
        <v>18-22 yrs (Youths)</v>
      </c>
    </row>
    <row r="531" spans="1:24" x14ac:dyDescent="0.35">
      <c r="A531" s="1" t="s">
        <v>134</v>
      </c>
      <c r="B531" s="1">
        <v>20</v>
      </c>
      <c r="C531" s="1" t="s">
        <v>31</v>
      </c>
      <c r="D531" s="1" t="s">
        <v>26</v>
      </c>
      <c r="E531" s="1">
        <v>2</v>
      </c>
      <c r="F531" s="1">
        <v>2</v>
      </c>
      <c r="G531" s="1">
        <v>0</v>
      </c>
      <c r="H531" s="1">
        <v>7</v>
      </c>
      <c r="I531" s="1">
        <v>3</v>
      </c>
      <c r="J531" s="1">
        <v>2</v>
      </c>
      <c r="K531" s="1" t="s">
        <v>47</v>
      </c>
      <c r="L531" s="1">
        <v>2</v>
      </c>
      <c r="M531" s="1" t="s">
        <v>1383</v>
      </c>
      <c r="N531" s="1" t="s">
        <v>20</v>
      </c>
      <c r="O531" s="1" t="s">
        <v>66</v>
      </c>
      <c r="P531" s="1" t="s">
        <v>20</v>
      </c>
      <c r="Q531" s="1" t="s">
        <v>20</v>
      </c>
      <c r="R531" s="1" t="s">
        <v>37</v>
      </c>
      <c r="S531">
        <f t="shared" si="41"/>
        <v>16</v>
      </c>
      <c r="T531">
        <f t="shared" si="42"/>
        <v>7</v>
      </c>
      <c r="U531">
        <f t="shared" si="43"/>
        <v>0</v>
      </c>
      <c r="V531" s="14">
        <f t="shared" si="44"/>
        <v>2.6666666666666665</v>
      </c>
      <c r="W531" t="str">
        <f t="shared" si="40"/>
        <v>NO</v>
      </c>
      <c r="X531" t="str">
        <f>VLOOKUP(B:B,[1]Sheet3!A:B,2,0)</f>
        <v>18-22 yrs (Youths)</v>
      </c>
    </row>
    <row r="532" spans="1:24" x14ac:dyDescent="0.35">
      <c r="A532" s="17" t="s">
        <v>141</v>
      </c>
      <c r="B532" s="1">
        <v>20</v>
      </c>
      <c r="C532" s="1" t="s">
        <v>55</v>
      </c>
      <c r="D532" s="1" t="s">
        <v>18</v>
      </c>
      <c r="E532" s="1">
        <v>3</v>
      </c>
      <c r="F532" s="1">
        <v>3</v>
      </c>
      <c r="G532" s="1">
        <v>0</v>
      </c>
      <c r="H532" s="1">
        <v>10</v>
      </c>
      <c r="I532" s="1">
        <v>10</v>
      </c>
      <c r="J532" s="1">
        <v>4.5</v>
      </c>
      <c r="K532" s="1" t="s">
        <v>142</v>
      </c>
      <c r="L532" s="1">
        <v>3</v>
      </c>
      <c r="M532" s="1" t="s">
        <v>1381</v>
      </c>
      <c r="N532" s="1" t="s">
        <v>20</v>
      </c>
      <c r="O532" s="1" t="s">
        <v>28</v>
      </c>
      <c r="P532" s="1" t="s">
        <v>20</v>
      </c>
      <c r="Q532" s="1" t="s">
        <v>20</v>
      </c>
      <c r="R532" s="1" t="s">
        <v>23</v>
      </c>
      <c r="S532">
        <f t="shared" si="41"/>
        <v>30.5</v>
      </c>
      <c r="T532">
        <f t="shared" si="42"/>
        <v>10</v>
      </c>
      <c r="U532">
        <f t="shared" si="43"/>
        <v>0</v>
      </c>
      <c r="V532" s="14">
        <f t="shared" si="44"/>
        <v>5.083333333333333</v>
      </c>
      <c r="W532" t="str">
        <f t="shared" si="40"/>
        <v>YES</v>
      </c>
      <c r="X532" t="str">
        <f>VLOOKUP(B:B,[1]Sheet3!A:B,2,0)</f>
        <v>18-22 yrs (Youths)</v>
      </c>
    </row>
    <row r="533" spans="1:24" x14ac:dyDescent="0.35">
      <c r="A533" s="1" t="s">
        <v>143</v>
      </c>
      <c r="B533" s="1">
        <v>20</v>
      </c>
      <c r="C533" s="1" t="s">
        <v>25</v>
      </c>
      <c r="D533" s="1" t="s">
        <v>18</v>
      </c>
      <c r="E533" s="1">
        <v>3</v>
      </c>
      <c r="F533" s="1">
        <v>0</v>
      </c>
      <c r="G533" s="1">
        <v>1</v>
      </c>
      <c r="H533" s="1">
        <v>8</v>
      </c>
      <c r="I533" s="1">
        <v>5</v>
      </c>
      <c r="J533" s="1">
        <v>1</v>
      </c>
      <c r="K533" s="1" t="s">
        <v>27</v>
      </c>
      <c r="L533" s="1">
        <v>3</v>
      </c>
      <c r="M533" s="1" t="s">
        <v>1381</v>
      </c>
      <c r="N533" s="1" t="s">
        <v>20</v>
      </c>
      <c r="O533" s="1" t="s">
        <v>48</v>
      </c>
      <c r="P533" s="1" t="s">
        <v>20</v>
      </c>
      <c r="Q533" s="1" t="s">
        <v>22</v>
      </c>
      <c r="R533" s="1" t="s">
        <v>23</v>
      </c>
      <c r="S533">
        <f t="shared" si="41"/>
        <v>18</v>
      </c>
      <c r="T533">
        <f t="shared" si="42"/>
        <v>8</v>
      </c>
      <c r="U533">
        <f t="shared" si="43"/>
        <v>0</v>
      </c>
      <c r="V533" s="14">
        <f t="shared" si="44"/>
        <v>3</v>
      </c>
      <c r="W533" t="str">
        <f t="shared" si="40"/>
        <v>NO</v>
      </c>
      <c r="X533" t="str">
        <f>VLOOKUP(B:B,[1]Sheet3!A:B,2,0)</f>
        <v>18-22 yrs (Youths)</v>
      </c>
    </row>
    <row r="534" spans="1:24" x14ac:dyDescent="0.35">
      <c r="A534" s="1" t="s">
        <v>149</v>
      </c>
      <c r="B534" s="1">
        <v>20</v>
      </c>
      <c r="C534" s="1" t="s">
        <v>31</v>
      </c>
      <c r="D534" s="1" t="s">
        <v>18</v>
      </c>
      <c r="E534" s="1">
        <v>0</v>
      </c>
      <c r="F534" s="1">
        <v>1</v>
      </c>
      <c r="G534" s="1">
        <v>1</v>
      </c>
      <c r="H534" s="1">
        <v>12</v>
      </c>
      <c r="I534" s="1">
        <v>2</v>
      </c>
      <c r="J534" s="1">
        <v>2</v>
      </c>
      <c r="K534" s="1" t="s">
        <v>35</v>
      </c>
      <c r="L534" s="1">
        <v>2</v>
      </c>
      <c r="M534" s="1" t="s">
        <v>1381</v>
      </c>
      <c r="N534" s="1" t="s">
        <v>20</v>
      </c>
      <c r="O534" s="1" t="s">
        <v>61</v>
      </c>
      <c r="P534" s="1" t="s">
        <v>20</v>
      </c>
      <c r="Q534" s="1" t="s">
        <v>22</v>
      </c>
      <c r="R534" s="1" t="s">
        <v>29</v>
      </c>
      <c r="S534">
        <f t="shared" si="41"/>
        <v>18</v>
      </c>
      <c r="T534">
        <f t="shared" si="42"/>
        <v>12</v>
      </c>
      <c r="U534">
        <f t="shared" si="43"/>
        <v>0</v>
      </c>
      <c r="V534" s="14">
        <f t="shared" si="44"/>
        <v>3</v>
      </c>
      <c r="W534" t="str">
        <f t="shared" si="40"/>
        <v>NO</v>
      </c>
      <c r="X534" t="str">
        <f>VLOOKUP(B:B,[1]Sheet3!A:B,2,0)</f>
        <v>18-22 yrs (Youths)</v>
      </c>
    </row>
    <row r="535" spans="1:24" x14ac:dyDescent="0.35">
      <c r="A535" s="1" t="s">
        <v>153</v>
      </c>
      <c r="B535" s="1">
        <v>20</v>
      </c>
      <c r="C535" s="1" t="s">
        <v>55</v>
      </c>
      <c r="D535" s="1" t="s">
        <v>26</v>
      </c>
      <c r="E535" s="1">
        <v>5</v>
      </c>
      <c r="F535" s="1">
        <v>3</v>
      </c>
      <c r="G535" s="1">
        <v>1</v>
      </c>
      <c r="H535" s="1">
        <v>7</v>
      </c>
      <c r="I535" s="1">
        <v>1.5</v>
      </c>
      <c r="J535" s="1">
        <v>0</v>
      </c>
      <c r="K535" s="1" t="s">
        <v>35</v>
      </c>
      <c r="L535" s="1">
        <v>3</v>
      </c>
      <c r="M535" s="1" t="s">
        <v>1381</v>
      </c>
      <c r="N535" s="1" t="s">
        <v>22</v>
      </c>
      <c r="O535" s="1" t="s">
        <v>154</v>
      </c>
      <c r="P535" s="1" t="s">
        <v>22</v>
      </c>
      <c r="Q535" s="1" t="s">
        <v>22</v>
      </c>
      <c r="R535" s="1" t="s">
        <v>23</v>
      </c>
      <c r="S535">
        <f t="shared" si="41"/>
        <v>17.5</v>
      </c>
      <c r="T535">
        <f t="shared" si="42"/>
        <v>7</v>
      </c>
      <c r="U535">
        <f t="shared" si="43"/>
        <v>0</v>
      </c>
      <c r="V535" s="14">
        <f t="shared" si="44"/>
        <v>2.9166666666666665</v>
      </c>
      <c r="W535" t="str">
        <f t="shared" si="40"/>
        <v>NO</v>
      </c>
      <c r="X535" t="str">
        <f>VLOOKUP(B:B,[1]Sheet3!A:B,2,0)</f>
        <v>18-22 yrs (Youths)</v>
      </c>
    </row>
    <row r="536" spans="1:24" x14ac:dyDescent="0.35">
      <c r="A536" s="1" t="s">
        <v>165</v>
      </c>
      <c r="B536" s="1">
        <v>20</v>
      </c>
      <c r="C536" s="1" t="s">
        <v>17</v>
      </c>
      <c r="D536" s="1" t="s">
        <v>26</v>
      </c>
      <c r="E536" s="1">
        <v>4</v>
      </c>
      <c r="F536" s="1">
        <v>2</v>
      </c>
      <c r="G536" s="1">
        <v>2</v>
      </c>
      <c r="H536" s="1">
        <v>8</v>
      </c>
      <c r="I536" s="1">
        <v>6</v>
      </c>
      <c r="J536" s="1">
        <v>0</v>
      </c>
      <c r="K536" s="1" t="s">
        <v>35</v>
      </c>
      <c r="L536" s="1">
        <v>3</v>
      </c>
      <c r="M536" s="1" t="s">
        <v>1386</v>
      </c>
      <c r="N536" s="1" t="s">
        <v>20</v>
      </c>
      <c r="O536" s="1" t="s">
        <v>166</v>
      </c>
      <c r="P536" s="1" t="s">
        <v>22</v>
      </c>
      <c r="Q536" s="1" t="s">
        <v>22</v>
      </c>
      <c r="R536" s="1" t="s">
        <v>23</v>
      </c>
      <c r="S536">
        <f t="shared" si="41"/>
        <v>22</v>
      </c>
      <c r="T536">
        <f t="shared" si="42"/>
        <v>8</v>
      </c>
      <c r="U536">
        <f t="shared" si="43"/>
        <v>0</v>
      </c>
      <c r="V536" s="14">
        <f t="shared" si="44"/>
        <v>3.6666666666666665</v>
      </c>
      <c r="W536" t="str">
        <f t="shared" si="40"/>
        <v>NO</v>
      </c>
      <c r="X536" t="str">
        <f>VLOOKUP(B:B,[1]Sheet3!A:B,2,0)</f>
        <v>18-22 yrs (Youths)</v>
      </c>
    </row>
    <row r="537" spans="1:24" x14ac:dyDescent="0.35">
      <c r="A537" s="1" t="s">
        <v>167</v>
      </c>
      <c r="B537" s="1">
        <v>20</v>
      </c>
      <c r="C537" s="1" t="s">
        <v>55</v>
      </c>
      <c r="D537" s="1" t="s">
        <v>26</v>
      </c>
      <c r="E537" s="1">
        <v>2</v>
      </c>
      <c r="F537" s="1">
        <v>3</v>
      </c>
      <c r="G537" s="1">
        <v>1</v>
      </c>
      <c r="H537" s="1">
        <v>5</v>
      </c>
      <c r="I537" s="1">
        <v>4</v>
      </c>
      <c r="J537" s="1">
        <v>1</v>
      </c>
      <c r="K537" s="1" t="s">
        <v>35</v>
      </c>
      <c r="L537" s="1">
        <v>3</v>
      </c>
      <c r="M537" s="1" t="s">
        <v>1381</v>
      </c>
      <c r="N537" s="1" t="s">
        <v>20</v>
      </c>
      <c r="O537" s="1" t="s">
        <v>32</v>
      </c>
      <c r="P537" s="1" t="s">
        <v>20</v>
      </c>
      <c r="Q537" s="1" t="s">
        <v>22</v>
      </c>
      <c r="R537" s="1" t="s">
        <v>23</v>
      </c>
      <c r="S537">
        <f t="shared" si="41"/>
        <v>16</v>
      </c>
      <c r="T537">
        <f t="shared" si="42"/>
        <v>5</v>
      </c>
      <c r="U537">
        <f t="shared" si="43"/>
        <v>1</v>
      </c>
      <c r="V537" s="14">
        <f t="shared" si="44"/>
        <v>2.6666666666666665</v>
      </c>
      <c r="W537" t="str">
        <f t="shared" si="40"/>
        <v>NO</v>
      </c>
      <c r="X537" t="str">
        <f>VLOOKUP(B:B,[1]Sheet3!A:B,2,0)</f>
        <v>18-22 yrs (Youths)</v>
      </c>
    </row>
    <row r="538" spans="1:24" x14ac:dyDescent="0.35">
      <c r="A538" s="1" t="s">
        <v>181</v>
      </c>
      <c r="B538" s="1">
        <v>20</v>
      </c>
      <c r="C538" s="1" t="s">
        <v>31</v>
      </c>
      <c r="D538" s="1" t="s">
        <v>26</v>
      </c>
      <c r="E538" s="1">
        <v>1</v>
      </c>
      <c r="F538" s="1">
        <v>2</v>
      </c>
      <c r="G538" s="1">
        <v>1</v>
      </c>
      <c r="H538" s="1">
        <v>8</v>
      </c>
      <c r="I538" s="1">
        <v>1</v>
      </c>
      <c r="J538" s="1">
        <v>0</v>
      </c>
      <c r="K538" s="1" t="s">
        <v>35</v>
      </c>
      <c r="L538" s="1">
        <v>3</v>
      </c>
      <c r="M538" s="1" t="s">
        <v>1381</v>
      </c>
      <c r="N538" s="1" t="s">
        <v>20</v>
      </c>
      <c r="O538" s="1" t="s">
        <v>32</v>
      </c>
      <c r="P538" s="1" t="s">
        <v>20</v>
      </c>
      <c r="Q538" s="1" t="s">
        <v>20</v>
      </c>
      <c r="R538" s="1" t="s">
        <v>23</v>
      </c>
      <c r="S538">
        <f t="shared" si="41"/>
        <v>13</v>
      </c>
      <c r="T538">
        <f t="shared" si="42"/>
        <v>8</v>
      </c>
      <c r="U538">
        <f t="shared" si="43"/>
        <v>0</v>
      </c>
      <c r="V538" s="14">
        <f t="shared" si="44"/>
        <v>2.1666666666666665</v>
      </c>
      <c r="W538" t="str">
        <f t="shared" si="40"/>
        <v>NO</v>
      </c>
      <c r="X538" t="str">
        <f>VLOOKUP(B:B,[1]Sheet3!A:B,2,0)</f>
        <v>18-22 yrs (Youths)</v>
      </c>
    </row>
    <row r="539" spans="1:24" x14ac:dyDescent="0.35">
      <c r="A539" s="1" t="s">
        <v>184</v>
      </c>
      <c r="B539" s="1">
        <v>20</v>
      </c>
      <c r="C539" s="1" t="s">
        <v>31</v>
      </c>
      <c r="D539" s="1" t="s">
        <v>26</v>
      </c>
      <c r="E539" s="1">
        <v>0</v>
      </c>
      <c r="F539" s="1">
        <v>2</v>
      </c>
      <c r="G539" s="1">
        <v>2</v>
      </c>
      <c r="H539" s="1">
        <v>8</v>
      </c>
      <c r="I539" s="1">
        <v>0.15</v>
      </c>
      <c r="J539" s="1">
        <v>0.3</v>
      </c>
      <c r="K539" s="1" t="s">
        <v>19</v>
      </c>
      <c r="L539" s="1">
        <v>2</v>
      </c>
      <c r="M539" s="1" t="s">
        <v>1386</v>
      </c>
      <c r="N539" s="1" t="s">
        <v>20</v>
      </c>
      <c r="O539" s="1" t="s">
        <v>76</v>
      </c>
      <c r="P539" s="1" t="s">
        <v>22</v>
      </c>
      <c r="Q539" s="1" t="s">
        <v>22</v>
      </c>
      <c r="R539" s="1" t="s">
        <v>23</v>
      </c>
      <c r="S539">
        <f t="shared" si="41"/>
        <v>12.450000000000001</v>
      </c>
      <c r="T539">
        <f t="shared" si="42"/>
        <v>8</v>
      </c>
      <c r="U539">
        <f t="shared" si="43"/>
        <v>0</v>
      </c>
      <c r="V539" s="14">
        <f t="shared" si="44"/>
        <v>2.0750000000000002</v>
      </c>
      <c r="W539" t="str">
        <f t="shared" si="40"/>
        <v>NO</v>
      </c>
      <c r="X539" t="str">
        <f>VLOOKUP(B:B,[1]Sheet3!A:B,2,0)</f>
        <v>18-22 yrs (Youths)</v>
      </c>
    </row>
    <row r="540" spans="1:24" x14ac:dyDescent="0.35">
      <c r="A540" s="1" t="s">
        <v>200</v>
      </c>
      <c r="B540" s="1">
        <v>20</v>
      </c>
      <c r="C540" s="1" t="s">
        <v>55</v>
      </c>
      <c r="D540" s="1" t="s">
        <v>26</v>
      </c>
      <c r="E540" s="1">
        <v>5</v>
      </c>
      <c r="F540" s="1">
        <v>4</v>
      </c>
      <c r="G540" s="1">
        <v>1</v>
      </c>
      <c r="H540" s="1">
        <v>7</v>
      </c>
      <c r="I540" s="1">
        <v>2</v>
      </c>
      <c r="J540" s="1">
        <v>1</v>
      </c>
      <c r="K540" s="1" t="s">
        <v>47</v>
      </c>
      <c r="L540" s="1">
        <v>3</v>
      </c>
      <c r="M540" s="1" t="s">
        <v>1381</v>
      </c>
      <c r="N540" s="1" t="s">
        <v>20</v>
      </c>
      <c r="O540" s="1" t="s">
        <v>156</v>
      </c>
      <c r="P540" s="1" t="s">
        <v>22</v>
      </c>
      <c r="Q540" s="1" t="s">
        <v>22</v>
      </c>
      <c r="R540" s="1" t="s">
        <v>23</v>
      </c>
      <c r="S540">
        <f t="shared" si="41"/>
        <v>20</v>
      </c>
      <c r="T540">
        <f t="shared" si="42"/>
        <v>7</v>
      </c>
      <c r="U540">
        <f t="shared" si="43"/>
        <v>1</v>
      </c>
      <c r="V540" s="14">
        <f t="shared" si="44"/>
        <v>3.3333333333333335</v>
      </c>
      <c r="W540" t="str">
        <f t="shared" si="40"/>
        <v>NO</v>
      </c>
      <c r="X540" t="str">
        <f>VLOOKUP(B:B,[1]Sheet3!A:B,2,0)</f>
        <v>18-22 yrs (Youths)</v>
      </c>
    </row>
    <row r="541" spans="1:24" x14ac:dyDescent="0.35">
      <c r="A541" s="1" t="s">
        <v>201</v>
      </c>
      <c r="B541" s="1">
        <v>20</v>
      </c>
      <c r="C541" s="1" t="s">
        <v>55</v>
      </c>
      <c r="D541" s="1" t="s">
        <v>26</v>
      </c>
      <c r="E541" s="1">
        <v>2</v>
      </c>
      <c r="F541" s="1">
        <v>3</v>
      </c>
      <c r="G541" s="1">
        <v>0.5</v>
      </c>
      <c r="H541" s="1">
        <v>6.5</v>
      </c>
      <c r="I541" s="1">
        <v>1</v>
      </c>
      <c r="J541" s="1">
        <v>0.5</v>
      </c>
      <c r="K541" s="1" t="s">
        <v>47</v>
      </c>
      <c r="L541" s="1">
        <v>3</v>
      </c>
      <c r="M541" s="1" t="s">
        <v>1383</v>
      </c>
      <c r="N541" s="1" t="s">
        <v>20</v>
      </c>
      <c r="O541" s="1" t="s">
        <v>32</v>
      </c>
      <c r="P541" s="1" t="s">
        <v>22</v>
      </c>
      <c r="Q541" s="1" t="s">
        <v>22</v>
      </c>
      <c r="R541" s="1" t="s">
        <v>29</v>
      </c>
      <c r="S541">
        <f t="shared" si="41"/>
        <v>13.5</v>
      </c>
      <c r="T541">
        <f t="shared" si="42"/>
        <v>6.5</v>
      </c>
      <c r="U541">
        <f t="shared" si="43"/>
        <v>0.5</v>
      </c>
      <c r="V541" s="14">
        <f t="shared" si="44"/>
        <v>2.25</v>
      </c>
      <c r="W541" t="str">
        <f t="shared" si="40"/>
        <v>NO</v>
      </c>
      <c r="X541" t="str">
        <f>VLOOKUP(B:B,[1]Sheet3!A:B,2,0)</f>
        <v>18-22 yrs (Youths)</v>
      </c>
    </row>
    <row r="542" spans="1:24" x14ac:dyDescent="0.35">
      <c r="A542" s="1" t="s">
        <v>206</v>
      </c>
      <c r="B542" s="1">
        <v>20</v>
      </c>
      <c r="C542" s="1" t="s">
        <v>31</v>
      </c>
      <c r="D542" s="1" t="s">
        <v>26</v>
      </c>
      <c r="E542" s="1">
        <v>3</v>
      </c>
      <c r="F542" s="1">
        <v>3</v>
      </c>
      <c r="G542" s="1">
        <v>0</v>
      </c>
      <c r="H542" s="1">
        <v>9</v>
      </c>
      <c r="I542" s="1">
        <v>2</v>
      </c>
      <c r="J542" s="1">
        <v>2</v>
      </c>
      <c r="K542" s="1" t="s">
        <v>27</v>
      </c>
      <c r="L542" s="1">
        <v>2</v>
      </c>
      <c r="M542" s="1" t="s">
        <v>1386</v>
      </c>
      <c r="N542" s="1" t="s">
        <v>20</v>
      </c>
      <c r="O542" s="1" t="s">
        <v>156</v>
      </c>
      <c r="P542" s="1" t="s">
        <v>22</v>
      </c>
      <c r="Q542" s="1" t="s">
        <v>22</v>
      </c>
      <c r="R542" s="1" t="s">
        <v>33</v>
      </c>
      <c r="S542">
        <f t="shared" si="41"/>
        <v>19</v>
      </c>
      <c r="T542">
        <f t="shared" si="42"/>
        <v>9</v>
      </c>
      <c r="U542">
        <f t="shared" si="43"/>
        <v>0</v>
      </c>
      <c r="V542" s="14">
        <f t="shared" si="44"/>
        <v>3.1666666666666665</v>
      </c>
      <c r="W542" t="str">
        <f t="shared" si="40"/>
        <v>NO</v>
      </c>
      <c r="X542" t="str">
        <f>VLOOKUP(B:B,[1]Sheet3!A:B,2,0)</f>
        <v>18-22 yrs (Youths)</v>
      </c>
    </row>
    <row r="543" spans="1:24" x14ac:dyDescent="0.35">
      <c r="A543" s="1" t="s">
        <v>209</v>
      </c>
      <c r="B543" s="1">
        <v>20</v>
      </c>
      <c r="C543" s="1" t="s">
        <v>31</v>
      </c>
      <c r="D543" s="1" t="s">
        <v>26</v>
      </c>
      <c r="E543" s="1">
        <v>2</v>
      </c>
      <c r="F543" s="1">
        <v>4</v>
      </c>
      <c r="G543" s="1">
        <v>0</v>
      </c>
      <c r="H543" s="1">
        <v>10</v>
      </c>
      <c r="I543" s="1">
        <v>4</v>
      </c>
      <c r="J543" s="1">
        <v>2</v>
      </c>
      <c r="K543" s="1" t="s">
        <v>47</v>
      </c>
      <c r="L543" s="1">
        <v>3</v>
      </c>
      <c r="M543" s="1" t="s">
        <v>1386</v>
      </c>
      <c r="N543" s="1" t="s">
        <v>20</v>
      </c>
      <c r="O543" s="1" t="s">
        <v>21</v>
      </c>
      <c r="P543" s="1" t="s">
        <v>20</v>
      </c>
      <c r="Q543" s="1" t="s">
        <v>22</v>
      </c>
      <c r="R543" s="1" t="s">
        <v>23</v>
      </c>
      <c r="S543">
        <f t="shared" si="41"/>
        <v>22</v>
      </c>
      <c r="T543">
        <f t="shared" si="42"/>
        <v>10</v>
      </c>
      <c r="U543">
        <f t="shared" si="43"/>
        <v>0</v>
      </c>
      <c r="V543" s="14">
        <f t="shared" si="44"/>
        <v>3.6666666666666665</v>
      </c>
      <c r="W543" t="str">
        <f t="shared" si="40"/>
        <v>NO</v>
      </c>
      <c r="X543" t="str">
        <f>VLOOKUP(B:B,[1]Sheet3!A:B,2,0)</f>
        <v>18-22 yrs (Youths)</v>
      </c>
    </row>
    <row r="544" spans="1:24" x14ac:dyDescent="0.35">
      <c r="A544" s="1" t="s">
        <v>218</v>
      </c>
      <c r="B544" s="1">
        <v>20</v>
      </c>
      <c r="C544" s="1" t="s">
        <v>31</v>
      </c>
      <c r="D544" s="1" t="s">
        <v>26</v>
      </c>
      <c r="E544" s="1">
        <v>3</v>
      </c>
      <c r="F544" s="1">
        <v>5</v>
      </c>
      <c r="G544" s="1">
        <v>0</v>
      </c>
      <c r="H544" s="1">
        <v>7</v>
      </c>
      <c r="I544" s="1">
        <v>2</v>
      </c>
      <c r="J544" s="1">
        <v>1</v>
      </c>
      <c r="K544" s="1" t="s">
        <v>35</v>
      </c>
      <c r="L544" s="1">
        <v>2</v>
      </c>
      <c r="M544" s="1" t="s">
        <v>1383</v>
      </c>
      <c r="N544" s="1" t="s">
        <v>22</v>
      </c>
      <c r="O544" s="1" t="s">
        <v>36</v>
      </c>
      <c r="P544" s="1" t="s">
        <v>22</v>
      </c>
      <c r="Q544" s="1" t="s">
        <v>22</v>
      </c>
      <c r="R544" s="1" t="s">
        <v>23</v>
      </c>
      <c r="S544">
        <f t="shared" si="41"/>
        <v>18</v>
      </c>
      <c r="T544">
        <f t="shared" si="42"/>
        <v>7</v>
      </c>
      <c r="U544">
        <f t="shared" si="43"/>
        <v>0</v>
      </c>
      <c r="V544" s="14">
        <f t="shared" si="44"/>
        <v>3</v>
      </c>
      <c r="W544" t="str">
        <f t="shared" si="40"/>
        <v>NO</v>
      </c>
      <c r="X544" t="str">
        <f>VLOOKUP(B:B,[1]Sheet3!A:B,2,0)</f>
        <v>18-22 yrs (Youths)</v>
      </c>
    </row>
    <row r="545" spans="1:24" x14ac:dyDescent="0.35">
      <c r="A545" s="1" t="s">
        <v>219</v>
      </c>
      <c r="B545" s="1">
        <v>20</v>
      </c>
      <c r="C545" s="1" t="s">
        <v>31</v>
      </c>
      <c r="D545" s="1" t="s">
        <v>26</v>
      </c>
      <c r="E545" s="1">
        <v>3</v>
      </c>
      <c r="F545" s="1">
        <v>3</v>
      </c>
      <c r="G545" s="1">
        <v>0</v>
      </c>
      <c r="H545" s="1">
        <v>9</v>
      </c>
      <c r="I545" s="1">
        <v>2</v>
      </c>
      <c r="J545" s="1">
        <v>2</v>
      </c>
      <c r="K545" s="1" t="s">
        <v>27</v>
      </c>
      <c r="L545" s="1">
        <v>2</v>
      </c>
      <c r="M545" s="1" t="s">
        <v>1386</v>
      </c>
      <c r="N545" s="1" t="s">
        <v>20</v>
      </c>
      <c r="O545" s="1" t="s">
        <v>156</v>
      </c>
      <c r="P545" s="1" t="s">
        <v>22</v>
      </c>
      <c r="Q545" s="1" t="s">
        <v>22</v>
      </c>
      <c r="R545" s="1" t="s">
        <v>33</v>
      </c>
      <c r="S545">
        <f t="shared" si="41"/>
        <v>19</v>
      </c>
      <c r="T545">
        <f t="shared" si="42"/>
        <v>9</v>
      </c>
      <c r="U545">
        <f t="shared" si="43"/>
        <v>0</v>
      </c>
      <c r="V545" s="14">
        <f t="shared" si="44"/>
        <v>3.1666666666666665</v>
      </c>
      <c r="W545" t="str">
        <f t="shared" si="40"/>
        <v>NO</v>
      </c>
      <c r="X545" t="str">
        <f>VLOOKUP(B:B,[1]Sheet3!A:B,2,0)</f>
        <v>18-22 yrs (Youths)</v>
      </c>
    </row>
    <row r="546" spans="1:24" x14ac:dyDescent="0.35">
      <c r="A546" s="1" t="s">
        <v>220</v>
      </c>
      <c r="B546" s="1">
        <v>20</v>
      </c>
      <c r="C546" s="1" t="s">
        <v>31</v>
      </c>
      <c r="D546" s="1" t="s">
        <v>26</v>
      </c>
      <c r="E546" s="1">
        <v>1</v>
      </c>
      <c r="F546" s="1">
        <v>1</v>
      </c>
      <c r="G546" s="1">
        <v>0</v>
      </c>
      <c r="H546" s="1">
        <v>6</v>
      </c>
      <c r="I546" s="1">
        <v>0</v>
      </c>
      <c r="J546" s="1">
        <v>0</v>
      </c>
      <c r="K546" s="1" t="s">
        <v>57</v>
      </c>
      <c r="L546" s="1">
        <v>2</v>
      </c>
      <c r="M546" s="1" t="s">
        <v>1381</v>
      </c>
      <c r="N546" s="1" t="s">
        <v>20</v>
      </c>
      <c r="O546" s="1" t="s">
        <v>96</v>
      </c>
      <c r="P546" s="1" t="s">
        <v>22</v>
      </c>
      <c r="Q546" s="1" t="s">
        <v>22</v>
      </c>
      <c r="R546" s="1" t="s">
        <v>23</v>
      </c>
      <c r="S546">
        <f t="shared" si="41"/>
        <v>8</v>
      </c>
      <c r="T546">
        <f t="shared" si="42"/>
        <v>6</v>
      </c>
      <c r="U546">
        <f t="shared" si="43"/>
        <v>0</v>
      </c>
      <c r="V546" s="14">
        <f t="shared" si="44"/>
        <v>1.3333333333333333</v>
      </c>
      <c r="W546" t="str">
        <f t="shared" si="40"/>
        <v>NO</v>
      </c>
      <c r="X546" t="str">
        <f>VLOOKUP(B:B,[1]Sheet3!A:B,2,0)</f>
        <v>18-22 yrs (Youths)</v>
      </c>
    </row>
    <row r="547" spans="1:24" x14ac:dyDescent="0.35">
      <c r="A547" s="1" t="s">
        <v>224</v>
      </c>
      <c r="B547" s="1">
        <v>20</v>
      </c>
      <c r="C547" s="1" t="s">
        <v>55</v>
      </c>
      <c r="D547" s="1" t="s">
        <v>18</v>
      </c>
      <c r="E547" s="1">
        <v>6</v>
      </c>
      <c r="F547" s="1">
        <v>1</v>
      </c>
      <c r="G547" s="1">
        <v>1</v>
      </c>
      <c r="H547" s="1">
        <v>6</v>
      </c>
      <c r="I547" s="1">
        <v>1</v>
      </c>
      <c r="J547" s="1">
        <v>0</v>
      </c>
      <c r="K547" s="1" t="s">
        <v>19</v>
      </c>
      <c r="L547" s="1">
        <v>3</v>
      </c>
      <c r="M547" s="1" t="s">
        <v>1381</v>
      </c>
      <c r="N547" s="1" t="s">
        <v>22</v>
      </c>
      <c r="O547" s="1" t="s">
        <v>76</v>
      </c>
      <c r="P547" s="1" t="s">
        <v>22</v>
      </c>
      <c r="Q547" s="1" t="s">
        <v>22</v>
      </c>
      <c r="R547" s="1" t="s">
        <v>23</v>
      </c>
      <c r="S547">
        <f t="shared" si="41"/>
        <v>15</v>
      </c>
      <c r="T547">
        <f t="shared" si="42"/>
        <v>6</v>
      </c>
      <c r="U547">
        <f t="shared" si="43"/>
        <v>0</v>
      </c>
      <c r="V547" s="14">
        <f t="shared" si="44"/>
        <v>2.5</v>
      </c>
      <c r="W547" t="str">
        <f t="shared" si="40"/>
        <v>NO</v>
      </c>
      <c r="X547" t="str">
        <f>VLOOKUP(B:B,[1]Sheet3!A:B,2,0)</f>
        <v>18-22 yrs (Youths)</v>
      </c>
    </row>
    <row r="548" spans="1:24" x14ac:dyDescent="0.35">
      <c r="A548" s="1" t="s">
        <v>225</v>
      </c>
      <c r="B548" s="1">
        <v>20</v>
      </c>
      <c r="C548" s="1" t="s">
        <v>55</v>
      </c>
      <c r="D548" s="1" t="s">
        <v>18</v>
      </c>
      <c r="E548" s="1">
        <v>3</v>
      </c>
      <c r="F548" s="1">
        <v>2</v>
      </c>
      <c r="G548" s="1">
        <v>1</v>
      </c>
      <c r="H548" s="1">
        <v>8</v>
      </c>
      <c r="I548" s="1">
        <v>2</v>
      </c>
      <c r="J548" s="1">
        <v>2</v>
      </c>
      <c r="K548" s="1" t="s">
        <v>19</v>
      </c>
      <c r="L548" s="1">
        <v>3</v>
      </c>
      <c r="M548" s="1" t="s">
        <v>1383</v>
      </c>
      <c r="N548" s="1" t="s">
        <v>20</v>
      </c>
      <c r="O548" s="1" t="s">
        <v>32</v>
      </c>
      <c r="P548" s="1" t="s">
        <v>20</v>
      </c>
      <c r="Q548" s="1" t="s">
        <v>20</v>
      </c>
      <c r="R548" s="1" t="s">
        <v>29</v>
      </c>
      <c r="S548">
        <f t="shared" si="41"/>
        <v>18</v>
      </c>
      <c r="T548">
        <f t="shared" si="42"/>
        <v>8</v>
      </c>
      <c r="U548">
        <f t="shared" si="43"/>
        <v>1</v>
      </c>
      <c r="V548" s="14">
        <f t="shared" si="44"/>
        <v>3</v>
      </c>
      <c r="W548" t="str">
        <f t="shared" si="40"/>
        <v>NO</v>
      </c>
      <c r="X548" t="str">
        <f>VLOOKUP(B:B,[1]Sheet3!A:B,2,0)</f>
        <v>18-22 yrs (Youths)</v>
      </c>
    </row>
    <row r="549" spans="1:24" x14ac:dyDescent="0.35">
      <c r="A549" s="1" t="s">
        <v>231</v>
      </c>
      <c r="B549" s="1">
        <v>20</v>
      </c>
      <c r="C549" s="1" t="s">
        <v>31</v>
      </c>
      <c r="D549" s="1" t="s">
        <v>44</v>
      </c>
      <c r="E549" s="1">
        <v>5</v>
      </c>
      <c r="F549" s="1">
        <v>3</v>
      </c>
      <c r="G549" s="1">
        <v>1</v>
      </c>
      <c r="H549" s="1">
        <v>8</v>
      </c>
      <c r="I549" s="1">
        <v>2</v>
      </c>
      <c r="J549" s="1">
        <v>3</v>
      </c>
      <c r="K549" s="1" t="s">
        <v>47</v>
      </c>
      <c r="L549" s="1">
        <v>4</v>
      </c>
      <c r="M549" s="1" t="s">
        <v>1381</v>
      </c>
      <c r="N549" s="1" t="s">
        <v>20</v>
      </c>
      <c r="O549" s="1" t="s">
        <v>32</v>
      </c>
      <c r="P549" s="1" t="s">
        <v>20</v>
      </c>
      <c r="Q549" s="1" t="s">
        <v>20</v>
      </c>
      <c r="R549" s="1" t="s">
        <v>29</v>
      </c>
      <c r="S549">
        <f t="shared" si="41"/>
        <v>22</v>
      </c>
      <c r="T549">
        <f t="shared" si="42"/>
        <v>8</v>
      </c>
      <c r="U549">
        <f t="shared" si="43"/>
        <v>1</v>
      </c>
      <c r="V549" s="14">
        <f t="shared" si="44"/>
        <v>3.6666666666666665</v>
      </c>
      <c r="W549" t="str">
        <f t="shared" si="40"/>
        <v>NO</v>
      </c>
      <c r="X549" t="str">
        <f>VLOOKUP(B:B,[1]Sheet3!A:B,2,0)</f>
        <v>18-22 yrs (Youths)</v>
      </c>
    </row>
    <row r="550" spans="1:24" x14ac:dyDescent="0.35">
      <c r="A550" s="1" t="s">
        <v>234</v>
      </c>
      <c r="B550" s="1">
        <v>20</v>
      </c>
      <c r="C550" s="1" t="s">
        <v>31</v>
      </c>
      <c r="D550" s="1" t="s">
        <v>18</v>
      </c>
      <c r="E550" s="1">
        <v>3</v>
      </c>
      <c r="F550" s="1">
        <v>1</v>
      </c>
      <c r="G550" s="1">
        <v>0</v>
      </c>
      <c r="H550" s="1">
        <v>6</v>
      </c>
      <c r="I550" s="1">
        <v>2</v>
      </c>
      <c r="J550" s="1">
        <v>0</v>
      </c>
      <c r="K550" s="1" t="s">
        <v>142</v>
      </c>
      <c r="L550" s="1">
        <v>2</v>
      </c>
      <c r="M550" s="1" t="s">
        <v>1381</v>
      </c>
      <c r="N550" s="1" t="s">
        <v>20</v>
      </c>
      <c r="O550" s="1" t="s">
        <v>235</v>
      </c>
      <c r="P550" s="1" t="s">
        <v>20</v>
      </c>
      <c r="Q550" s="1" t="s">
        <v>22</v>
      </c>
      <c r="R550" s="1" t="s">
        <v>45</v>
      </c>
      <c r="S550">
        <f t="shared" si="41"/>
        <v>12</v>
      </c>
      <c r="T550">
        <f t="shared" si="42"/>
        <v>6</v>
      </c>
      <c r="U550">
        <f t="shared" si="43"/>
        <v>0</v>
      </c>
      <c r="V550" s="14">
        <f t="shared" si="44"/>
        <v>2</v>
      </c>
      <c r="W550" t="str">
        <f t="shared" si="40"/>
        <v>NO</v>
      </c>
      <c r="X550" t="str">
        <f>VLOOKUP(B:B,[1]Sheet3!A:B,2,0)</f>
        <v>18-22 yrs (Youths)</v>
      </c>
    </row>
    <row r="551" spans="1:24" x14ac:dyDescent="0.35">
      <c r="A551" s="1" t="s">
        <v>239</v>
      </c>
      <c r="B551" s="1">
        <v>20</v>
      </c>
      <c r="C551" s="1" t="s">
        <v>55</v>
      </c>
      <c r="D551" s="1" t="s">
        <v>18</v>
      </c>
      <c r="E551" s="1">
        <v>4</v>
      </c>
      <c r="F551" s="1">
        <v>2</v>
      </c>
      <c r="G551" s="1">
        <v>0</v>
      </c>
      <c r="H551" s="1">
        <v>7</v>
      </c>
      <c r="I551" s="1">
        <v>2</v>
      </c>
      <c r="J551" s="1">
        <v>4</v>
      </c>
      <c r="K551" s="1" t="s">
        <v>85</v>
      </c>
      <c r="L551" s="1">
        <v>3</v>
      </c>
      <c r="M551" s="1" t="s">
        <v>1381</v>
      </c>
      <c r="N551" s="1" t="s">
        <v>20</v>
      </c>
      <c r="O551" s="1" t="s">
        <v>61</v>
      </c>
      <c r="P551" s="1" t="s">
        <v>20</v>
      </c>
      <c r="Q551" s="1" t="s">
        <v>20</v>
      </c>
      <c r="R551" s="1" t="s">
        <v>37</v>
      </c>
      <c r="S551">
        <f t="shared" si="41"/>
        <v>19</v>
      </c>
      <c r="T551">
        <f t="shared" si="42"/>
        <v>7</v>
      </c>
      <c r="U551">
        <f t="shared" si="43"/>
        <v>0</v>
      </c>
      <c r="V551" s="14">
        <f t="shared" si="44"/>
        <v>3.1666666666666665</v>
      </c>
      <c r="W551" t="str">
        <f t="shared" si="40"/>
        <v>NO</v>
      </c>
      <c r="X551" t="str">
        <f>VLOOKUP(B:B,[1]Sheet3!A:B,2,0)</f>
        <v>18-22 yrs (Youths)</v>
      </c>
    </row>
    <row r="552" spans="1:24" x14ac:dyDescent="0.35">
      <c r="A552" s="1" t="s">
        <v>240</v>
      </c>
      <c r="B552" s="1">
        <v>20</v>
      </c>
      <c r="C552" s="1" t="s">
        <v>31</v>
      </c>
      <c r="D552" s="1" t="s">
        <v>26</v>
      </c>
      <c r="E552" s="1">
        <v>6</v>
      </c>
      <c r="F552" s="1">
        <v>3</v>
      </c>
      <c r="G552" s="1">
        <v>0</v>
      </c>
      <c r="H552" s="1">
        <v>8</v>
      </c>
      <c r="I552" s="1">
        <v>4</v>
      </c>
      <c r="J552" s="1">
        <v>2</v>
      </c>
      <c r="K552" s="1" t="s">
        <v>19</v>
      </c>
      <c r="L552" s="1">
        <v>3</v>
      </c>
      <c r="M552" s="1" t="s">
        <v>1381</v>
      </c>
      <c r="N552" s="1" t="s">
        <v>22</v>
      </c>
      <c r="O552" s="1" t="s">
        <v>96</v>
      </c>
      <c r="P552" s="1" t="s">
        <v>20</v>
      </c>
      <c r="Q552" s="1" t="s">
        <v>22</v>
      </c>
      <c r="R552" s="1" t="s">
        <v>23</v>
      </c>
      <c r="S552">
        <f t="shared" si="41"/>
        <v>23</v>
      </c>
      <c r="T552">
        <f t="shared" si="42"/>
        <v>8</v>
      </c>
      <c r="U552">
        <f t="shared" si="43"/>
        <v>0</v>
      </c>
      <c r="V552" s="14">
        <f t="shared" si="44"/>
        <v>3.8333333333333335</v>
      </c>
      <c r="W552" t="str">
        <f t="shared" si="40"/>
        <v>NO</v>
      </c>
      <c r="X552" t="str">
        <f>VLOOKUP(B:B,[1]Sheet3!A:B,2,0)</f>
        <v>18-22 yrs (Youths)</v>
      </c>
    </row>
    <row r="553" spans="1:24" x14ac:dyDescent="0.35">
      <c r="A553" s="1" t="s">
        <v>247</v>
      </c>
      <c r="B553" s="1">
        <v>20</v>
      </c>
      <c r="C553" s="1" t="s">
        <v>31</v>
      </c>
      <c r="D553" s="1" t="s">
        <v>26</v>
      </c>
      <c r="E553" s="1">
        <v>0</v>
      </c>
      <c r="F553" s="1">
        <v>3</v>
      </c>
      <c r="G553" s="1">
        <v>2</v>
      </c>
      <c r="H553" s="1">
        <v>12</v>
      </c>
      <c r="I553" s="1">
        <v>1</v>
      </c>
      <c r="J553" s="1">
        <v>0</v>
      </c>
      <c r="K553" s="1" t="s">
        <v>35</v>
      </c>
      <c r="L553" s="1">
        <v>3</v>
      </c>
      <c r="M553" s="1" t="s">
        <v>1381</v>
      </c>
      <c r="N553" s="1" t="s">
        <v>20</v>
      </c>
      <c r="O553" s="1" t="s">
        <v>28</v>
      </c>
      <c r="P553" s="1" t="s">
        <v>20</v>
      </c>
      <c r="Q553" s="1" t="s">
        <v>20</v>
      </c>
      <c r="R553" s="1" t="s">
        <v>23</v>
      </c>
      <c r="S553">
        <f t="shared" si="41"/>
        <v>18</v>
      </c>
      <c r="T553">
        <f t="shared" si="42"/>
        <v>12</v>
      </c>
      <c r="U553">
        <f t="shared" si="43"/>
        <v>0</v>
      </c>
      <c r="V553" s="14">
        <f t="shared" si="44"/>
        <v>3</v>
      </c>
      <c r="W553" t="str">
        <f t="shared" si="40"/>
        <v>NO</v>
      </c>
      <c r="X553" t="str">
        <f>VLOOKUP(B:B,[1]Sheet3!A:B,2,0)</f>
        <v>18-22 yrs (Youths)</v>
      </c>
    </row>
    <row r="554" spans="1:24" x14ac:dyDescent="0.35">
      <c r="A554" s="1" t="s">
        <v>249</v>
      </c>
      <c r="B554" s="1">
        <v>20</v>
      </c>
      <c r="C554" s="1" t="s">
        <v>31</v>
      </c>
      <c r="D554" s="1" t="s">
        <v>26</v>
      </c>
      <c r="E554" s="1">
        <v>0</v>
      </c>
      <c r="F554" s="1">
        <v>3</v>
      </c>
      <c r="G554" s="1">
        <v>2</v>
      </c>
      <c r="H554" s="1">
        <v>8</v>
      </c>
      <c r="I554" s="1">
        <v>2</v>
      </c>
      <c r="J554" s="1">
        <v>1</v>
      </c>
      <c r="K554" s="1" t="s">
        <v>47</v>
      </c>
      <c r="L554" s="1">
        <v>3</v>
      </c>
      <c r="M554" s="1" t="s">
        <v>1383</v>
      </c>
      <c r="N554" s="1" t="s">
        <v>22</v>
      </c>
      <c r="O554" s="1" t="s">
        <v>32</v>
      </c>
      <c r="P554" s="1" t="s">
        <v>22</v>
      </c>
      <c r="Q554" s="1" t="s">
        <v>22</v>
      </c>
      <c r="R554" s="1" t="s">
        <v>23</v>
      </c>
      <c r="S554">
        <f t="shared" si="41"/>
        <v>16</v>
      </c>
      <c r="T554">
        <f t="shared" si="42"/>
        <v>8</v>
      </c>
      <c r="U554">
        <f t="shared" si="43"/>
        <v>0</v>
      </c>
      <c r="V554" s="14">
        <f t="shared" si="44"/>
        <v>2.6666666666666665</v>
      </c>
      <c r="W554" t="str">
        <f t="shared" si="40"/>
        <v>NO</v>
      </c>
      <c r="X554" t="str">
        <f>VLOOKUP(B:B,[1]Sheet3!A:B,2,0)</f>
        <v>18-22 yrs (Youths)</v>
      </c>
    </row>
    <row r="555" spans="1:24" x14ac:dyDescent="0.35">
      <c r="A555" s="1" t="s">
        <v>250</v>
      </c>
      <c r="B555" s="1">
        <v>20</v>
      </c>
      <c r="C555" s="1" t="s">
        <v>31</v>
      </c>
      <c r="D555" s="1" t="s">
        <v>26</v>
      </c>
      <c r="E555" s="1">
        <v>0</v>
      </c>
      <c r="F555" s="1">
        <v>1</v>
      </c>
      <c r="G555" s="1">
        <v>0</v>
      </c>
      <c r="H555" s="1">
        <v>8</v>
      </c>
      <c r="I555" s="1">
        <v>0.5</v>
      </c>
      <c r="J555" s="1">
        <v>1</v>
      </c>
      <c r="K555" s="1" t="s">
        <v>47</v>
      </c>
      <c r="L555" s="1">
        <v>3</v>
      </c>
      <c r="M555" s="1" t="s">
        <v>1386</v>
      </c>
      <c r="N555" s="1" t="s">
        <v>22</v>
      </c>
      <c r="O555" s="1" t="s">
        <v>66</v>
      </c>
      <c r="P555" s="1" t="s">
        <v>20</v>
      </c>
      <c r="Q555" s="1" t="s">
        <v>22</v>
      </c>
      <c r="R555" s="1" t="s">
        <v>29</v>
      </c>
      <c r="S555">
        <f t="shared" si="41"/>
        <v>10.5</v>
      </c>
      <c r="T555">
        <f t="shared" si="42"/>
        <v>8</v>
      </c>
      <c r="U555">
        <f t="shared" si="43"/>
        <v>0</v>
      </c>
      <c r="V555" s="14">
        <f t="shared" si="44"/>
        <v>1.75</v>
      </c>
      <c r="W555" t="str">
        <f t="shared" si="40"/>
        <v>NO</v>
      </c>
      <c r="X555" t="str">
        <f>VLOOKUP(B:B,[1]Sheet3!A:B,2,0)</f>
        <v>18-22 yrs (Youths)</v>
      </c>
    </row>
    <row r="556" spans="1:24" x14ac:dyDescent="0.35">
      <c r="A556" s="1" t="s">
        <v>253</v>
      </c>
      <c r="B556" s="1">
        <v>20</v>
      </c>
      <c r="C556" s="1" t="s">
        <v>55</v>
      </c>
      <c r="D556" s="1" t="s">
        <v>18</v>
      </c>
      <c r="E556" s="1">
        <v>5</v>
      </c>
      <c r="F556" s="1">
        <v>4</v>
      </c>
      <c r="G556" s="1">
        <v>0</v>
      </c>
      <c r="H556" s="1">
        <v>10</v>
      </c>
      <c r="I556" s="1">
        <v>2</v>
      </c>
      <c r="J556" s="1">
        <v>4</v>
      </c>
      <c r="K556" s="1" t="s">
        <v>19</v>
      </c>
      <c r="L556" s="1">
        <v>3</v>
      </c>
      <c r="M556" s="1" t="s">
        <v>1386</v>
      </c>
      <c r="N556" s="1" t="s">
        <v>20</v>
      </c>
      <c r="O556" s="1" t="s">
        <v>96</v>
      </c>
      <c r="P556" s="1" t="s">
        <v>22</v>
      </c>
      <c r="Q556" s="1" t="s">
        <v>22</v>
      </c>
      <c r="R556" s="1" t="s">
        <v>29</v>
      </c>
      <c r="S556">
        <f t="shared" si="41"/>
        <v>25</v>
      </c>
      <c r="T556">
        <f t="shared" si="42"/>
        <v>10</v>
      </c>
      <c r="U556">
        <f t="shared" si="43"/>
        <v>0</v>
      </c>
      <c r="V556" s="14">
        <f t="shared" si="44"/>
        <v>4.166666666666667</v>
      </c>
      <c r="W556" t="str">
        <f t="shared" si="40"/>
        <v>NO</v>
      </c>
      <c r="X556" t="str">
        <f>VLOOKUP(B:B,[1]Sheet3!A:B,2,0)</f>
        <v>18-22 yrs (Youths)</v>
      </c>
    </row>
    <row r="557" spans="1:24" x14ac:dyDescent="0.35">
      <c r="A557" s="1" t="s">
        <v>259</v>
      </c>
      <c r="B557" s="1">
        <v>20</v>
      </c>
      <c r="C557" s="1" t="s">
        <v>31</v>
      </c>
      <c r="D557" s="1" t="s">
        <v>26</v>
      </c>
      <c r="E557" s="1">
        <v>1</v>
      </c>
      <c r="F557" s="1">
        <v>2</v>
      </c>
      <c r="G557" s="1">
        <v>1</v>
      </c>
      <c r="H557" s="1">
        <v>8</v>
      </c>
      <c r="I557" s="1">
        <v>3</v>
      </c>
      <c r="J557" s="1">
        <v>0</v>
      </c>
      <c r="K557" s="1" t="s">
        <v>47</v>
      </c>
      <c r="L557" s="1">
        <v>3</v>
      </c>
      <c r="M557" s="1" t="s">
        <v>1383</v>
      </c>
      <c r="N557" s="1" t="s">
        <v>20</v>
      </c>
      <c r="O557" s="1" t="s">
        <v>36</v>
      </c>
      <c r="P557" s="1" t="s">
        <v>22</v>
      </c>
      <c r="Q557" s="1" t="s">
        <v>20</v>
      </c>
      <c r="R557" s="1" t="s">
        <v>37</v>
      </c>
      <c r="S557">
        <f t="shared" si="41"/>
        <v>15</v>
      </c>
      <c r="T557">
        <f t="shared" si="42"/>
        <v>8</v>
      </c>
      <c r="U557">
        <f t="shared" si="43"/>
        <v>0</v>
      </c>
      <c r="V557" s="14">
        <f t="shared" si="44"/>
        <v>2.5</v>
      </c>
      <c r="W557" t="str">
        <f t="shared" si="40"/>
        <v>NO</v>
      </c>
      <c r="X557" t="str">
        <f>VLOOKUP(B:B,[1]Sheet3!A:B,2,0)</f>
        <v>18-22 yrs (Youths)</v>
      </c>
    </row>
    <row r="558" spans="1:24" x14ac:dyDescent="0.35">
      <c r="A558" s="1" t="s">
        <v>263</v>
      </c>
      <c r="B558" s="1">
        <v>20</v>
      </c>
      <c r="C558" s="1" t="s">
        <v>31</v>
      </c>
      <c r="D558" s="1" t="s">
        <v>18</v>
      </c>
      <c r="E558" s="1">
        <v>3</v>
      </c>
      <c r="F558" s="1">
        <v>1.5</v>
      </c>
      <c r="G558" s="1">
        <v>1</v>
      </c>
      <c r="H558" s="1">
        <v>6</v>
      </c>
      <c r="I558" s="1">
        <v>2</v>
      </c>
      <c r="J558" s="1">
        <v>1.5</v>
      </c>
      <c r="K558" s="1" t="s">
        <v>63</v>
      </c>
      <c r="L558" s="1">
        <v>2</v>
      </c>
      <c r="M558" s="1" t="s">
        <v>1386</v>
      </c>
      <c r="N558" s="1" t="s">
        <v>22</v>
      </c>
      <c r="O558" s="1" t="s">
        <v>36</v>
      </c>
      <c r="P558" s="1" t="s">
        <v>20</v>
      </c>
      <c r="Q558" s="1" t="s">
        <v>20</v>
      </c>
      <c r="R558" s="1" t="s">
        <v>37</v>
      </c>
      <c r="S558">
        <f t="shared" si="41"/>
        <v>15</v>
      </c>
      <c r="T558">
        <f t="shared" si="42"/>
        <v>6</v>
      </c>
      <c r="U558">
        <f t="shared" si="43"/>
        <v>1</v>
      </c>
      <c r="V558" s="14">
        <f t="shared" si="44"/>
        <v>2.5</v>
      </c>
      <c r="W558" t="str">
        <f t="shared" si="40"/>
        <v>NO</v>
      </c>
      <c r="X558" t="str">
        <f>VLOOKUP(B:B,[1]Sheet3!A:B,2,0)</f>
        <v>18-22 yrs (Youths)</v>
      </c>
    </row>
    <row r="559" spans="1:24" x14ac:dyDescent="0.35">
      <c r="A559" s="1" t="s">
        <v>278</v>
      </c>
      <c r="B559" s="1">
        <v>20</v>
      </c>
      <c r="C559" s="1" t="s">
        <v>55</v>
      </c>
      <c r="D559" s="1" t="s">
        <v>18</v>
      </c>
      <c r="E559" s="1">
        <v>3</v>
      </c>
      <c r="F559" s="1">
        <v>3</v>
      </c>
      <c r="G559" s="1">
        <v>1</v>
      </c>
      <c r="H559" s="1">
        <v>7</v>
      </c>
      <c r="I559" s="1">
        <v>1</v>
      </c>
      <c r="J559" s="1">
        <v>0</v>
      </c>
      <c r="K559" s="1" t="s">
        <v>35</v>
      </c>
      <c r="L559" s="1">
        <v>3</v>
      </c>
      <c r="M559" s="1" t="s">
        <v>1383</v>
      </c>
      <c r="N559" s="1" t="s">
        <v>20</v>
      </c>
      <c r="O559" s="1" t="s">
        <v>32</v>
      </c>
      <c r="P559" s="1" t="s">
        <v>22</v>
      </c>
      <c r="Q559" s="1" t="s">
        <v>22</v>
      </c>
      <c r="R559" s="1" t="s">
        <v>23</v>
      </c>
      <c r="S559">
        <f t="shared" si="41"/>
        <v>15</v>
      </c>
      <c r="T559">
        <f t="shared" si="42"/>
        <v>7</v>
      </c>
      <c r="U559">
        <f t="shared" si="43"/>
        <v>0</v>
      </c>
      <c r="V559" s="14">
        <f t="shared" si="44"/>
        <v>2.5</v>
      </c>
      <c r="W559" t="str">
        <f t="shared" si="40"/>
        <v>NO</v>
      </c>
      <c r="X559" t="str">
        <f>VLOOKUP(B:B,[1]Sheet3!A:B,2,0)</f>
        <v>18-22 yrs (Youths)</v>
      </c>
    </row>
    <row r="560" spans="1:24" x14ac:dyDescent="0.35">
      <c r="A560" s="1" t="s">
        <v>279</v>
      </c>
      <c r="B560" s="1">
        <v>20</v>
      </c>
      <c r="C560" s="1" t="s">
        <v>31</v>
      </c>
      <c r="D560" s="1" t="s">
        <v>18</v>
      </c>
      <c r="E560" s="1">
        <v>3</v>
      </c>
      <c r="F560" s="1">
        <v>5</v>
      </c>
      <c r="G560" s="1">
        <v>0</v>
      </c>
      <c r="H560" s="1">
        <v>7.5</v>
      </c>
      <c r="I560" s="1">
        <v>2</v>
      </c>
      <c r="J560" s="1">
        <v>0.5</v>
      </c>
      <c r="K560" s="1" t="s">
        <v>47</v>
      </c>
      <c r="L560" s="1">
        <v>4</v>
      </c>
      <c r="M560" s="1" t="s">
        <v>1381</v>
      </c>
      <c r="N560" s="1" t="s">
        <v>20</v>
      </c>
      <c r="O560" s="1" t="s">
        <v>96</v>
      </c>
      <c r="P560" s="1" t="s">
        <v>22</v>
      </c>
      <c r="Q560" s="1" t="s">
        <v>20</v>
      </c>
      <c r="R560" s="1" t="s">
        <v>23</v>
      </c>
      <c r="S560">
        <f t="shared" si="41"/>
        <v>18</v>
      </c>
      <c r="T560">
        <f t="shared" si="42"/>
        <v>7.5</v>
      </c>
      <c r="U560">
        <f t="shared" si="43"/>
        <v>0</v>
      </c>
      <c r="V560" s="14">
        <f t="shared" si="44"/>
        <v>3</v>
      </c>
      <c r="W560" t="str">
        <f t="shared" si="40"/>
        <v>NO</v>
      </c>
      <c r="X560" t="str">
        <f>VLOOKUP(B:B,[1]Sheet3!A:B,2,0)</f>
        <v>18-22 yrs (Youths)</v>
      </c>
    </row>
    <row r="561" spans="1:24" x14ac:dyDescent="0.35">
      <c r="A561" s="1" t="s">
        <v>283</v>
      </c>
      <c r="B561" s="1">
        <v>20</v>
      </c>
      <c r="C561" s="1" t="s">
        <v>17</v>
      </c>
      <c r="D561" s="1" t="s">
        <v>18</v>
      </c>
      <c r="E561" s="1">
        <v>3</v>
      </c>
      <c r="F561" s="1">
        <v>4</v>
      </c>
      <c r="G561" s="1">
        <v>0</v>
      </c>
      <c r="H561" s="1">
        <v>8</v>
      </c>
      <c r="I561" s="1">
        <v>2</v>
      </c>
      <c r="J561" s="1">
        <v>0</v>
      </c>
      <c r="K561" s="1" t="s">
        <v>27</v>
      </c>
      <c r="L561" s="1">
        <v>3</v>
      </c>
      <c r="M561" s="1" t="s">
        <v>1383</v>
      </c>
      <c r="N561" s="1" t="s">
        <v>20</v>
      </c>
      <c r="O561" s="1" t="s">
        <v>21</v>
      </c>
      <c r="P561" s="1" t="s">
        <v>22</v>
      </c>
      <c r="Q561" s="1" t="s">
        <v>22</v>
      </c>
      <c r="R561" s="1" t="s">
        <v>33</v>
      </c>
      <c r="S561">
        <f t="shared" si="41"/>
        <v>17</v>
      </c>
      <c r="T561">
        <f t="shared" si="42"/>
        <v>8</v>
      </c>
      <c r="U561">
        <f t="shared" si="43"/>
        <v>0</v>
      </c>
      <c r="V561" s="14">
        <f t="shared" si="44"/>
        <v>2.8333333333333335</v>
      </c>
      <c r="W561" t="str">
        <f t="shared" si="40"/>
        <v>NO</v>
      </c>
      <c r="X561" t="str">
        <f>VLOOKUP(B:B,[1]Sheet3!A:B,2,0)</f>
        <v>18-22 yrs (Youths)</v>
      </c>
    </row>
    <row r="562" spans="1:24" x14ac:dyDescent="0.35">
      <c r="A562" s="1" t="s">
        <v>286</v>
      </c>
      <c r="B562" s="1">
        <v>20</v>
      </c>
      <c r="C562" s="1" t="s">
        <v>17</v>
      </c>
      <c r="D562" s="1" t="s">
        <v>26</v>
      </c>
      <c r="E562" s="1">
        <v>5</v>
      </c>
      <c r="F562" s="1">
        <v>2.5</v>
      </c>
      <c r="G562" s="1">
        <v>1</v>
      </c>
      <c r="H562" s="1">
        <v>9</v>
      </c>
      <c r="I562" s="1">
        <v>3</v>
      </c>
      <c r="J562" s="1">
        <v>0.5</v>
      </c>
      <c r="K562" s="1" t="s">
        <v>35</v>
      </c>
      <c r="L562" s="1">
        <v>2</v>
      </c>
      <c r="M562" s="1" t="s">
        <v>1383</v>
      </c>
      <c r="N562" s="1" t="s">
        <v>20</v>
      </c>
      <c r="O562" s="1" t="s">
        <v>68</v>
      </c>
      <c r="P562" s="1" t="s">
        <v>22</v>
      </c>
      <c r="Q562" s="1" t="s">
        <v>22</v>
      </c>
      <c r="R562" s="1" t="s">
        <v>23</v>
      </c>
      <c r="S562">
        <f t="shared" si="41"/>
        <v>21</v>
      </c>
      <c r="T562">
        <f t="shared" si="42"/>
        <v>9</v>
      </c>
      <c r="U562">
        <f t="shared" si="43"/>
        <v>0.5</v>
      </c>
      <c r="V562" s="14">
        <f t="shared" si="44"/>
        <v>3.5</v>
      </c>
      <c r="W562" t="str">
        <f t="shared" si="40"/>
        <v>NO</v>
      </c>
      <c r="X562" t="str">
        <f>VLOOKUP(B:B,[1]Sheet3!A:B,2,0)</f>
        <v>18-22 yrs (Youths)</v>
      </c>
    </row>
    <row r="563" spans="1:24" x14ac:dyDescent="0.35">
      <c r="A563" s="1" t="s">
        <v>293</v>
      </c>
      <c r="B563" s="1">
        <v>20</v>
      </c>
      <c r="C563" s="1" t="s">
        <v>55</v>
      </c>
      <c r="D563" s="1" t="s">
        <v>18</v>
      </c>
      <c r="E563" s="1">
        <v>3</v>
      </c>
      <c r="F563" s="1">
        <v>4</v>
      </c>
      <c r="G563" s="1">
        <v>1</v>
      </c>
      <c r="H563" s="1">
        <v>7</v>
      </c>
      <c r="I563" s="1">
        <v>2</v>
      </c>
      <c r="J563" s="1">
        <v>2</v>
      </c>
      <c r="K563" s="1" t="s">
        <v>19</v>
      </c>
      <c r="L563" s="1">
        <v>3</v>
      </c>
      <c r="M563" s="1" t="s">
        <v>1383</v>
      </c>
      <c r="N563" s="1" t="s">
        <v>20</v>
      </c>
      <c r="O563" s="1" t="s">
        <v>76</v>
      </c>
      <c r="P563" s="1" t="s">
        <v>22</v>
      </c>
      <c r="Q563" s="1" t="s">
        <v>20</v>
      </c>
      <c r="R563" s="1" t="s">
        <v>23</v>
      </c>
      <c r="S563">
        <f t="shared" si="41"/>
        <v>19</v>
      </c>
      <c r="T563">
        <f t="shared" si="42"/>
        <v>7</v>
      </c>
      <c r="U563">
        <f t="shared" si="43"/>
        <v>1</v>
      </c>
      <c r="V563" s="14">
        <f t="shared" si="44"/>
        <v>3.1666666666666665</v>
      </c>
      <c r="W563" t="str">
        <f t="shared" si="40"/>
        <v>NO</v>
      </c>
      <c r="X563" t="str">
        <f>VLOOKUP(B:B,[1]Sheet3!A:B,2,0)</f>
        <v>18-22 yrs (Youths)</v>
      </c>
    </row>
    <row r="564" spans="1:24" x14ac:dyDescent="0.35">
      <c r="A564" s="1" t="s">
        <v>297</v>
      </c>
      <c r="B564" s="1">
        <v>20</v>
      </c>
      <c r="C564" s="1" t="s">
        <v>17</v>
      </c>
      <c r="D564" s="1" t="s">
        <v>18</v>
      </c>
      <c r="E564" s="1">
        <v>3</v>
      </c>
      <c r="F564" s="1">
        <v>4</v>
      </c>
      <c r="G564" s="1">
        <v>0</v>
      </c>
      <c r="H564" s="1">
        <v>7</v>
      </c>
      <c r="I564" s="1">
        <v>4</v>
      </c>
      <c r="J564" s="1">
        <v>0</v>
      </c>
      <c r="K564" s="1" t="s">
        <v>47</v>
      </c>
      <c r="L564" s="1">
        <v>2</v>
      </c>
      <c r="M564" s="1" t="s">
        <v>1383</v>
      </c>
      <c r="N564" s="1" t="s">
        <v>22</v>
      </c>
      <c r="O564" s="1" t="s">
        <v>39</v>
      </c>
      <c r="P564" s="1" t="s">
        <v>22</v>
      </c>
      <c r="Q564" s="1" t="s">
        <v>22</v>
      </c>
      <c r="R564" s="1" t="s">
        <v>52</v>
      </c>
      <c r="S564">
        <f t="shared" si="41"/>
        <v>18</v>
      </c>
      <c r="T564">
        <f t="shared" si="42"/>
        <v>7</v>
      </c>
      <c r="U564">
        <f t="shared" si="43"/>
        <v>0</v>
      </c>
      <c r="V564" s="14">
        <f t="shared" si="44"/>
        <v>3</v>
      </c>
      <c r="W564" t="str">
        <f t="shared" si="40"/>
        <v>NO</v>
      </c>
      <c r="X564" t="str">
        <f>VLOOKUP(B:B,[1]Sheet3!A:B,2,0)</f>
        <v>18-22 yrs (Youths)</v>
      </c>
    </row>
    <row r="565" spans="1:24" x14ac:dyDescent="0.35">
      <c r="A565" s="1" t="s">
        <v>299</v>
      </c>
      <c r="B565" s="1">
        <v>20</v>
      </c>
      <c r="C565" s="1" t="s">
        <v>31</v>
      </c>
      <c r="D565" s="1" t="s">
        <v>26</v>
      </c>
      <c r="E565" s="1">
        <v>4</v>
      </c>
      <c r="F565" s="1">
        <v>2</v>
      </c>
      <c r="G565" s="1">
        <v>0</v>
      </c>
      <c r="H565" s="1">
        <v>7</v>
      </c>
      <c r="I565" s="1">
        <v>0.5</v>
      </c>
      <c r="J565" s="1">
        <v>0.5</v>
      </c>
      <c r="K565" s="1" t="s">
        <v>47</v>
      </c>
      <c r="L565" s="1">
        <v>3</v>
      </c>
      <c r="M565" s="1" t="s">
        <v>1381</v>
      </c>
      <c r="N565" s="1" t="s">
        <v>20</v>
      </c>
      <c r="O565" s="1" t="s">
        <v>96</v>
      </c>
      <c r="P565" s="1" t="s">
        <v>20</v>
      </c>
      <c r="Q565" s="1" t="s">
        <v>20</v>
      </c>
      <c r="R565" s="1" t="s">
        <v>23</v>
      </c>
      <c r="S565">
        <f t="shared" si="41"/>
        <v>14</v>
      </c>
      <c r="T565">
        <f t="shared" si="42"/>
        <v>7</v>
      </c>
      <c r="U565">
        <f t="shared" si="43"/>
        <v>0</v>
      </c>
      <c r="V565" s="14">
        <f t="shared" si="44"/>
        <v>2.3333333333333335</v>
      </c>
      <c r="W565" t="str">
        <f t="shared" si="40"/>
        <v>NO</v>
      </c>
      <c r="X565" t="str">
        <f>VLOOKUP(B:B,[1]Sheet3!A:B,2,0)</f>
        <v>18-22 yrs (Youths)</v>
      </c>
    </row>
    <row r="566" spans="1:24" x14ac:dyDescent="0.35">
      <c r="A566" s="1" t="s">
        <v>302</v>
      </c>
      <c r="B566" s="1">
        <v>20</v>
      </c>
      <c r="C566" s="1" t="s">
        <v>31</v>
      </c>
      <c r="D566" s="1" t="s">
        <v>18</v>
      </c>
      <c r="E566" s="1">
        <v>0</v>
      </c>
      <c r="F566" s="1">
        <v>2</v>
      </c>
      <c r="G566" s="1">
        <v>0</v>
      </c>
      <c r="H566" s="1">
        <v>10</v>
      </c>
      <c r="I566" s="1">
        <v>3</v>
      </c>
      <c r="J566" s="1">
        <v>2</v>
      </c>
      <c r="K566" s="1" t="s">
        <v>35</v>
      </c>
      <c r="L566" s="1">
        <v>4</v>
      </c>
      <c r="M566" s="1" t="s">
        <v>1381</v>
      </c>
      <c r="N566" s="1" t="s">
        <v>20</v>
      </c>
      <c r="O566" s="1" t="s">
        <v>96</v>
      </c>
      <c r="P566" s="1" t="s">
        <v>20</v>
      </c>
      <c r="Q566" s="1" t="s">
        <v>22</v>
      </c>
      <c r="R566" s="1" t="s">
        <v>37</v>
      </c>
      <c r="S566">
        <f t="shared" si="41"/>
        <v>17</v>
      </c>
      <c r="T566">
        <f t="shared" si="42"/>
        <v>10</v>
      </c>
      <c r="U566">
        <f t="shared" si="43"/>
        <v>0</v>
      </c>
      <c r="V566" s="14">
        <f t="shared" si="44"/>
        <v>2.8333333333333335</v>
      </c>
      <c r="W566" t="str">
        <f t="shared" si="40"/>
        <v>NO</v>
      </c>
      <c r="X566" t="str">
        <f>VLOOKUP(B:B,[1]Sheet3!A:B,2,0)</f>
        <v>18-22 yrs (Youths)</v>
      </c>
    </row>
    <row r="567" spans="1:24" x14ac:dyDescent="0.35">
      <c r="A567" s="1" t="s">
        <v>323</v>
      </c>
      <c r="B567" s="1">
        <v>20</v>
      </c>
      <c r="C567" s="1" t="s">
        <v>31</v>
      </c>
      <c r="D567" s="1" t="s">
        <v>18</v>
      </c>
      <c r="E567" s="1">
        <v>5</v>
      </c>
      <c r="F567" s="1">
        <v>12</v>
      </c>
      <c r="G567" s="1">
        <v>0</v>
      </c>
      <c r="H567" s="1">
        <v>7</v>
      </c>
      <c r="I567" s="1">
        <v>1</v>
      </c>
      <c r="J567" s="1">
        <v>0</v>
      </c>
      <c r="K567" s="1" t="s">
        <v>63</v>
      </c>
      <c r="L567" s="1">
        <v>3</v>
      </c>
      <c r="M567" s="1" t="s">
        <v>1381</v>
      </c>
      <c r="N567" s="1" t="s">
        <v>20</v>
      </c>
      <c r="O567" s="1" t="s">
        <v>66</v>
      </c>
      <c r="P567" s="1" t="s">
        <v>20</v>
      </c>
      <c r="Q567" s="1" t="s">
        <v>22</v>
      </c>
      <c r="R567" s="1" t="s">
        <v>29</v>
      </c>
      <c r="S567">
        <f t="shared" si="41"/>
        <v>25</v>
      </c>
      <c r="T567">
        <f t="shared" si="42"/>
        <v>12</v>
      </c>
      <c r="U567">
        <f t="shared" si="43"/>
        <v>0</v>
      </c>
      <c r="V567" s="14">
        <f t="shared" si="44"/>
        <v>4.166666666666667</v>
      </c>
      <c r="W567" t="str">
        <f t="shared" si="40"/>
        <v>NO</v>
      </c>
      <c r="X567" t="str">
        <f>VLOOKUP(B:B,[1]Sheet3!A:B,2,0)</f>
        <v>18-22 yrs (Youths)</v>
      </c>
    </row>
    <row r="568" spans="1:24" x14ac:dyDescent="0.35">
      <c r="A568" s="1" t="s">
        <v>331</v>
      </c>
      <c r="B568" s="1">
        <v>20</v>
      </c>
      <c r="C568" s="1" t="s">
        <v>31</v>
      </c>
      <c r="D568" s="1" t="s">
        <v>44</v>
      </c>
      <c r="E568" s="1">
        <v>1</v>
      </c>
      <c r="F568" s="1">
        <v>2</v>
      </c>
      <c r="G568" s="1">
        <v>2</v>
      </c>
      <c r="H568" s="1">
        <v>8</v>
      </c>
      <c r="I568" s="1">
        <v>1</v>
      </c>
      <c r="J568" s="1">
        <v>0</v>
      </c>
      <c r="K568" s="1" t="s">
        <v>27</v>
      </c>
      <c r="L568" s="1">
        <v>2</v>
      </c>
      <c r="M568" s="1" t="s">
        <v>1386</v>
      </c>
      <c r="N568" s="1" t="s">
        <v>20</v>
      </c>
      <c r="O568" s="1" t="s">
        <v>66</v>
      </c>
      <c r="P568" s="1" t="s">
        <v>20</v>
      </c>
      <c r="Q568" s="1" t="s">
        <v>22</v>
      </c>
      <c r="R568" s="1" t="s">
        <v>23</v>
      </c>
      <c r="S568">
        <f t="shared" si="41"/>
        <v>14</v>
      </c>
      <c r="T568">
        <f t="shared" si="42"/>
        <v>8</v>
      </c>
      <c r="U568">
        <f t="shared" si="43"/>
        <v>0</v>
      </c>
      <c r="V568" s="14">
        <f t="shared" si="44"/>
        <v>2.3333333333333335</v>
      </c>
      <c r="W568" t="str">
        <f t="shared" si="40"/>
        <v>NO</v>
      </c>
      <c r="X568" t="str">
        <f>VLOOKUP(B:B,[1]Sheet3!A:B,2,0)</f>
        <v>18-22 yrs (Youths)</v>
      </c>
    </row>
    <row r="569" spans="1:24" x14ac:dyDescent="0.35">
      <c r="A569" s="1" t="s">
        <v>333</v>
      </c>
      <c r="B569" s="1">
        <v>20</v>
      </c>
      <c r="C569" s="1" t="s">
        <v>55</v>
      </c>
      <c r="D569" s="1" t="s">
        <v>318</v>
      </c>
      <c r="E569" s="1">
        <v>6</v>
      </c>
      <c r="F569" s="1">
        <v>2</v>
      </c>
      <c r="G569" s="1">
        <v>0</v>
      </c>
      <c r="H569" s="1">
        <v>6</v>
      </c>
      <c r="I569" s="1">
        <v>4</v>
      </c>
      <c r="J569" s="1">
        <v>0</v>
      </c>
      <c r="K569" s="1" t="s">
        <v>35</v>
      </c>
      <c r="L569" s="1">
        <v>3</v>
      </c>
      <c r="M569" s="1" t="s">
        <v>1381</v>
      </c>
      <c r="N569" s="1" t="s">
        <v>20</v>
      </c>
      <c r="O569" s="1" t="s">
        <v>32</v>
      </c>
      <c r="P569" s="1" t="s">
        <v>20</v>
      </c>
      <c r="Q569" s="1" t="s">
        <v>20</v>
      </c>
      <c r="R569" s="1" t="s">
        <v>29</v>
      </c>
      <c r="S569">
        <f t="shared" si="41"/>
        <v>18</v>
      </c>
      <c r="T569">
        <f t="shared" si="42"/>
        <v>6</v>
      </c>
      <c r="U569">
        <f t="shared" si="43"/>
        <v>0</v>
      </c>
      <c r="V569" s="14">
        <f t="shared" si="44"/>
        <v>3</v>
      </c>
      <c r="W569" t="str">
        <f t="shared" si="40"/>
        <v>NO</v>
      </c>
      <c r="X569" t="str">
        <f>VLOOKUP(B:B,[1]Sheet3!A:B,2,0)</f>
        <v>18-22 yrs (Youths)</v>
      </c>
    </row>
    <row r="570" spans="1:24" x14ac:dyDescent="0.35">
      <c r="A570" s="1" t="s">
        <v>340</v>
      </c>
      <c r="B570" s="1">
        <v>20</v>
      </c>
      <c r="C570" s="1" t="s">
        <v>17</v>
      </c>
      <c r="D570" s="1" t="s">
        <v>18</v>
      </c>
      <c r="E570" s="1">
        <v>4</v>
      </c>
      <c r="F570" s="1">
        <v>5</v>
      </c>
      <c r="G570" s="1">
        <v>1</v>
      </c>
      <c r="H570" s="1">
        <v>7</v>
      </c>
      <c r="I570" s="1">
        <v>0.1</v>
      </c>
      <c r="J570" s="1">
        <v>0</v>
      </c>
      <c r="K570" s="1" t="s">
        <v>47</v>
      </c>
      <c r="L570" s="1">
        <v>4</v>
      </c>
      <c r="M570" s="1" t="s">
        <v>1383</v>
      </c>
      <c r="N570" s="1" t="s">
        <v>20</v>
      </c>
      <c r="O570" s="1" t="s">
        <v>58</v>
      </c>
      <c r="P570" s="1" t="s">
        <v>20</v>
      </c>
      <c r="Q570" s="1" t="s">
        <v>20</v>
      </c>
      <c r="R570" s="1" t="s">
        <v>23</v>
      </c>
      <c r="S570">
        <f t="shared" si="41"/>
        <v>17.100000000000001</v>
      </c>
      <c r="T570">
        <f t="shared" si="42"/>
        <v>7</v>
      </c>
      <c r="U570">
        <f t="shared" si="43"/>
        <v>0</v>
      </c>
      <c r="V570" s="14">
        <f t="shared" si="44"/>
        <v>2.85</v>
      </c>
      <c r="W570" t="str">
        <f t="shared" si="40"/>
        <v>NO</v>
      </c>
      <c r="X570" t="str">
        <f>VLOOKUP(B:B,[1]Sheet3!A:B,2,0)</f>
        <v>18-22 yrs (Youths)</v>
      </c>
    </row>
    <row r="571" spans="1:24" x14ac:dyDescent="0.35">
      <c r="A571" s="1" t="s">
        <v>345</v>
      </c>
      <c r="B571" s="1">
        <v>20</v>
      </c>
      <c r="C571" s="1" t="s">
        <v>31</v>
      </c>
      <c r="D571" s="1" t="s">
        <v>18</v>
      </c>
      <c r="E571" s="1">
        <v>4</v>
      </c>
      <c r="F571" s="1">
        <v>8</v>
      </c>
      <c r="G571" s="1">
        <v>0</v>
      </c>
      <c r="H571" s="1">
        <v>6</v>
      </c>
      <c r="I571" s="1">
        <v>1</v>
      </c>
      <c r="J571" s="1">
        <v>0</v>
      </c>
      <c r="K571" s="1" t="s">
        <v>35</v>
      </c>
      <c r="L571" s="1">
        <v>3</v>
      </c>
      <c r="M571" s="1" t="s">
        <v>1386</v>
      </c>
      <c r="N571" s="1" t="s">
        <v>20</v>
      </c>
      <c r="O571" s="1" t="s">
        <v>32</v>
      </c>
      <c r="P571" s="1" t="s">
        <v>22</v>
      </c>
      <c r="Q571" s="1" t="s">
        <v>22</v>
      </c>
      <c r="R571" s="1" t="s">
        <v>45</v>
      </c>
      <c r="S571">
        <f t="shared" si="41"/>
        <v>19</v>
      </c>
      <c r="T571">
        <f t="shared" si="42"/>
        <v>8</v>
      </c>
      <c r="U571">
        <f t="shared" si="43"/>
        <v>0</v>
      </c>
      <c r="V571" s="14">
        <f t="shared" si="44"/>
        <v>3.1666666666666665</v>
      </c>
      <c r="W571" t="str">
        <f t="shared" si="40"/>
        <v>NO</v>
      </c>
      <c r="X571" t="str">
        <f>VLOOKUP(B:B,[1]Sheet3!A:B,2,0)</f>
        <v>18-22 yrs (Youths)</v>
      </c>
    </row>
    <row r="572" spans="1:24" x14ac:dyDescent="0.35">
      <c r="A572" s="1" t="s">
        <v>348</v>
      </c>
      <c r="B572" s="1">
        <v>20</v>
      </c>
      <c r="C572" s="1" t="s">
        <v>31</v>
      </c>
      <c r="D572" s="1" t="s">
        <v>26</v>
      </c>
      <c r="E572" s="1">
        <v>1</v>
      </c>
      <c r="F572" s="1">
        <v>0</v>
      </c>
      <c r="G572" s="1">
        <v>0</v>
      </c>
      <c r="H572" s="1">
        <v>10</v>
      </c>
      <c r="I572" s="1">
        <v>5</v>
      </c>
      <c r="J572" s="1">
        <v>1</v>
      </c>
      <c r="K572" s="1" t="s">
        <v>27</v>
      </c>
      <c r="L572" s="1">
        <v>2</v>
      </c>
      <c r="M572" s="1" t="s">
        <v>1381</v>
      </c>
      <c r="N572" s="1" t="s">
        <v>22</v>
      </c>
      <c r="O572" s="1" t="s">
        <v>96</v>
      </c>
      <c r="P572" s="1" t="s">
        <v>20</v>
      </c>
      <c r="Q572" s="1" t="s">
        <v>22</v>
      </c>
      <c r="R572" s="1" t="s">
        <v>23</v>
      </c>
      <c r="S572">
        <f t="shared" si="41"/>
        <v>17</v>
      </c>
      <c r="T572">
        <f t="shared" si="42"/>
        <v>10</v>
      </c>
      <c r="U572">
        <f t="shared" si="43"/>
        <v>0</v>
      </c>
      <c r="V572" s="14">
        <f t="shared" si="44"/>
        <v>2.8333333333333335</v>
      </c>
      <c r="W572" t="str">
        <f t="shared" si="40"/>
        <v>NO</v>
      </c>
      <c r="X572" t="str">
        <f>VLOOKUP(B:B,[1]Sheet3!A:B,2,0)</f>
        <v>18-22 yrs (Youths)</v>
      </c>
    </row>
    <row r="573" spans="1:24" x14ac:dyDescent="0.35">
      <c r="A573" s="1" t="s">
        <v>351</v>
      </c>
      <c r="B573" s="1">
        <v>20</v>
      </c>
      <c r="C573" s="1" t="s">
        <v>31</v>
      </c>
      <c r="D573" s="1" t="s">
        <v>18</v>
      </c>
      <c r="E573" s="1">
        <v>4</v>
      </c>
      <c r="F573" s="1">
        <v>2</v>
      </c>
      <c r="G573" s="1">
        <v>1</v>
      </c>
      <c r="H573" s="1">
        <v>8</v>
      </c>
      <c r="I573" s="1">
        <v>4</v>
      </c>
      <c r="J573" s="1">
        <v>0</v>
      </c>
      <c r="K573" s="1" t="s">
        <v>27</v>
      </c>
      <c r="L573" s="1">
        <v>4</v>
      </c>
      <c r="M573" s="1" t="s">
        <v>1381</v>
      </c>
      <c r="N573" s="1" t="s">
        <v>20</v>
      </c>
      <c r="O573" s="1" t="s">
        <v>32</v>
      </c>
      <c r="P573" s="1" t="s">
        <v>20</v>
      </c>
      <c r="Q573" s="1" t="s">
        <v>22</v>
      </c>
      <c r="R573" s="1" t="s">
        <v>37</v>
      </c>
      <c r="S573">
        <f t="shared" si="41"/>
        <v>19</v>
      </c>
      <c r="T573">
        <f t="shared" si="42"/>
        <v>8</v>
      </c>
      <c r="U573">
        <f t="shared" si="43"/>
        <v>0</v>
      </c>
      <c r="V573" s="14">
        <f t="shared" si="44"/>
        <v>3.1666666666666665</v>
      </c>
      <c r="W573" t="str">
        <f t="shared" si="40"/>
        <v>NO</v>
      </c>
      <c r="X573" t="str">
        <f>VLOOKUP(B:B,[1]Sheet3!A:B,2,0)</f>
        <v>18-22 yrs (Youths)</v>
      </c>
    </row>
    <row r="574" spans="1:24" x14ac:dyDescent="0.35">
      <c r="A574" s="1" t="s">
        <v>352</v>
      </c>
      <c r="B574" s="1">
        <v>20</v>
      </c>
      <c r="C574" s="1" t="s">
        <v>17</v>
      </c>
      <c r="D574" s="1" t="s">
        <v>18</v>
      </c>
      <c r="E574" s="1">
        <v>4</v>
      </c>
      <c r="F574" s="1">
        <v>5</v>
      </c>
      <c r="G574" s="1">
        <v>1</v>
      </c>
      <c r="H574" s="1">
        <v>6</v>
      </c>
      <c r="I574" s="1">
        <v>2</v>
      </c>
      <c r="J574" s="1">
        <v>0.5</v>
      </c>
      <c r="K574" s="1" t="s">
        <v>27</v>
      </c>
      <c r="L574" s="1">
        <v>2</v>
      </c>
      <c r="M574" s="1" t="s">
        <v>1383</v>
      </c>
      <c r="N574" s="1" t="s">
        <v>20</v>
      </c>
      <c r="O574" s="1" t="s">
        <v>32</v>
      </c>
      <c r="P574" s="1" t="s">
        <v>20</v>
      </c>
      <c r="Q574" s="1" t="s">
        <v>22</v>
      </c>
      <c r="R574" s="1" t="s">
        <v>52</v>
      </c>
      <c r="S574">
        <f t="shared" si="41"/>
        <v>18.5</v>
      </c>
      <c r="T574">
        <f t="shared" si="42"/>
        <v>6</v>
      </c>
      <c r="U574">
        <f t="shared" si="43"/>
        <v>0.5</v>
      </c>
      <c r="V574" s="14">
        <f t="shared" si="44"/>
        <v>3.0833333333333335</v>
      </c>
      <c r="W574" t="str">
        <f t="shared" si="40"/>
        <v>NO</v>
      </c>
      <c r="X574" t="str">
        <f>VLOOKUP(B:B,[1]Sheet3!A:B,2,0)</f>
        <v>18-22 yrs (Youths)</v>
      </c>
    </row>
    <row r="575" spans="1:24" x14ac:dyDescent="0.35">
      <c r="A575" s="1" t="s">
        <v>358</v>
      </c>
      <c r="B575" s="1">
        <v>20</v>
      </c>
      <c r="C575" s="1" t="s">
        <v>17</v>
      </c>
      <c r="D575" s="1" t="s">
        <v>26</v>
      </c>
      <c r="E575" s="1">
        <v>0</v>
      </c>
      <c r="F575" s="1">
        <v>0</v>
      </c>
      <c r="G575" s="1">
        <v>0</v>
      </c>
      <c r="H575" s="1">
        <v>7.5</v>
      </c>
      <c r="I575" s="1">
        <v>3.5</v>
      </c>
      <c r="J575" s="1">
        <v>2</v>
      </c>
      <c r="K575" s="1" t="s">
        <v>27</v>
      </c>
      <c r="L575" s="1">
        <v>3</v>
      </c>
      <c r="M575" s="1" t="s">
        <v>1383</v>
      </c>
      <c r="N575" s="1" t="s">
        <v>20</v>
      </c>
      <c r="O575" s="1" t="s">
        <v>359</v>
      </c>
      <c r="P575" s="1" t="s">
        <v>22</v>
      </c>
      <c r="Q575" s="1" t="s">
        <v>22</v>
      </c>
      <c r="R575" s="1" t="s">
        <v>357</v>
      </c>
      <c r="S575">
        <f t="shared" si="41"/>
        <v>13</v>
      </c>
      <c r="T575">
        <f t="shared" si="42"/>
        <v>7.5</v>
      </c>
      <c r="U575">
        <f t="shared" si="43"/>
        <v>0</v>
      </c>
      <c r="V575" s="14">
        <f t="shared" si="44"/>
        <v>2.1666666666666665</v>
      </c>
      <c r="W575" t="str">
        <f t="shared" si="40"/>
        <v>NO</v>
      </c>
      <c r="X575" t="str">
        <f>VLOOKUP(B:B,[1]Sheet3!A:B,2,0)</f>
        <v>18-22 yrs (Youths)</v>
      </c>
    </row>
    <row r="576" spans="1:24" x14ac:dyDescent="0.35">
      <c r="A576" s="1" t="s">
        <v>361</v>
      </c>
      <c r="B576" s="1">
        <v>20</v>
      </c>
      <c r="C576" s="1" t="s">
        <v>31</v>
      </c>
      <c r="D576" s="1" t="s">
        <v>26</v>
      </c>
      <c r="E576" s="1">
        <v>3</v>
      </c>
      <c r="F576" s="1">
        <v>5</v>
      </c>
      <c r="G576" s="1">
        <v>1</v>
      </c>
      <c r="H576" s="1">
        <v>7</v>
      </c>
      <c r="I576" s="1">
        <v>1</v>
      </c>
      <c r="J576" s="1">
        <v>0</v>
      </c>
      <c r="K576" s="1" t="s">
        <v>47</v>
      </c>
      <c r="L576" s="1">
        <v>3</v>
      </c>
      <c r="M576" s="1" t="s">
        <v>1381</v>
      </c>
      <c r="N576" s="1" t="s">
        <v>20</v>
      </c>
      <c r="O576" s="1" t="s">
        <v>96</v>
      </c>
      <c r="P576" s="1" t="s">
        <v>20</v>
      </c>
      <c r="Q576" s="1" t="s">
        <v>22</v>
      </c>
      <c r="R576" s="1" t="s">
        <v>29</v>
      </c>
      <c r="S576">
        <f t="shared" si="41"/>
        <v>17</v>
      </c>
      <c r="T576">
        <f t="shared" si="42"/>
        <v>7</v>
      </c>
      <c r="U576">
        <f t="shared" si="43"/>
        <v>0</v>
      </c>
      <c r="V576" s="14">
        <f t="shared" si="44"/>
        <v>2.8333333333333335</v>
      </c>
      <c r="W576" t="str">
        <f t="shared" si="40"/>
        <v>NO</v>
      </c>
      <c r="X576" t="str">
        <f>VLOOKUP(B:B,[1]Sheet3!A:B,2,0)</f>
        <v>18-22 yrs (Youths)</v>
      </c>
    </row>
    <row r="577" spans="1:24" x14ac:dyDescent="0.35">
      <c r="A577" s="1" t="s">
        <v>369</v>
      </c>
      <c r="B577" s="1">
        <v>20</v>
      </c>
      <c r="C577" s="1" t="s">
        <v>17</v>
      </c>
      <c r="D577" s="1" t="s">
        <v>18</v>
      </c>
      <c r="E577" s="1">
        <v>2</v>
      </c>
      <c r="F577" s="1">
        <v>1</v>
      </c>
      <c r="G577" s="1">
        <v>0</v>
      </c>
      <c r="H577" s="1">
        <v>10</v>
      </c>
      <c r="I577" s="1">
        <v>1</v>
      </c>
      <c r="J577" s="1">
        <v>0</v>
      </c>
      <c r="K577" s="1" t="s">
        <v>47</v>
      </c>
      <c r="L577" s="1">
        <v>2</v>
      </c>
      <c r="M577" s="1" t="s">
        <v>1383</v>
      </c>
      <c r="N577" s="1" t="s">
        <v>20</v>
      </c>
      <c r="O577" s="1" t="s">
        <v>61</v>
      </c>
      <c r="P577" s="1" t="s">
        <v>20</v>
      </c>
      <c r="Q577" s="1" t="s">
        <v>22</v>
      </c>
      <c r="R577" s="1" t="s">
        <v>52</v>
      </c>
      <c r="S577">
        <f t="shared" si="41"/>
        <v>14</v>
      </c>
      <c r="T577">
        <f t="shared" si="42"/>
        <v>10</v>
      </c>
      <c r="U577">
        <f t="shared" si="43"/>
        <v>0</v>
      </c>
      <c r="V577" s="14">
        <f t="shared" si="44"/>
        <v>2.3333333333333335</v>
      </c>
      <c r="W577" t="str">
        <f t="shared" si="40"/>
        <v>NO</v>
      </c>
      <c r="X577" t="str">
        <f>VLOOKUP(B:B,[1]Sheet3!A:B,2,0)</f>
        <v>18-22 yrs (Youths)</v>
      </c>
    </row>
    <row r="578" spans="1:24" x14ac:dyDescent="0.35">
      <c r="A578" s="1" t="s">
        <v>380</v>
      </c>
      <c r="B578" s="1">
        <v>20</v>
      </c>
      <c r="C578" s="1" t="s">
        <v>25</v>
      </c>
      <c r="D578" s="1" t="s">
        <v>18</v>
      </c>
      <c r="E578" s="1">
        <v>5</v>
      </c>
      <c r="F578" s="1">
        <v>1</v>
      </c>
      <c r="G578" s="1">
        <v>1</v>
      </c>
      <c r="H578" s="1">
        <v>8</v>
      </c>
      <c r="I578" s="1">
        <v>3</v>
      </c>
      <c r="J578" s="1">
        <v>0</v>
      </c>
      <c r="K578" s="1" t="s">
        <v>35</v>
      </c>
      <c r="L578" s="1">
        <v>3</v>
      </c>
      <c r="M578" s="1" t="s">
        <v>1383</v>
      </c>
      <c r="N578" s="1" t="s">
        <v>20</v>
      </c>
      <c r="O578" s="1" t="s">
        <v>32</v>
      </c>
      <c r="P578" s="1" t="s">
        <v>22</v>
      </c>
      <c r="Q578" s="1" t="s">
        <v>20</v>
      </c>
      <c r="R578" s="1" t="s">
        <v>37</v>
      </c>
      <c r="S578">
        <f t="shared" si="41"/>
        <v>18</v>
      </c>
      <c r="T578">
        <f t="shared" si="42"/>
        <v>8</v>
      </c>
      <c r="U578">
        <f t="shared" si="43"/>
        <v>0</v>
      </c>
      <c r="V578" s="14">
        <f t="shared" si="44"/>
        <v>3</v>
      </c>
      <c r="W578" t="str">
        <f t="shared" ref="W578:W641" si="45">IF(T578=I578, "YES","NO")</f>
        <v>NO</v>
      </c>
      <c r="X578" t="str">
        <f>VLOOKUP(B:B,[1]Sheet3!A:B,2,0)</f>
        <v>18-22 yrs (Youths)</v>
      </c>
    </row>
    <row r="579" spans="1:24" x14ac:dyDescent="0.35">
      <c r="A579" s="1" t="s">
        <v>381</v>
      </c>
      <c r="B579" s="1">
        <v>20</v>
      </c>
      <c r="C579" s="1" t="s">
        <v>31</v>
      </c>
      <c r="D579" s="1" t="s">
        <v>18</v>
      </c>
      <c r="E579" s="1">
        <v>3</v>
      </c>
      <c r="F579" s="1">
        <v>9</v>
      </c>
      <c r="G579" s="1">
        <v>1</v>
      </c>
      <c r="H579" s="1">
        <v>6</v>
      </c>
      <c r="I579" s="1">
        <v>1</v>
      </c>
      <c r="J579" s="1">
        <v>0</v>
      </c>
      <c r="K579" s="1" t="s">
        <v>47</v>
      </c>
      <c r="L579" s="1">
        <v>1</v>
      </c>
      <c r="M579" s="1" t="s">
        <v>1381</v>
      </c>
      <c r="N579" s="1" t="s">
        <v>20</v>
      </c>
      <c r="O579" s="1" t="s">
        <v>156</v>
      </c>
      <c r="P579" s="1" t="s">
        <v>20</v>
      </c>
      <c r="Q579" s="1" t="s">
        <v>22</v>
      </c>
      <c r="R579" s="1" t="s">
        <v>29</v>
      </c>
      <c r="S579">
        <f t="shared" ref="S579:S642" si="46">SUM(E579:J579)</f>
        <v>20</v>
      </c>
      <c r="T579">
        <f t="shared" ref="T579:T642" si="47">MAX(E579:J579)</f>
        <v>9</v>
      </c>
      <c r="U579">
        <f t="shared" ref="U579:U642" si="48">MIN(E579:J579)</f>
        <v>0</v>
      </c>
      <c r="V579" s="14">
        <f t="shared" ref="V579:V642" si="49">AVERAGE(E579:J579)</f>
        <v>3.3333333333333335</v>
      </c>
      <c r="W579" t="str">
        <f t="shared" si="45"/>
        <v>NO</v>
      </c>
      <c r="X579" t="str">
        <f>VLOOKUP(B:B,[1]Sheet3!A:B,2,0)</f>
        <v>18-22 yrs (Youths)</v>
      </c>
    </row>
    <row r="580" spans="1:24" x14ac:dyDescent="0.35">
      <c r="A580" s="1" t="s">
        <v>382</v>
      </c>
      <c r="B580" s="1">
        <v>20</v>
      </c>
      <c r="C580" s="1" t="s">
        <v>31</v>
      </c>
      <c r="D580" s="1" t="s">
        <v>18</v>
      </c>
      <c r="E580" s="1">
        <v>1</v>
      </c>
      <c r="F580" s="1">
        <v>3</v>
      </c>
      <c r="G580" s="1">
        <v>1</v>
      </c>
      <c r="H580" s="1">
        <v>9</v>
      </c>
      <c r="I580" s="1">
        <v>4</v>
      </c>
      <c r="J580" s="1">
        <v>0</v>
      </c>
      <c r="K580" s="1" t="s">
        <v>35</v>
      </c>
      <c r="L580" s="1">
        <v>2</v>
      </c>
      <c r="M580" s="1" t="s">
        <v>1381</v>
      </c>
      <c r="N580" s="1" t="s">
        <v>20</v>
      </c>
      <c r="O580" s="1" t="s">
        <v>28</v>
      </c>
      <c r="P580" s="1" t="s">
        <v>22</v>
      </c>
      <c r="Q580" s="1" t="s">
        <v>22</v>
      </c>
      <c r="R580" s="1" t="s">
        <v>23</v>
      </c>
      <c r="S580">
        <f t="shared" si="46"/>
        <v>18</v>
      </c>
      <c r="T580">
        <f t="shared" si="47"/>
        <v>9</v>
      </c>
      <c r="U580">
        <f t="shared" si="48"/>
        <v>0</v>
      </c>
      <c r="V580" s="14">
        <f t="shared" si="49"/>
        <v>3</v>
      </c>
      <c r="W580" t="str">
        <f t="shared" si="45"/>
        <v>NO</v>
      </c>
      <c r="X580" t="str">
        <f>VLOOKUP(B:B,[1]Sheet3!A:B,2,0)</f>
        <v>18-22 yrs (Youths)</v>
      </c>
    </row>
    <row r="581" spans="1:24" x14ac:dyDescent="0.35">
      <c r="A581" s="1" t="s">
        <v>387</v>
      </c>
      <c r="B581" s="1">
        <v>20</v>
      </c>
      <c r="C581" s="1" t="s">
        <v>55</v>
      </c>
      <c r="D581" s="1" t="s">
        <v>18</v>
      </c>
      <c r="E581" s="1">
        <v>0</v>
      </c>
      <c r="F581" s="1">
        <v>1</v>
      </c>
      <c r="G581" s="1">
        <v>0</v>
      </c>
      <c r="H581" s="1">
        <v>9</v>
      </c>
      <c r="I581" s="1">
        <v>5</v>
      </c>
      <c r="J581" s="1">
        <v>2</v>
      </c>
      <c r="K581" s="1" t="s">
        <v>47</v>
      </c>
      <c r="L581" s="1">
        <v>4</v>
      </c>
      <c r="M581" s="1" t="s">
        <v>1383</v>
      </c>
      <c r="N581" s="1" t="s">
        <v>22</v>
      </c>
      <c r="O581" s="1" t="s">
        <v>32</v>
      </c>
      <c r="P581" s="1" t="s">
        <v>22</v>
      </c>
      <c r="Q581" s="1" t="s">
        <v>22</v>
      </c>
      <c r="R581" s="1" t="s">
        <v>33</v>
      </c>
      <c r="S581">
        <f t="shared" si="46"/>
        <v>17</v>
      </c>
      <c r="T581">
        <f t="shared" si="47"/>
        <v>9</v>
      </c>
      <c r="U581">
        <f t="shared" si="48"/>
        <v>0</v>
      </c>
      <c r="V581" s="14">
        <f t="shared" si="49"/>
        <v>2.8333333333333335</v>
      </c>
      <c r="W581" t="str">
        <f t="shared" si="45"/>
        <v>NO</v>
      </c>
      <c r="X581" t="str">
        <f>VLOOKUP(B:B,[1]Sheet3!A:B,2,0)</f>
        <v>18-22 yrs (Youths)</v>
      </c>
    </row>
    <row r="582" spans="1:24" x14ac:dyDescent="0.35">
      <c r="A582" s="1" t="s">
        <v>392</v>
      </c>
      <c r="B582" s="1">
        <v>20</v>
      </c>
      <c r="C582" s="1" t="s">
        <v>55</v>
      </c>
      <c r="D582" s="1" t="s">
        <v>26</v>
      </c>
      <c r="E582" s="1">
        <v>3</v>
      </c>
      <c r="F582" s="1">
        <v>2</v>
      </c>
      <c r="G582" s="1">
        <v>0.5</v>
      </c>
      <c r="H582" s="1">
        <v>8</v>
      </c>
      <c r="I582" s="1">
        <v>3</v>
      </c>
      <c r="J582" s="1">
        <v>0</v>
      </c>
      <c r="K582" s="1" t="s">
        <v>47</v>
      </c>
      <c r="L582" s="1">
        <v>3</v>
      </c>
      <c r="M582" s="1" t="s">
        <v>1383</v>
      </c>
      <c r="N582" s="1" t="s">
        <v>20</v>
      </c>
      <c r="O582" s="1" t="s">
        <v>32</v>
      </c>
      <c r="P582" s="1" t="s">
        <v>20</v>
      </c>
      <c r="Q582" s="1" t="s">
        <v>22</v>
      </c>
      <c r="R582" s="1" t="s">
        <v>37</v>
      </c>
      <c r="S582">
        <f t="shared" si="46"/>
        <v>16.5</v>
      </c>
      <c r="T582">
        <f t="shared" si="47"/>
        <v>8</v>
      </c>
      <c r="U582">
        <f t="shared" si="48"/>
        <v>0</v>
      </c>
      <c r="V582" s="14">
        <f t="shared" si="49"/>
        <v>2.75</v>
      </c>
      <c r="W582" t="str">
        <f t="shared" si="45"/>
        <v>NO</v>
      </c>
      <c r="X582" t="str">
        <f>VLOOKUP(B:B,[1]Sheet3!A:B,2,0)</f>
        <v>18-22 yrs (Youths)</v>
      </c>
    </row>
    <row r="583" spans="1:24" x14ac:dyDescent="0.35">
      <c r="A583" s="1" t="s">
        <v>423</v>
      </c>
      <c r="B583" s="1">
        <v>20</v>
      </c>
      <c r="C583" s="1" t="s">
        <v>31</v>
      </c>
      <c r="D583" s="1" t="s">
        <v>18</v>
      </c>
      <c r="E583" s="1">
        <v>6</v>
      </c>
      <c r="F583" s="1">
        <v>6</v>
      </c>
      <c r="G583" s="1">
        <v>0</v>
      </c>
      <c r="H583" s="1">
        <v>6</v>
      </c>
      <c r="I583" s="1">
        <v>3</v>
      </c>
      <c r="J583" s="1">
        <v>0</v>
      </c>
      <c r="K583" s="1" t="s">
        <v>47</v>
      </c>
      <c r="L583" s="1">
        <v>4</v>
      </c>
      <c r="M583" s="1" t="s">
        <v>1381</v>
      </c>
      <c r="N583" s="1" t="s">
        <v>20</v>
      </c>
      <c r="O583" s="1" t="s">
        <v>66</v>
      </c>
      <c r="P583" s="1" t="s">
        <v>20</v>
      </c>
      <c r="Q583" s="1" t="s">
        <v>22</v>
      </c>
      <c r="R583" s="1" t="s">
        <v>23</v>
      </c>
      <c r="S583">
        <f t="shared" si="46"/>
        <v>21</v>
      </c>
      <c r="T583">
        <f t="shared" si="47"/>
        <v>6</v>
      </c>
      <c r="U583">
        <f t="shared" si="48"/>
        <v>0</v>
      </c>
      <c r="V583" s="14">
        <f t="shared" si="49"/>
        <v>3.5</v>
      </c>
      <c r="W583" t="str">
        <f t="shared" si="45"/>
        <v>NO</v>
      </c>
      <c r="X583" t="str">
        <f>VLOOKUP(B:B,[1]Sheet3!A:B,2,0)</f>
        <v>18-22 yrs (Youths)</v>
      </c>
    </row>
    <row r="584" spans="1:24" x14ac:dyDescent="0.35">
      <c r="A584" s="1" t="s">
        <v>428</v>
      </c>
      <c r="B584" s="1">
        <v>20</v>
      </c>
      <c r="C584" s="1" t="s">
        <v>55</v>
      </c>
      <c r="D584" s="1" t="s">
        <v>18</v>
      </c>
      <c r="E584" s="1">
        <v>6</v>
      </c>
      <c r="F584" s="1">
        <v>4</v>
      </c>
      <c r="G584" s="1">
        <v>0</v>
      </c>
      <c r="H584" s="1">
        <v>7</v>
      </c>
      <c r="I584" s="1">
        <v>1</v>
      </c>
      <c r="J584" s="1">
        <v>0</v>
      </c>
      <c r="K584" s="1" t="s">
        <v>19</v>
      </c>
      <c r="L584" s="1">
        <v>3</v>
      </c>
      <c r="M584" s="1" t="s">
        <v>1381</v>
      </c>
      <c r="N584" s="1" t="s">
        <v>20</v>
      </c>
      <c r="O584" s="1" t="s">
        <v>21</v>
      </c>
      <c r="P584" s="1" t="s">
        <v>22</v>
      </c>
      <c r="Q584" s="1" t="s">
        <v>22</v>
      </c>
      <c r="R584" s="1" t="s">
        <v>23</v>
      </c>
      <c r="S584">
        <f t="shared" si="46"/>
        <v>18</v>
      </c>
      <c r="T584">
        <f t="shared" si="47"/>
        <v>7</v>
      </c>
      <c r="U584">
        <f t="shared" si="48"/>
        <v>0</v>
      </c>
      <c r="V584" s="14">
        <f t="shared" si="49"/>
        <v>3</v>
      </c>
      <c r="W584" t="str">
        <f t="shared" si="45"/>
        <v>NO</v>
      </c>
      <c r="X584" t="str">
        <f>VLOOKUP(B:B,[1]Sheet3!A:B,2,0)</f>
        <v>18-22 yrs (Youths)</v>
      </c>
    </row>
    <row r="585" spans="1:24" x14ac:dyDescent="0.35">
      <c r="A585" s="1" t="s">
        <v>476</v>
      </c>
      <c r="B585" s="1">
        <v>20</v>
      </c>
      <c r="C585" s="1" t="s">
        <v>55</v>
      </c>
      <c r="D585" s="1" t="s">
        <v>18</v>
      </c>
      <c r="E585" s="1">
        <v>1</v>
      </c>
      <c r="F585" s="1">
        <v>2.5</v>
      </c>
      <c r="G585" s="1">
        <v>0</v>
      </c>
      <c r="H585" s="1">
        <v>6</v>
      </c>
      <c r="I585" s="1">
        <v>4</v>
      </c>
      <c r="J585" s="1">
        <v>1</v>
      </c>
      <c r="K585" s="1" t="s">
        <v>35</v>
      </c>
      <c r="L585" s="1">
        <v>3</v>
      </c>
      <c r="M585" s="1" t="s">
        <v>1383</v>
      </c>
      <c r="N585" s="1" t="s">
        <v>20</v>
      </c>
      <c r="O585" s="1" t="s">
        <v>61</v>
      </c>
      <c r="P585" s="1" t="s">
        <v>22</v>
      </c>
      <c r="Q585" s="1" t="s">
        <v>22</v>
      </c>
      <c r="R585" s="1" t="s">
        <v>29</v>
      </c>
      <c r="S585">
        <f t="shared" si="46"/>
        <v>14.5</v>
      </c>
      <c r="T585">
        <f t="shared" si="47"/>
        <v>6</v>
      </c>
      <c r="U585">
        <f t="shared" si="48"/>
        <v>0</v>
      </c>
      <c r="V585" s="14">
        <f t="shared" si="49"/>
        <v>2.4166666666666665</v>
      </c>
      <c r="W585" t="str">
        <f t="shared" si="45"/>
        <v>NO</v>
      </c>
      <c r="X585" t="str">
        <f>VLOOKUP(B:B,[1]Sheet3!A:B,2,0)</f>
        <v>18-22 yrs (Youths)</v>
      </c>
    </row>
    <row r="586" spans="1:24" x14ac:dyDescent="0.35">
      <c r="A586" s="1" t="s">
        <v>481</v>
      </c>
      <c r="B586" s="1">
        <v>20</v>
      </c>
      <c r="C586" s="1" t="s">
        <v>31</v>
      </c>
      <c r="D586" s="1" t="s">
        <v>18</v>
      </c>
      <c r="E586" s="1">
        <v>3</v>
      </c>
      <c r="F586" s="1">
        <v>2</v>
      </c>
      <c r="G586" s="1">
        <v>1</v>
      </c>
      <c r="H586" s="1">
        <v>8</v>
      </c>
      <c r="I586" s="1">
        <v>4</v>
      </c>
      <c r="J586" s="1">
        <v>0</v>
      </c>
      <c r="K586" s="1" t="s">
        <v>19</v>
      </c>
      <c r="L586" s="1">
        <v>3</v>
      </c>
      <c r="M586" s="1" t="s">
        <v>1383</v>
      </c>
      <c r="N586" s="1" t="s">
        <v>22</v>
      </c>
      <c r="O586" s="1" t="s">
        <v>32</v>
      </c>
      <c r="P586" s="1" t="s">
        <v>20</v>
      </c>
      <c r="Q586" s="1" t="s">
        <v>22</v>
      </c>
      <c r="R586" s="1" t="s">
        <v>33</v>
      </c>
      <c r="S586">
        <f t="shared" si="46"/>
        <v>18</v>
      </c>
      <c r="T586">
        <f t="shared" si="47"/>
        <v>8</v>
      </c>
      <c r="U586">
        <f t="shared" si="48"/>
        <v>0</v>
      </c>
      <c r="V586" s="14">
        <f t="shared" si="49"/>
        <v>3</v>
      </c>
      <c r="W586" t="str">
        <f t="shared" si="45"/>
        <v>NO</v>
      </c>
      <c r="X586" t="str">
        <f>VLOOKUP(B:B,[1]Sheet3!A:B,2,0)</f>
        <v>18-22 yrs (Youths)</v>
      </c>
    </row>
    <row r="587" spans="1:24" x14ac:dyDescent="0.35">
      <c r="A587" s="1" t="s">
        <v>485</v>
      </c>
      <c r="B587" s="1">
        <v>20</v>
      </c>
      <c r="C587" s="1" t="s">
        <v>17</v>
      </c>
      <c r="D587" s="1" t="s">
        <v>26</v>
      </c>
      <c r="E587" s="1">
        <v>3</v>
      </c>
      <c r="F587" s="1">
        <v>4</v>
      </c>
      <c r="G587" s="1">
        <v>2</v>
      </c>
      <c r="H587" s="1">
        <v>7</v>
      </c>
      <c r="I587" s="1">
        <v>4</v>
      </c>
      <c r="J587" s="1">
        <v>0.5</v>
      </c>
      <c r="K587" s="1" t="s">
        <v>47</v>
      </c>
      <c r="L587" s="1">
        <v>4</v>
      </c>
      <c r="M587" s="1" t="s">
        <v>1383</v>
      </c>
      <c r="N587" s="1" t="s">
        <v>22</v>
      </c>
      <c r="O587" s="1" t="s">
        <v>277</v>
      </c>
      <c r="P587" s="1" t="s">
        <v>20</v>
      </c>
      <c r="Q587" s="1" t="s">
        <v>22</v>
      </c>
      <c r="R587" s="1" t="s">
        <v>23</v>
      </c>
      <c r="S587">
        <f t="shared" si="46"/>
        <v>20.5</v>
      </c>
      <c r="T587">
        <f t="shared" si="47"/>
        <v>7</v>
      </c>
      <c r="U587">
        <f t="shared" si="48"/>
        <v>0.5</v>
      </c>
      <c r="V587" s="14">
        <f t="shared" si="49"/>
        <v>3.4166666666666665</v>
      </c>
      <c r="W587" t="str">
        <f t="shared" si="45"/>
        <v>NO</v>
      </c>
      <c r="X587" t="str">
        <f>VLOOKUP(B:B,[1]Sheet3!A:B,2,0)</f>
        <v>18-22 yrs (Youths)</v>
      </c>
    </row>
    <row r="588" spans="1:24" x14ac:dyDescent="0.35">
      <c r="A588" s="1" t="s">
        <v>500</v>
      </c>
      <c r="B588" s="1">
        <v>20</v>
      </c>
      <c r="C588" s="1" t="s">
        <v>55</v>
      </c>
      <c r="D588" s="1" t="s">
        <v>18</v>
      </c>
      <c r="E588" s="1">
        <v>1</v>
      </c>
      <c r="F588" s="1">
        <v>2</v>
      </c>
      <c r="G588" s="1">
        <v>2</v>
      </c>
      <c r="H588" s="1">
        <v>9</v>
      </c>
      <c r="I588" s="1">
        <v>4</v>
      </c>
      <c r="J588" s="1">
        <v>5</v>
      </c>
      <c r="K588" s="1" t="s">
        <v>35</v>
      </c>
      <c r="L588" s="1">
        <v>2</v>
      </c>
      <c r="M588" s="1" t="s">
        <v>1383</v>
      </c>
      <c r="N588" s="1" t="s">
        <v>20</v>
      </c>
      <c r="O588" s="1" t="s">
        <v>32</v>
      </c>
      <c r="P588" s="1" t="s">
        <v>22</v>
      </c>
      <c r="Q588" s="1" t="s">
        <v>20</v>
      </c>
      <c r="R588" s="1" t="s">
        <v>33</v>
      </c>
      <c r="S588">
        <f t="shared" si="46"/>
        <v>23</v>
      </c>
      <c r="T588">
        <f t="shared" si="47"/>
        <v>9</v>
      </c>
      <c r="U588">
        <f t="shared" si="48"/>
        <v>1</v>
      </c>
      <c r="V588" s="14">
        <f t="shared" si="49"/>
        <v>3.8333333333333335</v>
      </c>
      <c r="W588" t="str">
        <f t="shared" si="45"/>
        <v>NO</v>
      </c>
      <c r="X588" t="str">
        <f>VLOOKUP(B:B,[1]Sheet3!A:B,2,0)</f>
        <v>18-22 yrs (Youths)</v>
      </c>
    </row>
    <row r="589" spans="1:24" x14ac:dyDescent="0.35">
      <c r="A589" s="1" t="s">
        <v>502</v>
      </c>
      <c r="B589" s="1">
        <v>20</v>
      </c>
      <c r="C589" s="1" t="s">
        <v>55</v>
      </c>
      <c r="D589" s="1" t="s">
        <v>18</v>
      </c>
      <c r="E589" s="1">
        <v>1</v>
      </c>
      <c r="F589" s="1">
        <v>4</v>
      </c>
      <c r="G589" s="1">
        <v>0</v>
      </c>
      <c r="H589" s="1">
        <v>8</v>
      </c>
      <c r="I589" s="1">
        <v>3</v>
      </c>
      <c r="J589" s="1">
        <v>0</v>
      </c>
      <c r="K589" s="1" t="s">
        <v>35</v>
      </c>
      <c r="L589" s="1">
        <v>3</v>
      </c>
      <c r="M589" s="1" t="s">
        <v>1383</v>
      </c>
      <c r="N589" s="1" t="s">
        <v>20</v>
      </c>
      <c r="O589" s="1" t="s">
        <v>36</v>
      </c>
      <c r="P589" s="1" t="s">
        <v>20</v>
      </c>
      <c r="Q589" s="1" t="s">
        <v>20</v>
      </c>
      <c r="R589" s="1" t="s">
        <v>37</v>
      </c>
      <c r="S589">
        <f t="shared" si="46"/>
        <v>16</v>
      </c>
      <c r="T589">
        <f t="shared" si="47"/>
        <v>8</v>
      </c>
      <c r="U589">
        <f t="shared" si="48"/>
        <v>0</v>
      </c>
      <c r="V589" s="14">
        <f t="shared" si="49"/>
        <v>2.6666666666666665</v>
      </c>
      <c r="W589" t="str">
        <f t="shared" si="45"/>
        <v>NO</v>
      </c>
      <c r="X589" t="str">
        <f>VLOOKUP(B:B,[1]Sheet3!A:B,2,0)</f>
        <v>18-22 yrs (Youths)</v>
      </c>
    </row>
    <row r="590" spans="1:24" x14ac:dyDescent="0.35">
      <c r="A590" s="1" t="s">
        <v>503</v>
      </c>
      <c r="B590" s="1">
        <v>20</v>
      </c>
      <c r="C590" s="1" t="s">
        <v>31</v>
      </c>
      <c r="D590" s="1" t="s">
        <v>18</v>
      </c>
      <c r="E590" s="1">
        <v>3</v>
      </c>
      <c r="F590" s="1">
        <v>4</v>
      </c>
      <c r="G590" s="1">
        <v>1</v>
      </c>
      <c r="H590" s="1">
        <v>8</v>
      </c>
      <c r="I590" s="1">
        <v>2</v>
      </c>
      <c r="J590" s="1">
        <v>0.5</v>
      </c>
      <c r="K590" s="1" t="s">
        <v>47</v>
      </c>
      <c r="L590" s="1">
        <v>4</v>
      </c>
      <c r="M590" s="1" t="s">
        <v>1383</v>
      </c>
      <c r="N590" s="1" t="s">
        <v>20</v>
      </c>
      <c r="O590" s="1" t="s">
        <v>21</v>
      </c>
      <c r="P590" s="1" t="s">
        <v>22</v>
      </c>
      <c r="Q590" s="1" t="s">
        <v>22</v>
      </c>
      <c r="R590" s="1" t="s">
        <v>29</v>
      </c>
      <c r="S590">
        <f t="shared" si="46"/>
        <v>18.5</v>
      </c>
      <c r="T590">
        <f t="shared" si="47"/>
        <v>8</v>
      </c>
      <c r="U590">
        <f t="shared" si="48"/>
        <v>0.5</v>
      </c>
      <c r="V590" s="14">
        <f t="shared" si="49"/>
        <v>3.0833333333333335</v>
      </c>
      <c r="W590" t="str">
        <f t="shared" si="45"/>
        <v>NO</v>
      </c>
      <c r="X590" t="str">
        <f>VLOOKUP(B:B,[1]Sheet3!A:B,2,0)</f>
        <v>18-22 yrs (Youths)</v>
      </c>
    </row>
    <row r="591" spans="1:24" x14ac:dyDescent="0.35">
      <c r="A591" s="1" t="s">
        <v>506</v>
      </c>
      <c r="B591" s="1">
        <v>20</v>
      </c>
      <c r="C591" s="1" t="s">
        <v>17</v>
      </c>
      <c r="D591" s="1" t="s">
        <v>18</v>
      </c>
      <c r="E591" s="1">
        <v>4</v>
      </c>
      <c r="F591" s="1">
        <v>2</v>
      </c>
      <c r="G591" s="1">
        <v>0</v>
      </c>
      <c r="H591" s="1">
        <v>11</v>
      </c>
      <c r="I591" s="1">
        <v>1</v>
      </c>
      <c r="J591" s="1">
        <v>0</v>
      </c>
      <c r="K591" s="1" t="s">
        <v>47</v>
      </c>
      <c r="L591" s="1">
        <v>3</v>
      </c>
      <c r="M591" s="1" t="s">
        <v>1381</v>
      </c>
      <c r="N591" s="1" t="s">
        <v>20</v>
      </c>
      <c r="O591" s="1" t="s">
        <v>32</v>
      </c>
      <c r="P591" s="1" t="s">
        <v>20</v>
      </c>
      <c r="Q591" s="1" t="s">
        <v>22</v>
      </c>
      <c r="R591" s="1" t="s">
        <v>33</v>
      </c>
      <c r="S591">
        <f t="shared" si="46"/>
        <v>18</v>
      </c>
      <c r="T591">
        <f t="shared" si="47"/>
        <v>11</v>
      </c>
      <c r="U591">
        <f t="shared" si="48"/>
        <v>0</v>
      </c>
      <c r="V591" s="14">
        <f t="shared" si="49"/>
        <v>3</v>
      </c>
      <c r="W591" t="str">
        <f t="shared" si="45"/>
        <v>NO</v>
      </c>
      <c r="X591" t="str">
        <f>VLOOKUP(B:B,[1]Sheet3!A:B,2,0)</f>
        <v>18-22 yrs (Youths)</v>
      </c>
    </row>
    <row r="592" spans="1:24" x14ac:dyDescent="0.35">
      <c r="A592" s="1" t="s">
        <v>509</v>
      </c>
      <c r="B592" s="1">
        <v>20</v>
      </c>
      <c r="C592" s="1" t="s">
        <v>17</v>
      </c>
      <c r="D592" s="1" t="s">
        <v>18</v>
      </c>
      <c r="E592" s="1">
        <v>0</v>
      </c>
      <c r="F592" s="1">
        <v>4</v>
      </c>
      <c r="G592" s="1">
        <v>1</v>
      </c>
      <c r="H592" s="1">
        <v>7</v>
      </c>
      <c r="I592" s="1">
        <v>4</v>
      </c>
      <c r="J592" s="1">
        <v>2</v>
      </c>
      <c r="K592" s="1" t="s">
        <v>27</v>
      </c>
      <c r="L592" s="1">
        <v>3</v>
      </c>
      <c r="M592" s="1" t="s">
        <v>1383</v>
      </c>
      <c r="N592" s="1" t="s">
        <v>22</v>
      </c>
      <c r="O592" s="1" t="s">
        <v>145</v>
      </c>
      <c r="P592" s="1" t="s">
        <v>20</v>
      </c>
      <c r="Q592" s="1" t="s">
        <v>22</v>
      </c>
      <c r="R592" s="1" t="s">
        <v>33</v>
      </c>
      <c r="S592">
        <f t="shared" si="46"/>
        <v>18</v>
      </c>
      <c r="T592">
        <f t="shared" si="47"/>
        <v>7</v>
      </c>
      <c r="U592">
        <f t="shared" si="48"/>
        <v>0</v>
      </c>
      <c r="V592" s="14">
        <f t="shared" si="49"/>
        <v>3</v>
      </c>
      <c r="W592" t="str">
        <f t="shared" si="45"/>
        <v>NO</v>
      </c>
      <c r="X592" t="str">
        <f>VLOOKUP(B:B,[1]Sheet3!A:B,2,0)</f>
        <v>18-22 yrs (Youths)</v>
      </c>
    </row>
    <row r="593" spans="1:24" x14ac:dyDescent="0.35">
      <c r="A593" s="1" t="s">
        <v>512</v>
      </c>
      <c r="B593" s="1">
        <v>20</v>
      </c>
      <c r="C593" s="1" t="s">
        <v>31</v>
      </c>
      <c r="D593" s="1" t="s">
        <v>18</v>
      </c>
      <c r="E593" s="1">
        <v>1</v>
      </c>
      <c r="F593" s="1">
        <v>1</v>
      </c>
      <c r="G593" s="1">
        <v>0</v>
      </c>
      <c r="H593" s="1">
        <v>12</v>
      </c>
      <c r="I593" s="1">
        <v>2</v>
      </c>
      <c r="J593" s="1">
        <v>1</v>
      </c>
      <c r="K593" s="1" t="s">
        <v>108</v>
      </c>
      <c r="L593" s="1">
        <v>3</v>
      </c>
      <c r="M593" s="1" t="s">
        <v>1381</v>
      </c>
      <c r="N593" s="1" t="s">
        <v>20</v>
      </c>
      <c r="O593" s="1" t="s">
        <v>32</v>
      </c>
      <c r="P593" s="1" t="s">
        <v>20</v>
      </c>
      <c r="Q593" s="1" t="s">
        <v>22</v>
      </c>
      <c r="R593" s="1" t="s">
        <v>45</v>
      </c>
      <c r="S593">
        <f t="shared" si="46"/>
        <v>17</v>
      </c>
      <c r="T593">
        <f t="shared" si="47"/>
        <v>12</v>
      </c>
      <c r="U593">
        <f t="shared" si="48"/>
        <v>0</v>
      </c>
      <c r="V593" s="14">
        <f t="shared" si="49"/>
        <v>2.8333333333333335</v>
      </c>
      <c r="W593" t="str">
        <f t="shared" si="45"/>
        <v>NO</v>
      </c>
      <c r="X593" t="str">
        <f>VLOOKUP(B:B,[1]Sheet3!A:B,2,0)</f>
        <v>18-22 yrs (Youths)</v>
      </c>
    </row>
    <row r="594" spans="1:24" x14ac:dyDescent="0.35">
      <c r="A594" s="1" t="s">
        <v>516</v>
      </c>
      <c r="B594" s="1">
        <v>20</v>
      </c>
      <c r="C594" s="1" t="s">
        <v>31</v>
      </c>
      <c r="D594" s="1" t="s">
        <v>18</v>
      </c>
      <c r="E594" s="1">
        <v>2</v>
      </c>
      <c r="F594" s="1">
        <v>4</v>
      </c>
      <c r="G594" s="1">
        <v>1</v>
      </c>
      <c r="H594" s="1">
        <v>8</v>
      </c>
      <c r="I594" s="1">
        <v>2</v>
      </c>
      <c r="J594" s="1">
        <v>0</v>
      </c>
      <c r="K594" s="1" t="s">
        <v>35</v>
      </c>
      <c r="L594" s="1">
        <v>3</v>
      </c>
      <c r="M594" s="1" t="s">
        <v>1383</v>
      </c>
      <c r="N594" s="1" t="s">
        <v>20</v>
      </c>
      <c r="O594" s="1" t="s">
        <v>156</v>
      </c>
      <c r="P594" s="1" t="s">
        <v>22</v>
      </c>
      <c r="Q594" s="1" t="s">
        <v>22</v>
      </c>
      <c r="R594" s="1" t="s">
        <v>37</v>
      </c>
      <c r="S594">
        <f t="shared" si="46"/>
        <v>17</v>
      </c>
      <c r="T594">
        <f t="shared" si="47"/>
        <v>8</v>
      </c>
      <c r="U594">
        <f t="shared" si="48"/>
        <v>0</v>
      </c>
      <c r="V594" s="14">
        <f t="shared" si="49"/>
        <v>2.8333333333333335</v>
      </c>
      <c r="W594" t="str">
        <f t="shared" si="45"/>
        <v>NO</v>
      </c>
      <c r="X594" t="str">
        <f>VLOOKUP(B:B,[1]Sheet3!A:B,2,0)</f>
        <v>18-22 yrs (Youths)</v>
      </c>
    </row>
    <row r="595" spans="1:24" x14ac:dyDescent="0.35">
      <c r="A595" s="1" t="s">
        <v>518</v>
      </c>
      <c r="B595" s="1">
        <v>20</v>
      </c>
      <c r="C595" s="1" t="s">
        <v>17</v>
      </c>
      <c r="D595" s="1" t="s">
        <v>18</v>
      </c>
      <c r="E595" s="1">
        <v>1</v>
      </c>
      <c r="F595" s="1">
        <v>0</v>
      </c>
      <c r="G595" s="1">
        <v>1</v>
      </c>
      <c r="H595" s="1">
        <v>7</v>
      </c>
      <c r="I595" s="1">
        <v>2</v>
      </c>
      <c r="J595" s="1">
        <v>0</v>
      </c>
      <c r="K595" s="1" t="s">
        <v>35</v>
      </c>
      <c r="L595" s="1">
        <v>3</v>
      </c>
      <c r="M595" s="1" t="s">
        <v>1386</v>
      </c>
      <c r="N595" s="1" t="s">
        <v>20</v>
      </c>
      <c r="O595" s="1" t="s">
        <v>145</v>
      </c>
      <c r="P595" s="1" t="s">
        <v>22</v>
      </c>
      <c r="Q595" s="1" t="s">
        <v>20</v>
      </c>
      <c r="R595" s="1" t="s">
        <v>45</v>
      </c>
      <c r="S595">
        <f t="shared" si="46"/>
        <v>11</v>
      </c>
      <c r="T595">
        <f t="shared" si="47"/>
        <v>7</v>
      </c>
      <c r="U595">
        <f t="shared" si="48"/>
        <v>0</v>
      </c>
      <c r="V595" s="14">
        <f t="shared" si="49"/>
        <v>1.8333333333333333</v>
      </c>
      <c r="W595" t="str">
        <f t="shared" si="45"/>
        <v>NO</v>
      </c>
      <c r="X595" t="str">
        <f>VLOOKUP(B:B,[1]Sheet3!A:B,2,0)</f>
        <v>18-22 yrs (Youths)</v>
      </c>
    </row>
    <row r="596" spans="1:24" x14ac:dyDescent="0.35">
      <c r="A596" s="1" t="s">
        <v>519</v>
      </c>
      <c r="B596" s="1">
        <v>20</v>
      </c>
      <c r="C596" s="1" t="s">
        <v>31</v>
      </c>
      <c r="D596" s="1" t="s">
        <v>18</v>
      </c>
      <c r="E596" s="1">
        <v>5</v>
      </c>
      <c r="F596" s="1">
        <v>3</v>
      </c>
      <c r="G596" s="1">
        <v>1</v>
      </c>
      <c r="H596" s="1">
        <v>7</v>
      </c>
      <c r="I596" s="1">
        <v>4</v>
      </c>
      <c r="J596" s="1">
        <v>0</v>
      </c>
      <c r="K596" s="1" t="s">
        <v>108</v>
      </c>
      <c r="L596" s="1">
        <v>3</v>
      </c>
      <c r="M596" s="1" t="s">
        <v>1386</v>
      </c>
      <c r="N596" s="1" t="s">
        <v>20</v>
      </c>
      <c r="O596" s="1" t="s">
        <v>32</v>
      </c>
      <c r="P596" s="1" t="s">
        <v>22</v>
      </c>
      <c r="Q596" s="1" t="s">
        <v>22</v>
      </c>
      <c r="R596" s="1" t="s">
        <v>29</v>
      </c>
      <c r="S596">
        <f t="shared" si="46"/>
        <v>20</v>
      </c>
      <c r="T596">
        <f t="shared" si="47"/>
        <v>7</v>
      </c>
      <c r="U596">
        <f t="shared" si="48"/>
        <v>0</v>
      </c>
      <c r="V596" s="14">
        <f t="shared" si="49"/>
        <v>3.3333333333333335</v>
      </c>
      <c r="W596" t="str">
        <f t="shared" si="45"/>
        <v>NO</v>
      </c>
      <c r="X596" t="str">
        <f>VLOOKUP(B:B,[1]Sheet3!A:B,2,0)</f>
        <v>18-22 yrs (Youths)</v>
      </c>
    </row>
    <row r="597" spans="1:24" x14ac:dyDescent="0.35">
      <c r="A597" s="1" t="s">
        <v>527</v>
      </c>
      <c r="B597" s="1">
        <v>20</v>
      </c>
      <c r="C597" s="1" t="s">
        <v>55</v>
      </c>
      <c r="D597" s="1" t="s">
        <v>18</v>
      </c>
      <c r="E597" s="1">
        <v>2</v>
      </c>
      <c r="F597" s="1">
        <v>1</v>
      </c>
      <c r="G597" s="1">
        <v>1</v>
      </c>
      <c r="H597" s="1">
        <v>7</v>
      </c>
      <c r="I597" s="1">
        <v>1</v>
      </c>
      <c r="J597" s="1">
        <v>1</v>
      </c>
      <c r="K597" s="1" t="s">
        <v>47</v>
      </c>
      <c r="L597" s="1">
        <v>2</v>
      </c>
      <c r="M597" s="1" t="s">
        <v>1383</v>
      </c>
      <c r="N597" s="1" t="s">
        <v>20</v>
      </c>
      <c r="O597" s="1" t="s">
        <v>36</v>
      </c>
      <c r="P597" s="1" t="s">
        <v>22</v>
      </c>
      <c r="Q597" s="1" t="s">
        <v>22</v>
      </c>
      <c r="R597" s="1" t="s">
        <v>23</v>
      </c>
      <c r="S597">
        <f t="shared" si="46"/>
        <v>13</v>
      </c>
      <c r="T597">
        <f t="shared" si="47"/>
        <v>7</v>
      </c>
      <c r="U597">
        <f t="shared" si="48"/>
        <v>1</v>
      </c>
      <c r="V597" s="14">
        <f t="shared" si="49"/>
        <v>2.1666666666666665</v>
      </c>
      <c r="W597" t="str">
        <f t="shared" si="45"/>
        <v>NO</v>
      </c>
      <c r="X597" t="str">
        <f>VLOOKUP(B:B,[1]Sheet3!A:B,2,0)</f>
        <v>18-22 yrs (Youths)</v>
      </c>
    </row>
    <row r="598" spans="1:24" x14ac:dyDescent="0.35">
      <c r="A598" s="1" t="s">
        <v>531</v>
      </c>
      <c r="B598" s="1">
        <v>20</v>
      </c>
      <c r="C598" s="1" t="s">
        <v>55</v>
      </c>
      <c r="D598" s="1" t="s">
        <v>18</v>
      </c>
      <c r="E598" s="1">
        <v>2</v>
      </c>
      <c r="F598" s="1">
        <v>2</v>
      </c>
      <c r="G598" s="1">
        <v>2</v>
      </c>
      <c r="H598" s="1">
        <v>8</v>
      </c>
      <c r="I598" s="1">
        <v>3</v>
      </c>
      <c r="J598" s="1">
        <v>0</v>
      </c>
      <c r="K598" s="1" t="s">
        <v>35</v>
      </c>
      <c r="L598" s="1">
        <v>3</v>
      </c>
      <c r="M598" s="1" t="s">
        <v>1383</v>
      </c>
      <c r="N598" s="1" t="s">
        <v>20</v>
      </c>
      <c r="O598" s="1" t="s">
        <v>36</v>
      </c>
      <c r="P598" s="1" t="s">
        <v>22</v>
      </c>
      <c r="Q598" s="1" t="s">
        <v>22</v>
      </c>
      <c r="R598" s="1" t="s">
        <v>29</v>
      </c>
      <c r="S598">
        <f t="shared" si="46"/>
        <v>17</v>
      </c>
      <c r="T598">
        <f t="shared" si="47"/>
        <v>8</v>
      </c>
      <c r="U598">
        <f t="shared" si="48"/>
        <v>0</v>
      </c>
      <c r="V598" s="14">
        <f t="shared" si="49"/>
        <v>2.8333333333333335</v>
      </c>
      <c r="W598" t="str">
        <f t="shared" si="45"/>
        <v>NO</v>
      </c>
      <c r="X598" t="str">
        <f>VLOOKUP(B:B,[1]Sheet3!A:B,2,0)</f>
        <v>18-22 yrs (Youths)</v>
      </c>
    </row>
    <row r="599" spans="1:24" x14ac:dyDescent="0.35">
      <c r="A599" s="1" t="s">
        <v>533</v>
      </c>
      <c r="B599" s="1">
        <v>20</v>
      </c>
      <c r="C599" s="1" t="s">
        <v>31</v>
      </c>
      <c r="D599" s="1" t="s">
        <v>18</v>
      </c>
      <c r="E599" s="1">
        <v>3</v>
      </c>
      <c r="F599" s="1">
        <v>0</v>
      </c>
      <c r="G599" s="1">
        <v>1</v>
      </c>
      <c r="H599" s="1">
        <v>9</v>
      </c>
      <c r="I599" s="1">
        <v>4</v>
      </c>
      <c r="J599" s="1">
        <v>4</v>
      </c>
      <c r="K599" s="1" t="s">
        <v>27</v>
      </c>
      <c r="L599" s="1">
        <v>4</v>
      </c>
      <c r="M599" s="1" t="s">
        <v>1386</v>
      </c>
      <c r="N599" s="1" t="s">
        <v>20</v>
      </c>
      <c r="O599" s="1" t="s">
        <v>166</v>
      </c>
      <c r="P599" s="1" t="s">
        <v>20</v>
      </c>
      <c r="Q599" s="1" t="s">
        <v>22</v>
      </c>
      <c r="R599" s="1" t="s">
        <v>37</v>
      </c>
      <c r="S599">
        <f t="shared" si="46"/>
        <v>21</v>
      </c>
      <c r="T599">
        <f t="shared" si="47"/>
        <v>9</v>
      </c>
      <c r="U599">
        <f t="shared" si="48"/>
        <v>0</v>
      </c>
      <c r="V599" s="14">
        <f t="shared" si="49"/>
        <v>3.5</v>
      </c>
      <c r="W599" t="str">
        <f t="shared" si="45"/>
        <v>NO</v>
      </c>
      <c r="X599" t="str">
        <f>VLOOKUP(B:B,[1]Sheet3!A:B,2,0)</f>
        <v>18-22 yrs (Youths)</v>
      </c>
    </row>
    <row r="600" spans="1:24" x14ac:dyDescent="0.35">
      <c r="A600" s="1" t="s">
        <v>536</v>
      </c>
      <c r="B600" s="1">
        <v>20</v>
      </c>
      <c r="C600" s="1" t="s">
        <v>55</v>
      </c>
      <c r="D600" s="1" t="s">
        <v>18</v>
      </c>
      <c r="E600" s="1">
        <v>2</v>
      </c>
      <c r="F600" s="1">
        <v>3</v>
      </c>
      <c r="G600" s="1">
        <v>2</v>
      </c>
      <c r="H600" s="1">
        <v>7</v>
      </c>
      <c r="I600" s="1">
        <v>3</v>
      </c>
      <c r="J600" s="1">
        <v>1</v>
      </c>
      <c r="K600" s="1" t="s">
        <v>35</v>
      </c>
      <c r="L600" s="1">
        <v>2</v>
      </c>
      <c r="M600" s="1" t="s">
        <v>1386</v>
      </c>
      <c r="N600" s="1" t="s">
        <v>20</v>
      </c>
      <c r="O600" s="1" t="s">
        <v>76</v>
      </c>
      <c r="P600" s="1" t="s">
        <v>22</v>
      </c>
      <c r="Q600" s="1" t="s">
        <v>22</v>
      </c>
      <c r="R600" s="1" t="s">
        <v>29</v>
      </c>
      <c r="S600">
        <f t="shared" si="46"/>
        <v>18</v>
      </c>
      <c r="T600">
        <f t="shared" si="47"/>
        <v>7</v>
      </c>
      <c r="U600">
        <f t="shared" si="48"/>
        <v>1</v>
      </c>
      <c r="V600" s="14">
        <f t="shared" si="49"/>
        <v>3</v>
      </c>
      <c r="W600" t="str">
        <f t="shared" si="45"/>
        <v>NO</v>
      </c>
      <c r="X600" t="str">
        <f>VLOOKUP(B:B,[1]Sheet3!A:B,2,0)</f>
        <v>18-22 yrs (Youths)</v>
      </c>
    </row>
    <row r="601" spans="1:24" x14ac:dyDescent="0.35">
      <c r="A601" s="1" t="s">
        <v>548</v>
      </c>
      <c r="B601" s="1">
        <v>20</v>
      </c>
      <c r="C601" s="1" t="s">
        <v>31</v>
      </c>
      <c r="D601" s="1" t="s">
        <v>18</v>
      </c>
      <c r="E601" s="1">
        <v>0.7</v>
      </c>
      <c r="F601" s="1">
        <v>3.5</v>
      </c>
      <c r="G601" s="1">
        <v>0.5</v>
      </c>
      <c r="H601" s="1">
        <v>8</v>
      </c>
      <c r="I601" s="1">
        <v>3</v>
      </c>
      <c r="J601" s="1">
        <v>0.6</v>
      </c>
      <c r="K601" s="1" t="s">
        <v>35</v>
      </c>
      <c r="L601" s="1">
        <v>4</v>
      </c>
      <c r="M601" s="1" t="s">
        <v>1381</v>
      </c>
      <c r="N601" s="1" t="s">
        <v>20</v>
      </c>
      <c r="O601" s="1" t="s">
        <v>66</v>
      </c>
      <c r="P601" s="1" t="s">
        <v>22</v>
      </c>
      <c r="Q601" s="1" t="s">
        <v>22</v>
      </c>
      <c r="R601" s="1" t="s">
        <v>29</v>
      </c>
      <c r="S601">
        <f t="shared" si="46"/>
        <v>16.3</v>
      </c>
      <c r="T601">
        <f t="shared" si="47"/>
        <v>8</v>
      </c>
      <c r="U601">
        <f t="shared" si="48"/>
        <v>0.5</v>
      </c>
      <c r="V601" s="14">
        <f t="shared" si="49"/>
        <v>2.7166666666666668</v>
      </c>
      <c r="W601" t="str">
        <f t="shared" si="45"/>
        <v>NO</v>
      </c>
      <c r="X601" t="str">
        <f>VLOOKUP(B:B,[1]Sheet3!A:B,2,0)</f>
        <v>18-22 yrs (Youths)</v>
      </c>
    </row>
    <row r="602" spans="1:24" x14ac:dyDescent="0.35">
      <c r="A602" s="1" t="s">
        <v>551</v>
      </c>
      <c r="B602" s="1">
        <v>20</v>
      </c>
      <c r="C602" s="1" t="s">
        <v>31</v>
      </c>
      <c r="D602" s="1" t="s">
        <v>18</v>
      </c>
      <c r="E602" s="1">
        <v>3</v>
      </c>
      <c r="F602" s="1">
        <v>4</v>
      </c>
      <c r="G602" s="1">
        <v>1</v>
      </c>
      <c r="H602" s="1">
        <v>8</v>
      </c>
      <c r="I602" s="1">
        <v>2</v>
      </c>
      <c r="J602" s="1">
        <v>0</v>
      </c>
      <c r="K602" s="1" t="s">
        <v>108</v>
      </c>
      <c r="L602" s="1">
        <v>3</v>
      </c>
      <c r="M602" s="1" t="s">
        <v>1383</v>
      </c>
      <c r="N602" s="1" t="s">
        <v>20</v>
      </c>
      <c r="O602" s="1" t="s">
        <v>66</v>
      </c>
      <c r="P602" s="1" t="s">
        <v>22</v>
      </c>
      <c r="Q602" s="1" t="s">
        <v>22</v>
      </c>
      <c r="R602" s="1" t="s">
        <v>45</v>
      </c>
      <c r="S602">
        <f t="shared" si="46"/>
        <v>18</v>
      </c>
      <c r="T602">
        <f t="shared" si="47"/>
        <v>8</v>
      </c>
      <c r="U602">
        <f t="shared" si="48"/>
        <v>0</v>
      </c>
      <c r="V602" s="14">
        <f t="shared" si="49"/>
        <v>3</v>
      </c>
      <c r="W602" t="str">
        <f t="shared" si="45"/>
        <v>NO</v>
      </c>
      <c r="X602" t="str">
        <f>VLOOKUP(B:B,[1]Sheet3!A:B,2,0)</f>
        <v>18-22 yrs (Youths)</v>
      </c>
    </row>
    <row r="603" spans="1:24" x14ac:dyDescent="0.35">
      <c r="A603" s="1" t="s">
        <v>554</v>
      </c>
      <c r="B603" s="1">
        <v>20</v>
      </c>
      <c r="C603" s="1" t="s">
        <v>31</v>
      </c>
      <c r="D603" s="1" t="s">
        <v>18</v>
      </c>
      <c r="E603" s="1">
        <v>0</v>
      </c>
      <c r="F603" s="1">
        <v>2</v>
      </c>
      <c r="G603" s="1">
        <v>0</v>
      </c>
      <c r="H603" s="1">
        <v>7</v>
      </c>
      <c r="I603" s="1">
        <v>5</v>
      </c>
      <c r="J603" s="1">
        <v>0</v>
      </c>
      <c r="K603" s="1" t="s">
        <v>35</v>
      </c>
      <c r="L603" s="1">
        <v>2</v>
      </c>
      <c r="M603" s="1" t="s">
        <v>1386</v>
      </c>
      <c r="N603" s="1" t="s">
        <v>22</v>
      </c>
      <c r="O603" s="1" t="s">
        <v>32</v>
      </c>
      <c r="P603" s="1" t="s">
        <v>20</v>
      </c>
      <c r="Q603" s="1" t="s">
        <v>22</v>
      </c>
      <c r="R603" s="1" t="s">
        <v>37</v>
      </c>
      <c r="S603">
        <f t="shared" si="46"/>
        <v>14</v>
      </c>
      <c r="T603">
        <f t="shared" si="47"/>
        <v>7</v>
      </c>
      <c r="U603">
        <f t="shared" si="48"/>
        <v>0</v>
      </c>
      <c r="V603" s="14">
        <f t="shared" si="49"/>
        <v>2.3333333333333335</v>
      </c>
      <c r="W603" t="str">
        <f t="shared" si="45"/>
        <v>NO</v>
      </c>
      <c r="X603" t="str">
        <f>VLOOKUP(B:B,[1]Sheet3!A:B,2,0)</f>
        <v>18-22 yrs (Youths)</v>
      </c>
    </row>
    <row r="604" spans="1:24" x14ac:dyDescent="0.35">
      <c r="A604" s="1" t="s">
        <v>562</v>
      </c>
      <c r="B604" s="1">
        <v>20</v>
      </c>
      <c r="C604" s="1" t="s">
        <v>31</v>
      </c>
      <c r="D604" s="1" t="s">
        <v>18</v>
      </c>
      <c r="E604" s="1">
        <v>4</v>
      </c>
      <c r="F604" s="1">
        <v>6</v>
      </c>
      <c r="G604" s="1">
        <v>0</v>
      </c>
      <c r="H604" s="1">
        <v>8</v>
      </c>
      <c r="I604" s="1">
        <v>0</v>
      </c>
      <c r="J604" s="1">
        <v>0</v>
      </c>
      <c r="K604" s="1" t="s">
        <v>27</v>
      </c>
      <c r="L604" s="1">
        <v>2</v>
      </c>
      <c r="M604" s="1" t="s">
        <v>1383</v>
      </c>
      <c r="N604" s="1" t="s">
        <v>20</v>
      </c>
      <c r="O604" s="1" t="s">
        <v>66</v>
      </c>
      <c r="P604" s="1" t="s">
        <v>22</v>
      </c>
      <c r="Q604" s="1" t="s">
        <v>22</v>
      </c>
      <c r="R604" s="1" t="s">
        <v>23</v>
      </c>
      <c r="S604">
        <f t="shared" si="46"/>
        <v>18</v>
      </c>
      <c r="T604">
        <f t="shared" si="47"/>
        <v>8</v>
      </c>
      <c r="U604">
        <f t="shared" si="48"/>
        <v>0</v>
      </c>
      <c r="V604" s="14">
        <f t="shared" si="49"/>
        <v>3</v>
      </c>
      <c r="W604" t="str">
        <f t="shared" si="45"/>
        <v>NO</v>
      </c>
      <c r="X604" t="str">
        <f>VLOOKUP(B:B,[1]Sheet3!A:B,2,0)</f>
        <v>18-22 yrs (Youths)</v>
      </c>
    </row>
    <row r="605" spans="1:24" x14ac:dyDescent="0.35">
      <c r="A605" s="1" t="s">
        <v>566</v>
      </c>
      <c r="B605" s="1">
        <v>20</v>
      </c>
      <c r="C605" s="1" t="s">
        <v>17</v>
      </c>
      <c r="D605" s="1" t="s">
        <v>18</v>
      </c>
      <c r="E605" s="1">
        <v>7</v>
      </c>
      <c r="F605" s="1">
        <v>2</v>
      </c>
      <c r="G605" s="1">
        <v>0</v>
      </c>
      <c r="H605" s="1">
        <v>8</v>
      </c>
      <c r="I605" s="1">
        <v>4</v>
      </c>
      <c r="J605" s="1">
        <v>3</v>
      </c>
      <c r="K605" s="1" t="s">
        <v>142</v>
      </c>
      <c r="L605" s="1">
        <v>4</v>
      </c>
      <c r="M605" s="1" t="s">
        <v>1381</v>
      </c>
      <c r="N605" s="1" t="s">
        <v>20</v>
      </c>
      <c r="O605" s="1" t="s">
        <v>39</v>
      </c>
      <c r="P605" s="1" t="s">
        <v>20</v>
      </c>
      <c r="Q605" s="1" t="s">
        <v>20</v>
      </c>
      <c r="R605" s="1" t="s">
        <v>33</v>
      </c>
      <c r="S605">
        <f t="shared" si="46"/>
        <v>24</v>
      </c>
      <c r="T605">
        <f t="shared" si="47"/>
        <v>8</v>
      </c>
      <c r="U605">
        <f t="shared" si="48"/>
        <v>0</v>
      </c>
      <c r="V605" s="14">
        <f t="shared" si="49"/>
        <v>4</v>
      </c>
      <c r="W605" t="str">
        <f t="shared" si="45"/>
        <v>NO</v>
      </c>
      <c r="X605" t="str">
        <f>VLOOKUP(B:B,[1]Sheet3!A:B,2,0)</f>
        <v>18-22 yrs (Youths)</v>
      </c>
    </row>
    <row r="606" spans="1:24" x14ac:dyDescent="0.35">
      <c r="A606" s="1" t="s">
        <v>577</v>
      </c>
      <c r="B606" s="1">
        <v>20</v>
      </c>
      <c r="C606" s="1" t="s">
        <v>17</v>
      </c>
      <c r="D606" s="1" t="s">
        <v>18</v>
      </c>
      <c r="E606" s="1">
        <v>5</v>
      </c>
      <c r="F606" s="1">
        <v>7</v>
      </c>
      <c r="G606" s="1">
        <v>0</v>
      </c>
      <c r="H606" s="1">
        <v>6</v>
      </c>
      <c r="I606" s="1">
        <v>1</v>
      </c>
      <c r="J606" s="1">
        <v>0</v>
      </c>
      <c r="K606" s="1" t="s">
        <v>19</v>
      </c>
      <c r="L606" s="1">
        <v>4</v>
      </c>
      <c r="M606" s="1" t="s">
        <v>1381</v>
      </c>
      <c r="N606" s="1" t="s">
        <v>20</v>
      </c>
      <c r="O606" s="1" t="s">
        <v>145</v>
      </c>
      <c r="P606" s="1" t="s">
        <v>22</v>
      </c>
      <c r="Q606" s="1" t="s">
        <v>22</v>
      </c>
      <c r="R606" s="1" t="s">
        <v>33</v>
      </c>
      <c r="S606">
        <f t="shared" si="46"/>
        <v>19</v>
      </c>
      <c r="T606">
        <f t="shared" si="47"/>
        <v>7</v>
      </c>
      <c r="U606">
        <f t="shared" si="48"/>
        <v>0</v>
      </c>
      <c r="V606" s="14">
        <f t="shared" si="49"/>
        <v>3.1666666666666665</v>
      </c>
      <c r="W606" t="str">
        <f t="shared" si="45"/>
        <v>NO</v>
      </c>
      <c r="X606" t="str">
        <f>VLOOKUP(B:B,[1]Sheet3!A:B,2,0)</f>
        <v>18-22 yrs (Youths)</v>
      </c>
    </row>
    <row r="607" spans="1:24" x14ac:dyDescent="0.35">
      <c r="A607" s="1" t="s">
        <v>578</v>
      </c>
      <c r="B607" s="1">
        <v>20</v>
      </c>
      <c r="C607" s="1" t="s">
        <v>31</v>
      </c>
      <c r="D607" s="1" t="s">
        <v>18</v>
      </c>
      <c r="E607" s="1">
        <v>0</v>
      </c>
      <c r="F607" s="1">
        <v>10</v>
      </c>
      <c r="G607" s="1">
        <v>4</v>
      </c>
      <c r="H607" s="1">
        <v>6</v>
      </c>
      <c r="I607" s="1">
        <v>2</v>
      </c>
      <c r="J607" s="1">
        <v>0</v>
      </c>
      <c r="K607" s="1" t="s">
        <v>47</v>
      </c>
      <c r="L607" s="1">
        <v>7</v>
      </c>
      <c r="M607" s="1" t="s">
        <v>1386</v>
      </c>
      <c r="N607" s="1" t="s">
        <v>20</v>
      </c>
      <c r="O607" s="1" t="s">
        <v>32</v>
      </c>
      <c r="P607" s="1" t="s">
        <v>22</v>
      </c>
      <c r="Q607" s="1" t="s">
        <v>22</v>
      </c>
      <c r="R607" s="1" t="s">
        <v>37</v>
      </c>
      <c r="S607">
        <f t="shared" si="46"/>
        <v>22</v>
      </c>
      <c r="T607">
        <f t="shared" si="47"/>
        <v>10</v>
      </c>
      <c r="U607">
        <f t="shared" si="48"/>
        <v>0</v>
      </c>
      <c r="V607" s="14">
        <f t="shared" si="49"/>
        <v>3.6666666666666665</v>
      </c>
      <c r="W607" t="str">
        <f t="shared" si="45"/>
        <v>NO</v>
      </c>
      <c r="X607" t="str">
        <f>VLOOKUP(B:B,[1]Sheet3!A:B,2,0)</f>
        <v>18-22 yrs (Youths)</v>
      </c>
    </row>
    <row r="608" spans="1:24" x14ac:dyDescent="0.35">
      <c r="A608" s="1" t="s">
        <v>579</v>
      </c>
      <c r="B608" s="1">
        <v>20</v>
      </c>
      <c r="C608" s="1" t="s">
        <v>31</v>
      </c>
      <c r="D608" s="1" t="s">
        <v>18</v>
      </c>
      <c r="E608" s="1">
        <v>4</v>
      </c>
      <c r="F608" s="1">
        <v>5</v>
      </c>
      <c r="G608" s="1">
        <v>1</v>
      </c>
      <c r="H608" s="1">
        <v>9</v>
      </c>
      <c r="I608" s="1">
        <v>2</v>
      </c>
      <c r="J608" s="1">
        <v>0</v>
      </c>
      <c r="K608" s="1" t="s">
        <v>27</v>
      </c>
      <c r="L608" s="1">
        <v>4</v>
      </c>
      <c r="M608" s="1" t="s">
        <v>1381</v>
      </c>
      <c r="N608" s="1" t="s">
        <v>20</v>
      </c>
      <c r="O608" s="1" t="s">
        <v>32</v>
      </c>
      <c r="P608" s="1" t="s">
        <v>20</v>
      </c>
      <c r="Q608" s="1" t="s">
        <v>22</v>
      </c>
      <c r="R608" s="1" t="s">
        <v>45</v>
      </c>
      <c r="S608">
        <f t="shared" si="46"/>
        <v>21</v>
      </c>
      <c r="T608">
        <f t="shared" si="47"/>
        <v>9</v>
      </c>
      <c r="U608">
        <f t="shared" si="48"/>
        <v>0</v>
      </c>
      <c r="V608" s="14">
        <f t="shared" si="49"/>
        <v>3.5</v>
      </c>
      <c r="W608" t="str">
        <f t="shared" si="45"/>
        <v>NO</v>
      </c>
      <c r="X608" t="str">
        <f>VLOOKUP(B:B,[1]Sheet3!A:B,2,0)</f>
        <v>18-22 yrs (Youths)</v>
      </c>
    </row>
    <row r="609" spans="1:24" x14ac:dyDescent="0.35">
      <c r="A609" s="1" t="s">
        <v>585</v>
      </c>
      <c r="B609" s="1">
        <v>20</v>
      </c>
      <c r="C609" s="1" t="s">
        <v>31</v>
      </c>
      <c r="D609" s="1" t="s">
        <v>18</v>
      </c>
      <c r="E609" s="1">
        <v>5</v>
      </c>
      <c r="F609" s="1">
        <v>2</v>
      </c>
      <c r="G609" s="1">
        <v>0</v>
      </c>
      <c r="H609" s="1">
        <v>13</v>
      </c>
      <c r="I609" s="1">
        <v>4</v>
      </c>
      <c r="J609" s="1">
        <v>0</v>
      </c>
      <c r="K609" s="1" t="s">
        <v>35</v>
      </c>
      <c r="L609" s="1">
        <v>2</v>
      </c>
      <c r="M609" s="1" t="s">
        <v>1381</v>
      </c>
      <c r="N609" s="1" t="s">
        <v>20</v>
      </c>
      <c r="O609" s="1" t="s">
        <v>28</v>
      </c>
      <c r="P609" s="1" t="s">
        <v>20</v>
      </c>
      <c r="Q609" s="1" t="s">
        <v>20</v>
      </c>
      <c r="R609" s="1" t="s">
        <v>23</v>
      </c>
      <c r="S609">
        <f t="shared" si="46"/>
        <v>24</v>
      </c>
      <c r="T609">
        <f t="shared" si="47"/>
        <v>13</v>
      </c>
      <c r="U609">
        <f t="shared" si="48"/>
        <v>0</v>
      </c>
      <c r="V609" s="14">
        <f t="shared" si="49"/>
        <v>4</v>
      </c>
      <c r="W609" t="str">
        <f t="shared" si="45"/>
        <v>NO</v>
      </c>
      <c r="X609" t="str">
        <f>VLOOKUP(B:B,[1]Sheet3!A:B,2,0)</f>
        <v>18-22 yrs (Youths)</v>
      </c>
    </row>
    <row r="610" spans="1:24" x14ac:dyDescent="0.35">
      <c r="A610" s="1" t="s">
        <v>586</v>
      </c>
      <c r="B610" s="1">
        <v>20</v>
      </c>
      <c r="C610" s="1" t="s">
        <v>31</v>
      </c>
      <c r="D610" s="1" t="s">
        <v>26</v>
      </c>
      <c r="E610" s="1">
        <v>4</v>
      </c>
      <c r="F610" s="1">
        <v>4</v>
      </c>
      <c r="G610" s="1">
        <v>0</v>
      </c>
      <c r="H610" s="1">
        <v>8</v>
      </c>
      <c r="I610" s="1">
        <v>4</v>
      </c>
      <c r="J610" s="1">
        <v>3</v>
      </c>
      <c r="K610" s="1" t="s">
        <v>35</v>
      </c>
      <c r="L610" s="1">
        <v>3</v>
      </c>
      <c r="M610" s="1" t="s">
        <v>1383</v>
      </c>
      <c r="N610" s="1" t="s">
        <v>20</v>
      </c>
      <c r="O610" s="1" t="s">
        <v>61</v>
      </c>
      <c r="P610" s="1" t="s">
        <v>22</v>
      </c>
      <c r="Q610" s="1" t="s">
        <v>22</v>
      </c>
      <c r="R610" s="1" t="s">
        <v>45</v>
      </c>
      <c r="S610">
        <f t="shared" si="46"/>
        <v>23</v>
      </c>
      <c r="T610">
        <f t="shared" si="47"/>
        <v>8</v>
      </c>
      <c r="U610">
        <f t="shared" si="48"/>
        <v>0</v>
      </c>
      <c r="V610" s="14">
        <f t="shared" si="49"/>
        <v>3.8333333333333335</v>
      </c>
      <c r="W610" t="str">
        <f t="shared" si="45"/>
        <v>NO</v>
      </c>
      <c r="X610" t="str">
        <f>VLOOKUP(B:B,[1]Sheet3!A:B,2,0)</f>
        <v>18-22 yrs (Youths)</v>
      </c>
    </row>
    <row r="611" spans="1:24" x14ac:dyDescent="0.35">
      <c r="A611" s="1" t="s">
        <v>588</v>
      </c>
      <c r="B611" s="1">
        <v>20</v>
      </c>
      <c r="C611" s="1" t="s">
        <v>31</v>
      </c>
      <c r="D611" s="1" t="s">
        <v>18</v>
      </c>
      <c r="E611" s="1">
        <v>4</v>
      </c>
      <c r="F611" s="1">
        <v>2</v>
      </c>
      <c r="G611" s="1">
        <v>1</v>
      </c>
      <c r="H611" s="1">
        <v>8</v>
      </c>
      <c r="I611" s="1">
        <v>2</v>
      </c>
      <c r="J611" s="1">
        <v>0</v>
      </c>
      <c r="K611" s="1" t="s">
        <v>27</v>
      </c>
      <c r="L611" s="1">
        <v>3</v>
      </c>
      <c r="M611" s="1" t="s">
        <v>1381</v>
      </c>
      <c r="N611" s="1" t="s">
        <v>20</v>
      </c>
      <c r="O611" s="1" t="s">
        <v>68</v>
      </c>
      <c r="P611" s="1" t="s">
        <v>22</v>
      </c>
      <c r="Q611" s="1" t="s">
        <v>22</v>
      </c>
      <c r="R611" s="1" t="s">
        <v>37</v>
      </c>
      <c r="S611">
        <f t="shared" si="46"/>
        <v>17</v>
      </c>
      <c r="T611">
        <f t="shared" si="47"/>
        <v>8</v>
      </c>
      <c r="U611">
        <f t="shared" si="48"/>
        <v>0</v>
      </c>
      <c r="V611" s="14">
        <f t="shared" si="49"/>
        <v>2.8333333333333335</v>
      </c>
      <c r="W611" t="str">
        <f t="shared" si="45"/>
        <v>NO</v>
      </c>
      <c r="X611" t="str">
        <f>VLOOKUP(B:B,[1]Sheet3!A:B,2,0)</f>
        <v>18-22 yrs (Youths)</v>
      </c>
    </row>
    <row r="612" spans="1:24" x14ac:dyDescent="0.35">
      <c r="A612" s="1" t="s">
        <v>599</v>
      </c>
      <c r="B612" s="1">
        <v>20</v>
      </c>
      <c r="C612" s="1" t="s">
        <v>31</v>
      </c>
      <c r="D612" s="1" t="s">
        <v>18</v>
      </c>
      <c r="E612" s="1">
        <v>4</v>
      </c>
      <c r="F612" s="1">
        <v>4</v>
      </c>
      <c r="G612" s="1">
        <v>0</v>
      </c>
      <c r="H612" s="1">
        <v>8</v>
      </c>
      <c r="I612" s="1">
        <v>2</v>
      </c>
      <c r="J612" s="1">
        <v>0</v>
      </c>
      <c r="K612" s="1" t="s">
        <v>47</v>
      </c>
      <c r="L612" s="1">
        <v>1</v>
      </c>
      <c r="M612" s="1" t="s">
        <v>1383</v>
      </c>
      <c r="N612" s="1" t="s">
        <v>20</v>
      </c>
      <c r="O612" s="1" t="s">
        <v>66</v>
      </c>
      <c r="P612" s="1" t="s">
        <v>20</v>
      </c>
      <c r="Q612" s="1" t="s">
        <v>20</v>
      </c>
      <c r="R612" s="1" t="s">
        <v>23</v>
      </c>
      <c r="S612">
        <f t="shared" si="46"/>
        <v>18</v>
      </c>
      <c r="T612">
        <f t="shared" si="47"/>
        <v>8</v>
      </c>
      <c r="U612">
        <f t="shared" si="48"/>
        <v>0</v>
      </c>
      <c r="V612" s="14">
        <f t="shared" si="49"/>
        <v>3</v>
      </c>
      <c r="W612" t="str">
        <f t="shared" si="45"/>
        <v>NO</v>
      </c>
      <c r="X612" t="str">
        <f>VLOOKUP(B:B,[1]Sheet3!A:B,2,0)</f>
        <v>18-22 yrs (Youths)</v>
      </c>
    </row>
    <row r="613" spans="1:24" x14ac:dyDescent="0.35">
      <c r="A613" s="1" t="s">
        <v>600</v>
      </c>
      <c r="B613" s="1">
        <v>20</v>
      </c>
      <c r="C613" s="1" t="s">
        <v>55</v>
      </c>
      <c r="D613" s="1" t="s">
        <v>26</v>
      </c>
      <c r="E613" s="1">
        <v>2</v>
      </c>
      <c r="F613" s="1">
        <v>2</v>
      </c>
      <c r="G613" s="1">
        <v>0</v>
      </c>
      <c r="H613" s="1">
        <v>12</v>
      </c>
      <c r="I613" s="1">
        <v>4</v>
      </c>
      <c r="J613" s="1">
        <v>0</v>
      </c>
      <c r="K613" s="1" t="s">
        <v>35</v>
      </c>
      <c r="L613" s="1">
        <v>3</v>
      </c>
      <c r="M613" s="1" t="s">
        <v>1383</v>
      </c>
      <c r="N613" s="1" t="s">
        <v>20</v>
      </c>
      <c r="O613" s="1" t="s">
        <v>76</v>
      </c>
      <c r="P613" s="1" t="s">
        <v>20</v>
      </c>
      <c r="Q613" s="1" t="s">
        <v>22</v>
      </c>
      <c r="R613" s="1" t="s">
        <v>37</v>
      </c>
      <c r="S613">
        <f t="shared" si="46"/>
        <v>20</v>
      </c>
      <c r="T613">
        <f t="shared" si="47"/>
        <v>12</v>
      </c>
      <c r="U613">
        <f t="shared" si="48"/>
        <v>0</v>
      </c>
      <c r="V613" s="14">
        <f t="shared" si="49"/>
        <v>3.3333333333333335</v>
      </c>
      <c r="W613" t="str">
        <f t="shared" si="45"/>
        <v>NO</v>
      </c>
      <c r="X613" t="str">
        <f>VLOOKUP(B:B,[1]Sheet3!A:B,2,0)</f>
        <v>18-22 yrs (Youths)</v>
      </c>
    </row>
    <row r="614" spans="1:24" x14ac:dyDescent="0.35">
      <c r="A614" s="1" t="s">
        <v>603</v>
      </c>
      <c r="B614" s="1">
        <v>20</v>
      </c>
      <c r="C614" s="1" t="s">
        <v>31</v>
      </c>
      <c r="D614" s="1" t="s">
        <v>18</v>
      </c>
      <c r="E614" s="1">
        <v>3</v>
      </c>
      <c r="F614" s="1">
        <v>6</v>
      </c>
      <c r="G614" s="1">
        <v>2</v>
      </c>
      <c r="H614" s="1">
        <v>5</v>
      </c>
      <c r="I614" s="1">
        <v>3</v>
      </c>
      <c r="J614" s="1">
        <v>0</v>
      </c>
      <c r="K614" s="1" t="s">
        <v>27</v>
      </c>
      <c r="L614" s="1">
        <v>3</v>
      </c>
      <c r="M614" s="1" t="s">
        <v>1383</v>
      </c>
      <c r="N614" s="1" t="s">
        <v>20</v>
      </c>
      <c r="O614" s="1" t="s">
        <v>604</v>
      </c>
      <c r="P614" s="1" t="s">
        <v>22</v>
      </c>
      <c r="Q614" s="1" t="s">
        <v>22</v>
      </c>
      <c r="R614" s="1" t="s">
        <v>33</v>
      </c>
      <c r="S614">
        <f t="shared" si="46"/>
        <v>19</v>
      </c>
      <c r="T614">
        <f t="shared" si="47"/>
        <v>6</v>
      </c>
      <c r="U614">
        <f t="shared" si="48"/>
        <v>0</v>
      </c>
      <c r="V614" s="14">
        <f t="shared" si="49"/>
        <v>3.1666666666666665</v>
      </c>
      <c r="W614" t="str">
        <f t="shared" si="45"/>
        <v>NO</v>
      </c>
      <c r="X614" t="str">
        <f>VLOOKUP(B:B,[1]Sheet3!A:B,2,0)</f>
        <v>18-22 yrs (Youths)</v>
      </c>
    </row>
    <row r="615" spans="1:24" x14ac:dyDescent="0.35">
      <c r="A615" s="1" t="s">
        <v>606</v>
      </c>
      <c r="B615" s="1">
        <v>20</v>
      </c>
      <c r="C615" s="1" t="s">
        <v>31</v>
      </c>
      <c r="D615" s="1" t="s">
        <v>18</v>
      </c>
      <c r="E615" s="1">
        <v>7</v>
      </c>
      <c r="F615" s="1">
        <v>0</v>
      </c>
      <c r="G615" s="1">
        <v>1</v>
      </c>
      <c r="H615" s="1">
        <v>6</v>
      </c>
      <c r="I615" s="1">
        <v>2</v>
      </c>
      <c r="J615" s="1">
        <v>1</v>
      </c>
      <c r="K615" s="1" t="s">
        <v>142</v>
      </c>
      <c r="L615" s="1">
        <v>4</v>
      </c>
      <c r="M615" s="1" t="s">
        <v>1383</v>
      </c>
      <c r="N615" s="1" t="s">
        <v>20</v>
      </c>
      <c r="O615" s="1" t="s">
        <v>61</v>
      </c>
      <c r="P615" s="1" t="s">
        <v>20</v>
      </c>
      <c r="Q615" s="1" t="s">
        <v>22</v>
      </c>
      <c r="R615" s="1" t="s">
        <v>29</v>
      </c>
      <c r="S615">
        <f t="shared" si="46"/>
        <v>17</v>
      </c>
      <c r="T615">
        <f t="shared" si="47"/>
        <v>7</v>
      </c>
      <c r="U615">
        <f t="shared" si="48"/>
        <v>0</v>
      </c>
      <c r="V615" s="14">
        <f t="shared" si="49"/>
        <v>2.8333333333333335</v>
      </c>
      <c r="W615" t="str">
        <f t="shared" si="45"/>
        <v>NO</v>
      </c>
      <c r="X615" t="str">
        <f>VLOOKUP(B:B,[1]Sheet3!A:B,2,0)</f>
        <v>18-22 yrs (Youths)</v>
      </c>
    </row>
    <row r="616" spans="1:24" x14ac:dyDescent="0.35">
      <c r="A616" s="1" t="s">
        <v>607</v>
      </c>
      <c r="B616" s="1">
        <v>20</v>
      </c>
      <c r="C616" s="1" t="s">
        <v>31</v>
      </c>
      <c r="D616" s="1" t="s">
        <v>26</v>
      </c>
      <c r="E616" s="1">
        <v>0.5</v>
      </c>
      <c r="F616" s="1">
        <v>3</v>
      </c>
      <c r="G616" s="1">
        <v>1</v>
      </c>
      <c r="H616" s="1">
        <v>10</v>
      </c>
      <c r="I616" s="1">
        <v>3</v>
      </c>
      <c r="J616" s="1">
        <v>2</v>
      </c>
      <c r="K616" s="1" t="s">
        <v>35</v>
      </c>
      <c r="L616" s="1">
        <v>2</v>
      </c>
      <c r="M616" s="1" t="s">
        <v>1381</v>
      </c>
      <c r="N616" s="1" t="s">
        <v>22</v>
      </c>
      <c r="O616" s="1" t="s">
        <v>28</v>
      </c>
      <c r="P616" s="1" t="s">
        <v>20</v>
      </c>
      <c r="Q616" s="1" t="s">
        <v>20</v>
      </c>
      <c r="R616" s="1" t="s">
        <v>37</v>
      </c>
      <c r="S616">
        <f t="shared" si="46"/>
        <v>19.5</v>
      </c>
      <c r="T616">
        <f t="shared" si="47"/>
        <v>10</v>
      </c>
      <c r="U616">
        <f t="shared" si="48"/>
        <v>0.5</v>
      </c>
      <c r="V616" s="14">
        <f t="shared" si="49"/>
        <v>3.25</v>
      </c>
      <c r="W616" t="str">
        <f t="shared" si="45"/>
        <v>NO</v>
      </c>
      <c r="X616" t="str">
        <f>VLOOKUP(B:B,[1]Sheet3!A:B,2,0)</f>
        <v>18-22 yrs (Youths)</v>
      </c>
    </row>
    <row r="617" spans="1:24" x14ac:dyDescent="0.35">
      <c r="A617" s="1" t="s">
        <v>615</v>
      </c>
      <c r="B617" s="1">
        <v>20</v>
      </c>
      <c r="C617" s="1" t="s">
        <v>31</v>
      </c>
      <c r="D617" s="1" t="s">
        <v>18</v>
      </c>
      <c r="E617" s="1">
        <v>2</v>
      </c>
      <c r="F617" s="1">
        <v>3</v>
      </c>
      <c r="G617" s="1">
        <v>0</v>
      </c>
      <c r="H617" s="1">
        <v>11</v>
      </c>
      <c r="I617" s="1">
        <v>1</v>
      </c>
      <c r="J617" s="1">
        <v>1</v>
      </c>
      <c r="K617" s="1" t="s">
        <v>47</v>
      </c>
      <c r="L617" s="1">
        <v>3</v>
      </c>
      <c r="M617" s="1" t="s">
        <v>1383</v>
      </c>
      <c r="N617" s="1" t="s">
        <v>20</v>
      </c>
      <c r="O617" s="1" t="s">
        <v>166</v>
      </c>
      <c r="P617" s="1" t="s">
        <v>20</v>
      </c>
      <c r="Q617" s="1" t="s">
        <v>20</v>
      </c>
      <c r="R617" s="1" t="s">
        <v>23</v>
      </c>
      <c r="S617">
        <f t="shared" si="46"/>
        <v>18</v>
      </c>
      <c r="T617">
        <f t="shared" si="47"/>
        <v>11</v>
      </c>
      <c r="U617">
        <f t="shared" si="48"/>
        <v>0</v>
      </c>
      <c r="V617" s="14">
        <f t="shared" si="49"/>
        <v>3</v>
      </c>
      <c r="W617" t="str">
        <f t="shared" si="45"/>
        <v>NO</v>
      </c>
      <c r="X617" t="str">
        <f>VLOOKUP(B:B,[1]Sheet3!A:B,2,0)</f>
        <v>18-22 yrs (Youths)</v>
      </c>
    </row>
    <row r="618" spans="1:24" x14ac:dyDescent="0.35">
      <c r="A618" s="1" t="s">
        <v>617</v>
      </c>
      <c r="B618" s="1">
        <v>20</v>
      </c>
      <c r="C618" s="1" t="s">
        <v>55</v>
      </c>
      <c r="D618" s="1" t="s">
        <v>18</v>
      </c>
      <c r="E618" s="1">
        <v>4</v>
      </c>
      <c r="F618" s="1">
        <v>0</v>
      </c>
      <c r="G618" s="1">
        <v>0</v>
      </c>
      <c r="H618" s="1">
        <v>12</v>
      </c>
      <c r="I618" s="1">
        <v>2</v>
      </c>
      <c r="J618" s="1">
        <v>2</v>
      </c>
      <c r="K618" s="1" t="s">
        <v>35</v>
      </c>
      <c r="L618" s="1">
        <v>3</v>
      </c>
      <c r="M618" s="1" t="s">
        <v>1381</v>
      </c>
      <c r="N618" s="1" t="s">
        <v>20</v>
      </c>
      <c r="O618" s="1" t="s">
        <v>28</v>
      </c>
      <c r="P618" s="1" t="s">
        <v>20</v>
      </c>
      <c r="Q618" s="1" t="s">
        <v>20</v>
      </c>
      <c r="R618" s="1" t="s">
        <v>29</v>
      </c>
      <c r="S618">
        <f t="shared" si="46"/>
        <v>20</v>
      </c>
      <c r="T618">
        <f t="shared" si="47"/>
        <v>12</v>
      </c>
      <c r="U618">
        <f t="shared" si="48"/>
        <v>0</v>
      </c>
      <c r="V618" s="14">
        <f t="shared" si="49"/>
        <v>3.3333333333333335</v>
      </c>
      <c r="W618" t="str">
        <f t="shared" si="45"/>
        <v>NO</v>
      </c>
      <c r="X618" t="str">
        <f>VLOOKUP(B:B,[1]Sheet3!A:B,2,0)</f>
        <v>18-22 yrs (Youths)</v>
      </c>
    </row>
    <row r="619" spans="1:24" x14ac:dyDescent="0.35">
      <c r="A619" s="1" t="s">
        <v>618</v>
      </c>
      <c r="B619" s="1">
        <v>20</v>
      </c>
      <c r="C619" s="1" t="s">
        <v>151</v>
      </c>
      <c r="D619" s="1" t="s">
        <v>18</v>
      </c>
      <c r="E619" s="1">
        <v>0</v>
      </c>
      <c r="F619" s="1">
        <v>2</v>
      </c>
      <c r="G619" s="1">
        <v>0</v>
      </c>
      <c r="H619" s="1">
        <v>10</v>
      </c>
      <c r="I619" s="1">
        <v>4</v>
      </c>
      <c r="J619" s="1">
        <v>0</v>
      </c>
      <c r="K619" s="1" t="s">
        <v>35</v>
      </c>
      <c r="L619" s="1">
        <v>3</v>
      </c>
      <c r="M619" s="1" t="s">
        <v>1381</v>
      </c>
      <c r="N619" s="1" t="s">
        <v>20</v>
      </c>
      <c r="O619" s="1" t="s">
        <v>61</v>
      </c>
      <c r="P619" s="1" t="s">
        <v>20</v>
      </c>
      <c r="Q619" s="1" t="s">
        <v>20</v>
      </c>
      <c r="R619" s="1" t="s">
        <v>37</v>
      </c>
      <c r="S619">
        <f t="shared" si="46"/>
        <v>16</v>
      </c>
      <c r="T619">
        <f t="shared" si="47"/>
        <v>10</v>
      </c>
      <c r="U619">
        <f t="shared" si="48"/>
        <v>0</v>
      </c>
      <c r="V619" s="14">
        <f t="shared" si="49"/>
        <v>2.6666666666666665</v>
      </c>
      <c r="W619" t="str">
        <f t="shared" si="45"/>
        <v>NO</v>
      </c>
      <c r="X619" t="str">
        <f>VLOOKUP(B:B,[1]Sheet3!A:B,2,0)</f>
        <v>18-22 yrs (Youths)</v>
      </c>
    </row>
    <row r="620" spans="1:24" x14ac:dyDescent="0.35">
      <c r="A620" s="1" t="s">
        <v>619</v>
      </c>
      <c r="B620" s="1">
        <v>20</v>
      </c>
      <c r="C620" s="1" t="s">
        <v>55</v>
      </c>
      <c r="D620" s="1" t="s">
        <v>18</v>
      </c>
      <c r="E620" s="1">
        <v>0</v>
      </c>
      <c r="F620" s="1">
        <v>1</v>
      </c>
      <c r="G620" s="1">
        <v>1</v>
      </c>
      <c r="H620" s="1">
        <v>8</v>
      </c>
      <c r="I620" s="1">
        <v>4</v>
      </c>
      <c r="J620" s="1">
        <v>0</v>
      </c>
      <c r="K620" s="1" t="s">
        <v>47</v>
      </c>
      <c r="L620" s="1">
        <v>3</v>
      </c>
      <c r="M620" s="1" t="s">
        <v>1381</v>
      </c>
      <c r="N620" s="1" t="s">
        <v>20</v>
      </c>
      <c r="O620" s="1" t="s">
        <v>166</v>
      </c>
      <c r="P620" s="1" t="s">
        <v>20</v>
      </c>
      <c r="Q620" s="1" t="s">
        <v>22</v>
      </c>
      <c r="R620" s="1" t="s">
        <v>23</v>
      </c>
      <c r="S620">
        <f t="shared" si="46"/>
        <v>14</v>
      </c>
      <c r="T620">
        <f t="shared" si="47"/>
        <v>8</v>
      </c>
      <c r="U620">
        <f t="shared" si="48"/>
        <v>0</v>
      </c>
      <c r="V620" s="14">
        <f t="shared" si="49"/>
        <v>2.3333333333333335</v>
      </c>
      <c r="W620" t="str">
        <f t="shared" si="45"/>
        <v>NO</v>
      </c>
      <c r="X620" t="str">
        <f>VLOOKUP(B:B,[1]Sheet3!A:B,2,0)</f>
        <v>18-22 yrs (Youths)</v>
      </c>
    </row>
    <row r="621" spans="1:24" x14ac:dyDescent="0.35">
      <c r="A621" s="1" t="s">
        <v>623</v>
      </c>
      <c r="B621" s="1">
        <v>20</v>
      </c>
      <c r="C621" s="1" t="s">
        <v>55</v>
      </c>
      <c r="D621" s="1" t="s">
        <v>18</v>
      </c>
      <c r="E621" s="1">
        <v>2</v>
      </c>
      <c r="F621" s="1">
        <v>3</v>
      </c>
      <c r="G621" s="1">
        <v>0</v>
      </c>
      <c r="H621" s="1">
        <v>7</v>
      </c>
      <c r="I621" s="1">
        <v>5</v>
      </c>
      <c r="J621" s="1">
        <v>6</v>
      </c>
      <c r="K621" s="1" t="s">
        <v>35</v>
      </c>
      <c r="L621" s="1">
        <v>2</v>
      </c>
      <c r="M621" s="1" t="s">
        <v>1381</v>
      </c>
      <c r="N621" s="1" t="s">
        <v>20</v>
      </c>
      <c r="O621" s="1" t="s">
        <v>61</v>
      </c>
      <c r="P621" s="1" t="s">
        <v>20</v>
      </c>
      <c r="Q621" s="1" t="s">
        <v>20</v>
      </c>
      <c r="R621" s="1" t="s">
        <v>45</v>
      </c>
      <c r="S621">
        <f t="shared" si="46"/>
        <v>23</v>
      </c>
      <c r="T621">
        <f t="shared" si="47"/>
        <v>7</v>
      </c>
      <c r="U621">
        <f t="shared" si="48"/>
        <v>0</v>
      </c>
      <c r="V621" s="14">
        <f t="shared" si="49"/>
        <v>3.8333333333333335</v>
      </c>
      <c r="W621" t="str">
        <f t="shared" si="45"/>
        <v>NO</v>
      </c>
      <c r="X621" t="str">
        <f>VLOOKUP(B:B,[1]Sheet3!A:B,2,0)</f>
        <v>18-22 yrs (Youths)</v>
      </c>
    </row>
    <row r="622" spans="1:24" x14ac:dyDescent="0.35">
      <c r="A622" s="17" t="s">
        <v>630</v>
      </c>
      <c r="B622" s="1">
        <v>20</v>
      </c>
      <c r="C622" s="1" t="s">
        <v>17</v>
      </c>
      <c r="D622" s="1" t="s">
        <v>18</v>
      </c>
      <c r="E622" s="1">
        <v>6</v>
      </c>
      <c r="F622" s="1">
        <v>5</v>
      </c>
      <c r="G622" s="1">
        <v>2</v>
      </c>
      <c r="H622" s="1">
        <v>6</v>
      </c>
      <c r="I622" s="1">
        <v>10</v>
      </c>
      <c r="J622" s="1">
        <v>15</v>
      </c>
      <c r="K622" s="1" t="s">
        <v>108</v>
      </c>
      <c r="L622" s="1">
        <v>3</v>
      </c>
      <c r="M622" s="1" t="s">
        <v>1383</v>
      </c>
      <c r="N622" s="1" t="s">
        <v>20</v>
      </c>
      <c r="O622" s="1" t="s">
        <v>277</v>
      </c>
      <c r="P622" s="1" t="s">
        <v>22</v>
      </c>
      <c r="Q622" s="1" t="s">
        <v>22</v>
      </c>
      <c r="R622" s="1" t="s">
        <v>23</v>
      </c>
      <c r="S622">
        <f t="shared" si="46"/>
        <v>44</v>
      </c>
      <c r="T622">
        <f t="shared" si="47"/>
        <v>15</v>
      </c>
      <c r="U622">
        <f t="shared" si="48"/>
        <v>2</v>
      </c>
      <c r="V622" s="14">
        <f t="shared" si="49"/>
        <v>7.333333333333333</v>
      </c>
      <c r="W622" t="str">
        <f t="shared" si="45"/>
        <v>NO</v>
      </c>
      <c r="X622" t="str">
        <f>VLOOKUP(B:B,[1]Sheet3!A:B,2,0)</f>
        <v>18-22 yrs (Youths)</v>
      </c>
    </row>
    <row r="623" spans="1:24" x14ac:dyDescent="0.35">
      <c r="A623" s="1" t="s">
        <v>632</v>
      </c>
      <c r="B623" s="1">
        <v>20</v>
      </c>
      <c r="C623" s="1" t="s">
        <v>55</v>
      </c>
      <c r="D623" s="1" t="s">
        <v>18</v>
      </c>
      <c r="E623" s="1">
        <v>4</v>
      </c>
      <c r="F623" s="1">
        <v>3</v>
      </c>
      <c r="G623" s="1">
        <v>0</v>
      </c>
      <c r="H623" s="1">
        <v>8</v>
      </c>
      <c r="I623" s="1">
        <v>4</v>
      </c>
      <c r="J623" s="1">
        <v>2</v>
      </c>
      <c r="K623" s="1" t="s">
        <v>27</v>
      </c>
      <c r="L623" s="1">
        <v>4</v>
      </c>
      <c r="M623" s="1" t="s">
        <v>1381</v>
      </c>
      <c r="N623" s="1" t="s">
        <v>20</v>
      </c>
      <c r="O623" s="1" t="s">
        <v>32</v>
      </c>
      <c r="P623" s="1" t="s">
        <v>20</v>
      </c>
      <c r="Q623" s="1" t="s">
        <v>22</v>
      </c>
      <c r="R623" s="1" t="s">
        <v>45</v>
      </c>
      <c r="S623">
        <f t="shared" si="46"/>
        <v>21</v>
      </c>
      <c r="T623">
        <f t="shared" si="47"/>
        <v>8</v>
      </c>
      <c r="U623">
        <f t="shared" si="48"/>
        <v>0</v>
      </c>
      <c r="V623" s="14">
        <f t="shared" si="49"/>
        <v>3.5</v>
      </c>
      <c r="W623" t="str">
        <f t="shared" si="45"/>
        <v>NO</v>
      </c>
      <c r="X623" t="str">
        <f>VLOOKUP(B:B,[1]Sheet3!A:B,2,0)</f>
        <v>18-22 yrs (Youths)</v>
      </c>
    </row>
    <row r="624" spans="1:24" x14ac:dyDescent="0.35">
      <c r="A624" s="1" t="s">
        <v>643</v>
      </c>
      <c r="B624" s="1">
        <v>20</v>
      </c>
      <c r="C624" s="1" t="s">
        <v>31</v>
      </c>
      <c r="D624" s="1" t="s">
        <v>18</v>
      </c>
      <c r="E624" s="1">
        <v>0</v>
      </c>
      <c r="F624" s="1">
        <v>1</v>
      </c>
      <c r="G624" s="1">
        <v>1</v>
      </c>
      <c r="H624" s="1">
        <v>7</v>
      </c>
      <c r="I624" s="1">
        <v>0.5</v>
      </c>
      <c r="J624" s="1">
        <v>0.5</v>
      </c>
      <c r="K624" s="1" t="s">
        <v>35</v>
      </c>
      <c r="L624" s="1">
        <v>3</v>
      </c>
      <c r="M624" s="1" t="s">
        <v>1381</v>
      </c>
      <c r="N624" s="1" t="s">
        <v>20</v>
      </c>
      <c r="O624" s="1" t="s">
        <v>66</v>
      </c>
      <c r="P624" s="1" t="s">
        <v>22</v>
      </c>
      <c r="Q624" s="1" t="s">
        <v>22</v>
      </c>
      <c r="R624" s="1" t="s">
        <v>23</v>
      </c>
      <c r="S624">
        <f t="shared" si="46"/>
        <v>10</v>
      </c>
      <c r="T624">
        <f t="shared" si="47"/>
        <v>7</v>
      </c>
      <c r="U624">
        <f t="shared" si="48"/>
        <v>0</v>
      </c>
      <c r="V624" s="14">
        <f t="shared" si="49"/>
        <v>1.6666666666666667</v>
      </c>
      <c r="W624" t="str">
        <f t="shared" si="45"/>
        <v>NO</v>
      </c>
      <c r="X624" t="str">
        <f>VLOOKUP(B:B,[1]Sheet3!A:B,2,0)</f>
        <v>18-22 yrs (Youths)</v>
      </c>
    </row>
    <row r="625" spans="1:24" x14ac:dyDescent="0.35">
      <c r="A625" s="1" t="s">
        <v>645</v>
      </c>
      <c r="B625" s="1">
        <v>20</v>
      </c>
      <c r="C625" s="1" t="s">
        <v>151</v>
      </c>
      <c r="D625" s="1" t="s">
        <v>18</v>
      </c>
      <c r="E625" s="1">
        <v>6</v>
      </c>
      <c r="F625" s="1">
        <v>2</v>
      </c>
      <c r="G625" s="1">
        <v>2</v>
      </c>
      <c r="H625" s="1">
        <v>8</v>
      </c>
      <c r="I625" s="1">
        <v>1</v>
      </c>
      <c r="J625" s="1">
        <v>0</v>
      </c>
      <c r="K625" s="1" t="s">
        <v>35</v>
      </c>
      <c r="L625" s="1">
        <v>3</v>
      </c>
      <c r="M625" s="1" t="s">
        <v>1386</v>
      </c>
      <c r="N625" s="1" t="s">
        <v>20</v>
      </c>
      <c r="O625" s="1" t="s">
        <v>32</v>
      </c>
      <c r="P625" s="1" t="s">
        <v>22</v>
      </c>
      <c r="Q625" s="1" t="s">
        <v>20</v>
      </c>
      <c r="R625" s="1" t="s">
        <v>29</v>
      </c>
      <c r="S625">
        <f t="shared" si="46"/>
        <v>19</v>
      </c>
      <c r="T625">
        <f t="shared" si="47"/>
        <v>8</v>
      </c>
      <c r="U625">
        <f t="shared" si="48"/>
        <v>0</v>
      </c>
      <c r="V625" s="14">
        <f t="shared" si="49"/>
        <v>3.1666666666666665</v>
      </c>
      <c r="W625" t="str">
        <f t="shared" si="45"/>
        <v>NO</v>
      </c>
      <c r="X625" t="str">
        <f>VLOOKUP(B:B,[1]Sheet3!A:B,2,0)</f>
        <v>18-22 yrs (Youths)</v>
      </c>
    </row>
    <row r="626" spans="1:24" x14ac:dyDescent="0.35">
      <c r="A626" s="1" t="s">
        <v>648</v>
      </c>
      <c r="B626" s="1">
        <v>20</v>
      </c>
      <c r="C626" s="1" t="s">
        <v>31</v>
      </c>
      <c r="D626" s="1" t="s">
        <v>18</v>
      </c>
      <c r="E626" s="1">
        <v>5</v>
      </c>
      <c r="F626" s="1">
        <v>6</v>
      </c>
      <c r="G626" s="1">
        <v>1</v>
      </c>
      <c r="H626" s="1">
        <v>7</v>
      </c>
      <c r="I626" s="1">
        <v>2</v>
      </c>
      <c r="J626" s="1">
        <v>0</v>
      </c>
      <c r="K626" s="1" t="s">
        <v>27</v>
      </c>
      <c r="L626" s="1">
        <v>3</v>
      </c>
      <c r="M626" s="1" t="s">
        <v>1383</v>
      </c>
      <c r="N626" s="1" t="s">
        <v>20</v>
      </c>
      <c r="O626" s="1" t="s">
        <v>36</v>
      </c>
      <c r="P626" s="1" t="s">
        <v>20</v>
      </c>
      <c r="Q626" s="1" t="s">
        <v>22</v>
      </c>
      <c r="R626" s="1" t="s">
        <v>45</v>
      </c>
      <c r="S626">
        <f t="shared" si="46"/>
        <v>21</v>
      </c>
      <c r="T626">
        <f t="shared" si="47"/>
        <v>7</v>
      </c>
      <c r="U626">
        <f t="shared" si="48"/>
        <v>0</v>
      </c>
      <c r="V626" s="14">
        <f t="shared" si="49"/>
        <v>3.5</v>
      </c>
      <c r="W626" t="str">
        <f t="shared" si="45"/>
        <v>NO</v>
      </c>
      <c r="X626" t="str">
        <f>VLOOKUP(B:B,[1]Sheet3!A:B,2,0)</f>
        <v>18-22 yrs (Youths)</v>
      </c>
    </row>
    <row r="627" spans="1:24" x14ac:dyDescent="0.35">
      <c r="A627" s="1" t="s">
        <v>651</v>
      </c>
      <c r="B627" s="1">
        <v>20</v>
      </c>
      <c r="C627" s="1" t="s">
        <v>31</v>
      </c>
      <c r="D627" s="1" t="s">
        <v>44</v>
      </c>
      <c r="E627" s="1">
        <v>1</v>
      </c>
      <c r="F627" s="1">
        <v>2</v>
      </c>
      <c r="G627" s="1">
        <v>3</v>
      </c>
      <c r="H627" s="1">
        <v>8</v>
      </c>
      <c r="I627" s="1">
        <v>2</v>
      </c>
      <c r="J627" s="1">
        <v>2</v>
      </c>
      <c r="K627" s="1" t="s">
        <v>47</v>
      </c>
      <c r="L627" s="1">
        <v>2</v>
      </c>
      <c r="M627" s="1" t="s">
        <v>1386</v>
      </c>
      <c r="N627" s="1" t="s">
        <v>20</v>
      </c>
      <c r="O627" s="1" t="s">
        <v>66</v>
      </c>
      <c r="P627" s="1" t="s">
        <v>22</v>
      </c>
      <c r="Q627" s="1" t="s">
        <v>22</v>
      </c>
      <c r="R627" s="1" t="s">
        <v>37</v>
      </c>
      <c r="S627">
        <f t="shared" si="46"/>
        <v>18</v>
      </c>
      <c r="T627">
        <f t="shared" si="47"/>
        <v>8</v>
      </c>
      <c r="U627">
        <f t="shared" si="48"/>
        <v>1</v>
      </c>
      <c r="V627" s="14">
        <f t="shared" si="49"/>
        <v>3</v>
      </c>
      <c r="W627" t="str">
        <f t="shared" si="45"/>
        <v>NO</v>
      </c>
      <c r="X627" t="str">
        <f>VLOOKUP(B:B,[1]Sheet3!A:B,2,0)</f>
        <v>18-22 yrs (Youths)</v>
      </c>
    </row>
    <row r="628" spans="1:24" x14ac:dyDescent="0.35">
      <c r="A628" s="1" t="s">
        <v>655</v>
      </c>
      <c r="B628" s="1">
        <v>20</v>
      </c>
      <c r="C628" s="1" t="s">
        <v>31</v>
      </c>
      <c r="D628" s="1" t="s">
        <v>18</v>
      </c>
      <c r="E628" s="1">
        <v>5</v>
      </c>
      <c r="F628" s="1">
        <v>2</v>
      </c>
      <c r="G628" s="1">
        <v>0</v>
      </c>
      <c r="H628" s="1">
        <v>8</v>
      </c>
      <c r="I628" s="1">
        <v>1</v>
      </c>
      <c r="J628" s="1">
        <v>2</v>
      </c>
      <c r="K628" s="1" t="s">
        <v>19</v>
      </c>
      <c r="L628" s="1">
        <v>3</v>
      </c>
      <c r="M628" s="1" t="s">
        <v>1383</v>
      </c>
      <c r="N628" s="1" t="s">
        <v>20</v>
      </c>
      <c r="O628" s="1" t="s">
        <v>48</v>
      </c>
      <c r="P628" s="1" t="s">
        <v>22</v>
      </c>
      <c r="Q628" s="1" t="s">
        <v>22</v>
      </c>
      <c r="R628" s="1" t="s">
        <v>37</v>
      </c>
      <c r="S628">
        <f t="shared" si="46"/>
        <v>18</v>
      </c>
      <c r="T628">
        <f t="shared" si="47"/>
        <v>8</v>
      </c>
      <c r="U628">
        <f t="shared" si="48"/>
        <v>0</v>
      </c>
      <c r="V628" s="14">
        <f t="shared" si="49"/>
        <v>3</v>
      </c>
      <c r="W628" t="str">
        <f t="shared" si="45"/>
        <v>NO</v>
      </c>
      <c r="X628" t="str">
        <f>VLOOKUP(B:B,[1]Sheet3!A:B,2,0)</f>
        <v>18-22 yrs (Youths)</v>
      </c>
    </row>
    <row r="629" spans="1:24" x14ac:dyDescent="0.35">
      <c r="A629" s="1" t="s">
        <v>676</v>
      </c>
      <c r="B629" s="1">
        <v>20</v>
      </c>
      <c r="C629" s="1" t="s">
        <v>17</v>
      </c>
      <c r="D629" s="1" t="s">
        <v>26</v>
      </c>
      <c r="E629" s="1">
        <v>1</v>
      </c>
      <c r="F629" s="1">
        <v>3</v>
      </c>
      <c r="G629" s="1">
        <v>1</v>
      </c>
      <c r="H629" s="1">
        <v>8</v>
      </c>
      <c r="I629" s="1">
        <v>3</v>
      </c>
      <c r="J629" s="1">
        <v>1</v>
      </c>
      <c r="K629" s="1" t="s">
        <v>27</v>
      </c>
      <c r="L629" s="1">
        <v>4</v>
      </c>
      <c r="M629" s="1" t="s">
        <v>1383</v>
      </c>
      <c r="N629" s="1" t="s">
        <v>20</v>
      </c>
      <c r="O629" s="1" t="s">
        <v>58</v>
      </c>
      <c r="P629" s="1" t="s">
        <v>20</v>
      </c>
      <c r="Q629" s="1" t="s">
        <v>22</v>
      </c>
      <c r="R629" s="1" t="s">
        <v>23</v>
      </c>
      <c r="S629">
        <f t="shared" si="46"/>
        <v>17</v>
      </c>
      <c r="T629">
        <f t="shared" si="47"/>
        <v>8</v>
      </c>
      <c r="U629">
        <f t="shared" si="48"/>
        <v>1</v>
      </c>
      <c r="V629" s="14">
        <f t="shared" si="49"/>
        <v>2.8333333333333335</v>
      </c>
      <c r="W629" t="str">
        <f t="shared" si="45"/>
        <v>NO</v>
      </c>
      <c r="X629" t="str">
        <f>VLOOKUP(B:B,[1]Sheet3!A:B,2,0)</f>
        <v>18-22 yrs (Youths)</v>
      </c>
    </row>
    <row r="630" spans="1:24" x14ac:dyDescent="0.35">
      <c r="A630" s="1" t="s">
        <v>680</v>
      </c>
      <c r="B630" s="1">
        <v>20</v>
      </c>
      <c r="C630" s="1" t="s">
        <v>25</v>
      </c>
      <c r="D630" s="1" t="s">
        <v>26</v>
      </c>
      <c r="E630" s="1">
        <v>8</v>
      </c>
      <c r="F630" s="1">
        <v>8</v>
      </c>
      <c r="G630" s="1">
        <v>1</v>
      </c>
      <c r="H630" s="1">
        <v>7</v>
      </c>
      <c r="I630" s="1">
        <v>2</v>
      </c>
      <c r="J630" s="1">
        <v>1</v>
      </c>
      <c r="K630" s="1" t="s">
        <v>27</v>
      </c>
      <c r="L630" s="1">
        <v>4</v>
      </c>
      <c r="M630" s="1" t="s">
        <v>1381</v>
      </c>
      <c r="N630" s="1" t="s">
        <v>20</v>
      </c>
      <c r="O630" s="1" t="s">
        <v>36</v>
      </c>
      <c r="P630" s="1" t="s">
        <v>22</v>
      </c>
      <c r="Q630" s="1" t="s">
        <v>22</v>
      </c>
      <c r="R630" s="1" t="s">
        <v>29</v>
      </c>
      <c r="S630">
        <f t="shared" si="46"/>
        <v>27</v>
      </c>
      <c r="T630">
        <f t="shared" si="47"/>
        <v>8</v>
      </c>
      <c r="U630">
        <f t="shared" si="48"/>
        <v>1</v>
      </c>
      <c r="V630" s="14">
        <f t="shared" si="49"/>
        <v>4.5</v>
      </c>
      <c r="W630" t="str">
        <f t="shared" si="45"/>
        <v>NO</v>
      </c>
      <c r="X630" t="str">
        <f>VLOOKUP(B:B,[1]Sheet3!A:B,2,0)</f>
        <v>18-22 yrs (Youths)</v>
      </c>
    </row>
    <row r="631" spans="1:24" x14ac:dyDescent="0.35">
      <c r="A631" s="1" t="s">
        <v>700</v>
      </c>
      <c r="B631" s="1">
        <v>20</v>
      </c>
      <c r="C631" s="1" t="s">
        <v>31</v>
      </c>
      <c r="D631" s="1" t="s">
        <v>26</v>
      </c>
      <c r="E631" s="1">
        <v>4</v>
      </c>
      <c r="F631" s="1">
        <v>3</v>
      </c>
      <c r="G631" s="1">
        <v>0</v>
      </c>
      <c r="H631" s="1">
        <v>8</v>
      </c>
      <c r="I631" s="1">
        <v>1</v>
      </c>
      <c r="J631" s="1">
        <v>0</v>
      </c>
      <c r="K631" s="1" t="s">
        <v>142</v>
      </c>
      <c r="L631" s="1">
        <v>1</v>
      </c>
      <c r="M631" s="1" t="s">
        <v>1381</v>
      </c>
      <c r="N631" s="1" t="s">
        <v>20</v>
      </c>
      <c r="O631" s="1" t="s">
        <v>28</v>
      </c>
      <c r="P631" s="1" t="s">
        <v>20</v>
      </c>
      <c r="Q631" s="1" t="s">
        <v>22</v>
      </c>
      <c r="R631" s="1" t="s">
        <v>701</v>
      </c>
      <c r="S631">
        <f t="shared" si="46"/>
        <v>16</v>
      </c>
      <c r="T631">
        <f t="shared" si="47"/>
        <v>8</v>
      </c>
      <c r="U631">
        <f t="shared" si="48"/>
        <v>0</v>
      </c>
      <c r="V631" s="14">
        <f t="shared" si="49"/>
        <v>2.6666666666666665</v>
      </c>
      <c r="W631" t="str">
        <f t="shared" si="45"/>
        <v>NO</v>
      </c>
      <c r="X631" t="str">
        <f>VLOOKUP(B:B,[1]Sheet3!A:B,2,0)</f>
        <v>18-22 yrs (Youths)</v>
      </c>
    </row>
    <row r="632" spans="1:24" x14ac:dyDescent="0.35">
      <c r="A632" s="1" t="s">
        <v>714</v>
      </c>
      <c r="B632" s="1">
        <v>20</v>
      </c>
      <c r="C632" s="1" t="s">
        <v>31</v>
      </c>
      <c r="D632" s="1" t="s">
        <v>18</v>
      </c>
      <c r="E632" s="1">
        <v>3</v>
      </c>
      <c r="F632" s="1">
        <v>6</v>
      </c>
      <c r="G632" s="1">
        <v>1</v>
      </c>
      <c r="H632" s="1">
        <v>8</v>
      </c>
      <c r="I632" s="1">
        <v>3</v>
      </c>
      <c r="J632" s="1">
        <v>1</v>
      </c>
      <c r="K632" s="1" t="s">
        <v>35</v>
      </c>
      <c r="L632" s="1">
        <v>4</v>
      </c>
      <c r="M632" s="1" t="s">
        <v>1381</v>
      </c>
      <c r="N632" s="1" t="s">
        <v>20</v>
      </c>
      <c r="O632" s="1" t="s">
        <v>48</v>
      </c>
      <c r="P632" s="1" t="s">
        <v>22</v>
      </c>
      <c r="Q632" s="1" t="s">
        <v>22</v>
      </c>
      <c r="R632" s="1" t="s">
        <v>23</v>
      </c>
      <c r="S632">
        <f t="shared" si="46"/>
        <v>22</v>
      </c>
      <c r="T632">
        <f t="shared" si="47"/>
        <v>8</v>
      </c>
      <c r="U632">
        <f t="shared" si="48"/>
        <v>1</v>
      </c>
      <c r="V632" s="14">
        <f t="shared" si="49"/>
        <v>3.6666666666666665</v>
      </c>
      <c r="W632" t="str">
        <f t="shared" si="45"/>
        <v>NO</v>
      </c>
      <c r="X632" t="str">
        <f>VLOOKUP(B:B,[1]Sheet3!A:B,2,0)</f>
        <v>18-22 yrs (Youths)</v>
      </c>
    </row>
    <row r="633" spans="1:24" x14ac:dyDescent="0.35">
      <c r="A633" s="1" t="s">
        <v>737</v>
      </c>
      <c r="B633" s="1">
        <v>20</v>
      </c>
      <c r="C633" s="1" t="s">
        <v>17</v>
      </c>
      <c r="D633" s="1" t="s">
        <v>18</v>
      </c>
      <c r="E633" s="1">
        <v>1</v>
      </c>
      <c r="F633" s="1">
        <v>3</v>
      </c>
      <c r="G633" s="1">
        <v>1</v>
      </c>
      <c r="H633" s="1">
        <v>12</v>
      </c>
      <c r="I633" s="1">
        <v>3</v>
      </c>
      <c r="J633" s="1">
        <v>2</v>
      </c>
      <c r="K633" s="1" t="s">
        <v>27</v>
      </c>
      <c r="L633" s="1">
        <v>4</v>
      </c>
      <c r="M633" s="1" t="s">
        <v>1383</v>
      </c>
      <c r="N633" s="1" t="s">
        <v>20</v>
      </c>
      <c r="O633" s="1" t="s">
        <v>58</v>
      </c>
      <c r="P633" s="1" t="s">
        <v>22</v>
      </c>
      <c r="Q633" s="1" t="s">
        <v>22</v>
      </c>
      <c r="R633" s="1" t="s">
        <v>23</v>
      </c>
      <c r="S633">
        <f t="shared" si="46"/>
        <v>22</v>
      </c>
      <c r="T633">
        <f t="shared" si="47"/>
        <v>12</v>
      </c>
      <c r="U633">
        <f t="shared" si="48"/>
        <v>1</v>
      </c>
      <c r="V633" s="14">
        <f t="shared" si="49"/>
        <v>3.6666666666666665</v>
      </c>
      <c r="W633" t="str">
        <f t="shared" si="45"/>
        <v>NO</v>
      </c>
      <c r="X633" t="str">
        <f>VLOOKUP(B:B,[1]Sheet3!A:B,2,0)</f>
        <v>18-22 yrs (Youths)</v>
      </c>
    </row>
    <row r="634" spans="1:24" x14ac:dyDescent="0.35">
      <c r="A634" s="1" t="s">
        <v>768</v>
      </c>
      <c r="B634" s="1">
        <v>20</v>
      </c>
      <c r="C634" s="1" t="s">
        <v>17</v>
      </c>
      <c r="D634" s="1" t="s">
        <v>18</v>
      </c>
      <c r="E634" s="1">
        <v>4</v>
      </c>
      <c r="F634" s="1">
        <v>6</v>
      </c>
      <c r="G634" s="1">
        <v>0</v>
      </c>
      <c r="H634" s="1">
        <v>8</v>
      </c>
      <c r="I634" s="1">
        <v>3</v>
      </c>
      <c r="J634" s="1">
        <v>0</v>
      </c>
      <c r="K634" s="1" t="s">
        <v>142</v>
      </c>
      <c r="L634" s="1">
        <v>3</v>
      </c>
      <c r="M634" s="1" t="s">
        <v>1381</v>
      </c>
      <c r="N634" s="1" t="s">
        <v>20</v>
      </c>
      <c r="O634" s="1" t="s">
        <v>61</v>
      </c>
      <c r="P634" s="1" t="s">
        <v>22</v>
      </c>
      <c r="Q634" s="1" t="s">
        <v>22</v>
      </c>
      <c r="R634" s="1" t="s">
        <v>33</v>
      </c>
      <c r="S634">
        <f t="shared" si="46"/>
        <v>21</v>
      </c>
      <c r="T634">
        <f t="shared" si="47"/>
        <v>8</v>
      </c>
      <c r="U634">
        <f t="shared" si="48"/>
        <v>0</v>
      </c>
      <c r="V634" s="14">
        <f t="shared" si="49"/>
        <v>3.5</v>
      </c>
      <c r="W634" t="str">
        <f t="shared" si="45"/>
        <v>NO</v>
      </c>
      <c r="X634" t="str">
        <f>VLOOKUP(B:B,[1]Sheet3!A:B,2,0)</f>
        <v>18-22 yrs (Youths)</v>
      </c>
    </row>
    <row r="635" spans="1:24" x14ac:dyDescent="0.35">
      <c r="A635" s="1" t="s">
        <v>772</v>
      </c>
      <c r="B635" s="1">
        <v>20</v>
      </c>
      <c r="C635" s="1" t="s">
        <v>55</v>
      </c>
      <c r="D635" s="1" t="s">
        <v>18</v>
      </c>
      <c r="E635" s="1">
        <v>4</v>
      </c>
      <c r="F635" s="1">
        <v>2</v>
      </c>
      <c r="G635" s="1">
        <v>1</v>
      </c>
      <c r="H635" s="1">
        <v>7</v>
      </c>
      <c r="I635" s="1">
        <v>1</v>
      </c>
      <c r="J635" s="1">
        <v>0</v>
      </c>
      <c r="K635" s="1" t="s">
        <v>773</v>
      </c>
      <c r="L635" s="1">
        <v>3</v>
      </c>
      <c r="M635" s="1" t="s">
        <v>1386</v>
      </c>
      <c r="N635" s="1" t="s">
        <v>22</v>
      </c>
      <c r="O635" s="1" t="s">
        <v>685</v>
      </c>
      <c r="P635" s="1" t="s">
        <v>20</v>
      </c>
      <c r="Q635" s="1" t="s">
        <v>22</v>
      </c>
      <c r="R635" s="1" t="s">
        <v>29</v>
      </c>
      <c r="S635">
        <f t="shared" si="46"/>
        <v>15</v>
      </c>
      <c r="T635">
        <f t="shared" si="47"/>
        <v>7</v>
      </c>
      <c r="U635">
        <f t="shared" si="48"/>
        <v>0</v>
      </c>
      <c r="V635" s="14">
        <f t="shared" si="49"/>
        <v>2.5</v>
      </c>
      <c r="W635" t="str">
        <f t="shared" si="45"/>
        <v>NO</v>
      </c>
      <c r="X635" t="str">
        <f>VLOOKUP(B:B,[1]Sheet3!A:B,2,0)</f>
        <v>18-22 yrs (Youths)</v>
      </c>
    </row>
    <row r="636" spans="1:24" x14ac:dyDescent="0.35">
      <c r="A636" s="1" t="s">
        <v>775</v>
      </c>
      <c r="B636" s="1">
        <v>20</v>
      </c>
      <c r="C636" s="1" t="s">
        <v>31</v>
      </c>
      <c r="D636" s="1" t="s">
        <v>18</v>
      </c>
      <c r="E636" s="1">
        <v>0</v>
      </c>
      <c r="F636" s="1">
        <v>3</v>
      </c>
      <c r="G636" s="1">
        <v>0</v>
      </c>
      <c r="H636" s="1">
        <v>8</v>
      </c>
      <c r="I636" s="1">
        <v>4</v>
      </c>
      <c r="J636" s="1">
        <v>2</v>
      </c>
      <c r="K636" s="1" t="s">
        <v>27</v>
      </c>
      <c r="L636" s="1">
        <v>4</v>
      </c>
      <c r="M636" s="1" t="s">
        <v>1381</v>
      </c>
      <c r="N636" s="1" t="s">
        <v>22</v>
      </c>
      <c r="O636" s="1" t="s">
        <v>156</v>
      </c>
      <c r="P636" s="1" t="s">
        <v>20</v>
      </c>
      <c r="Q636" s="1" t="s">
        <v>20</v>
      </c>
      <c r="R636" s="1" t="s">
        <v>33</v>
      </c>
      <c r="S636">
        <f t="shared" si="46"/>
        <v>17</v>
      </c>
      <c r="T636">
        <f t="shared" si="47"/>
        <v>8</v>
      </c>
      <c r="U636">
        <f t="shared" si="48"/>
        <v>0</v>
      </c>
      <c r="V636" s="14">
        <f t="shared" si="49"/>
        <v>2.8333333333333335</v>
      </c>
      <c r="W636" t="str">
        <f t="shared" si="45"/>
        <v>NO</v>
      </c>
      <c r="X636" t="str">
        <f>VLOOKUP(B:B,[1]Sheet3!A:B,2,0)</f>
        <v>18-22 yrs (Youths)</v>
      </c>
    </row>
    <row r="637" spans="1:24" x14ac:dyDescent="0.35">
      <c r="A637" s="1" t="s">
        <v>778</v>
      </c>
      <c r="B637" s="1">
        <v>20</v>
      </c>
      <c r="C637" s="1" t="s">
        <v>31</v>
      </c>
      <c r="D637" s="1" t="s">
        <v>26</v>
      </c>
      <c r="E637" s="1">
        <v>4</v>
      </c>
      <c r="F637" s="1">
        <v>3</v>
      </c>
      <c r="G637" s="1">
        <v>0</v>
      </c>
      <c r="H637" s="1">
        <v>8</v>
      </c>
      <c r="I637" s="1">
        <v>3</v>
      </c>
      <c r="J637" s="1">
        <v>0</v>
      </c>
      <c r="K637" s="1" t="s">
        <v>27</v>
      </c>
      <c r="L637" s="1">
        <v>3</v>
      </c>
      <c r="M637" s="1" t="s">
        <v>1383</v>
      </c>
      <c r="N637" s="1" t="s">
        <v>20</v>
      </c>
      <c r="O637" s="1" t="s">
        <v>61</v>
      </c>
      <c r="P637" s="1" t="s">
        <v>20</v>
      </c>
      <c r="Q637" s="1" t="s">
        <v>20</v>
      </c>
      <c r="R637" s="1" t="s">
        <v>33</v>
      </c>
      <c r="S637">
        <f t="shared" si="46"/>
        <v>18</v>
      </c>
      <c r="T637">
        <f t="shared" si="47"/>
        <v>8</v>
      </c>
      <c r="U637">
        <f t="shared" si="48"/>
        <v>0</v>
      </c>
      <c r="V637" s="14">
        <f t="shared" si="49"/>
        <v>3</v>
      </c>
      <c r="W637" t="str">
        <f t="shared" si="45"/>
        <v>NO</v>
      </c>
      <c r="X637" t="str">
        <f>VLOOKUP(B:B,[1]Sheet3!A:B,2,0)</f>
        <v>18-22 yrs (Youths)</v>
      </c>
    </row>
    <row r="638" spans="1:24" x14ac:dyDescent="0.35">
      <c r="A638" s="1" t="s">
        <v>779</v>
      </c>
      <c r="B638" s="1">
        <v>20</v>
      </c>
      <c r="C638" s="1" t="s">
        <v>31</v>
      </c>
      <c r="D638" s="1" t="s">
        <v>18</v>
      </c>
      <c r="E638" s="1">
        <v>4</v>
      </c>
      <c r="F638" s="1">
        <v>4</v>
      </c>
      <c r="G638" s="1">
        <v>1</v>
      </c>
      <c r="H638" s="1">
        <v>7</v>
      </c>
      <c r="I638" s="1">
        <v>1</v>
      </c>
      <c r="J638" s="1">
        <v>2</v>
      </c>
      <c r="K638" s="1" t="s">
        <v>35</v>
      </c>
      <c r="L638" s="1">
        <v>4</v>
      </c>
      <c r="M638" s="1" t="s">
        <v>1383</v>
      </c>
      <c r="N638" s="1" t="s">
        <v>20</v>
      </c>
      <c r="O638" s="1" t="s">
        <v>166</v>
      </c>
      <c r="P638" s="1" t="s">
        <v>20</v>
      </c>
      <c r="Q638" s="1" t="s">
        <v>22</v>
      </c>
      <c r="R638" s="1" t="s">
        <v>37</v>
      </c>
      <c r="S638">
        <f t="shared" si="46"/>
        <v>19</v>
      </c>
      <c r="T638">
        <f t="shared" si="47"/>
        <v>7</v>
      </c>
      <c r="U638">
        <f t="shared" si="48"/>
        <v>1</v>
      </c>
      <c r="V638" s="14">
        <f t="shared" si="49"/>
        <v>3.1666666666666665</v>
      </c>
      <c r="W638" t="str">
        <f t="shared" si="45"/>
        <v>NO</v>
      </c>
      <c r="X638" t="str">
        <f>VLOOKUP(B:B,[1]Sheet3!A:B,2,0)</f>
        <v>18-22 yrs (Youths)</v>
      </c>
    </row>
    <row r="639" spans="1:24" x14ac:dyDescent="0.35">
      <c r="A639" s="1" t="s">
        <v>780</v>
      </c>
      <c r="B639" s="1">
        <v>20</v>
      </c>
      <c r="C639" s="1" t="s">
        <v>55</v>
      </c>
      <c r="D639" s="1" t="s">
        <v>18</v>
      </c>
      <c r="E639" s="1">
        <v>5</v>
      </c>
      <c r="F639" s="1">
        <v>0.5</v>
      </c>
      <c r="G639" s="1">
        <v>0</v>
      </c>
      <c r="H639" s="1">
        <v>8</v>
      </c>
      <c r="I639" s="1">
        <v>1</v>
      </c>
      <c r="J639" s="1">
        <v>0.5</v>
      </c>
      <c r="K639" s="1" t="s">
        <v>47</v>
      </c>
      <c r="L639" s="1">
        <v>3</v>
      </c>
      <c r="M639" s="1" t="s">
        <v>1383</v>
      </c>
      <c r="N639" s="1" t="s">
        <v>20</v>
      </c>
      <c r="O639" s="1" t="s">
        <v>28</v>
      </c>
      <c r="P639" s="1" t="s">
        <v>20</v>
      </c>
      <c r="Q639" s="1" t="s">
        <v>22</v>
      </c>
      <c r="R639" s="1" t="s">
        <v>23</v>
      </c>
      <c r="S639">
        <f t="shared" si="46"/>
        <v>15</v>
      </c>
      <c r="T639">
        <f t="shared" si="47"/>
        <v>8</v>
      </c>
      <c r="U639">
        <f t="shared" si="48"/>
        <v>0</v>
      </c>
      <c r="V639" s="14">
        <f t="shared" si="49"/>
        <v>2.5</v>
      </c>
      <c r="W639" t="str">
        <f t="shared" si="45"/>
        <v>NO</v>
      </c>
      <c r="X639" t="str">
        <f>VLOOKUP(B:B,[1]Sheet3!A:B,2,0)</f>
        <v>18-22 yrs (Youths)</v>
      </c>
    </row>
    <row r="640" spans="1:24" x14ac:dyDescent="0.35">
      <c r="A640" s="1" t="s">
        <v>781</v>
      </c>
      <c r="B640" s="1">
        <v>20</v>
      </c>
      <c r="C640" s="1" t="s">
        <v>31</v>
      </c>
      <c r="D640" s="1" t="s">
        <v>26</v>
      </c>
      <c r="E640" s="1">
        <v>5</v>
      </c>
      <c r="F640" s="1">
        <v>2</v>
      </c>
      <c r="G640" s="1">
        <v>1</v>
      </c>
      <c r="H640" s="1">
        <v>7</v>
      </c>
      <c r="I640" s="1">
        <v>1</v>
      </c>
      <c r="J640" s="1">
        <v>0</v>
      </c>
      <c r="K640" s="1" t="s">
        <v>27</v>
      </c>
      <c r="L640" s="1">
        <v>5</v>
      </c>
      <c r="M640" s="1" t="s">
        <v>1381</v>
      </c>
      <c r="N640" s="1" t="s">
        <v>20</v>
      </c>
      <c r="O640" s="1" t="s">
        <v>782</v>
      </c>
      <c r="P640" s="1" t="s">
        <v>22</v>
      </c>
      <c r="Q640" s="1" t="s">
        <v>22</v>
      </c>
      <c r="R640" s="1" t="s">
        <v>29</v>
      </c>
      <c r="S640">
        <f t="shared" si="46"/>
        <v>16</v>
      </c>
      <c r="T640">
        <f t="shared" si="47"/>
        <v>7</v>
      </c>
      <c r="U640">
        <f t="shared" si="48"/>
        <v>0</v>
      </c>
      <c r="V640" s="14">
        <f t="shared" si="49"/>
        <v>2.6666666666666665</v>
      </c>
      <c r="W640" t="str">
        <f t="shared" si="45"/>
        <v>NO</v>
      </c>
      <c r="X640" t="str">
        <f>VLOOKUP(B:B,[1]Sheet3!A:B,2,0)</f>
        <v>18-22 yrs (Youths)</v>
      </c>
    </row>
    <row r="641" spans="1:24" x14ac:dyDescent="0.35">
      <c r="A641" s="1" t="s">
        <v>793</v>
      </c>
      <c r="B641" s="1">
        <v>20</v>
      </c>
      <c r="C641" s="1" t="s">
        <v>55</v>
      </c>
      <c r="D641" s="1" t="s">
        <v>18</v>
      </c>
      <c r="E641" s="1">
        <v>6</v>
      </c>
      <c r="F641" s="1">
        <v>2</v>
      </c>
      <c r="G641" s="1">
        <v>1</v>
      </c>
      <c r="H641" s="1">
        <v>8</v>
      </c>
      <c r="I641" s="1">
        <v>4</v>
      </c>
      <c r="J641" s="1">
        <v>0</v>
      </c>
      <c r="K641" s="1" t="s">
        <v>35</v>
      </c>
      <c r="L641" s="1">
        <v>2</v>
      </c>
      <c r="M641" s="1" t="s">
        <v>1383</v>
      </c>
      <c r="N641" s="1" t="s">
        <v>20</v>
      </c>
      <c r="O641" s="1" t="s">
        <v>61</v>
      </c>
      <c r="P641" s="1" t="s">
        <v>20</v>
      </c>
      <c r="Q641" s="1" t="s">
        <v>20</v>
      </c>
      <c r="R641" s="1" t="s">
        <v>29</v>
      </c>
      <c r="S641">
        <f t="shared" si="46"/>
        <v>21</v>
      </c>
      <c r="T641">
        <f t="shared" si="47"/>
        <v>8</v>
      </c>
      <c r="U641">
        <f t="shared" si="48"/>
        <v>0</v>
      </c>
      <c r="V641" s="14">
        <f t="shared" si="49"/>
        <v>3.5</v>
      </c>
      <c r="W641" t="str">
        <f t="shared" si="45"/>
        <v>NO</v>
      </c>
      <c r="X641" t="str">
        <f>VLOOKUP(B:B,[1]Sheet3!A:B,2,0)</f>
        <v>18-22 yrs (Youths)</v>
      </c>
    </row>
    <row r="642" spans="1:24" x14ac:dyDescent="0.35">
      <c r="A642" s="1" t="s">
        <v>799</v>
      </c>
      <c r="B642" s="1">
        <v>20</v>
      </c>
      <c r="C642" s="1" t="s">
        <v>31</v>
      </c>
      <c r="D642" s="1" t="s">
        <v>18</v>
      </c>
      <c r="E642" s="1">
        <v>0</v>
      </c>
      <c r="F642" s="1">
        <v>0</v>
      </c>
      <c r="G642" s="1">
        <v>0</v>
      </c>
      <c r="H642" s="1">
        <v>10</v>
      </c>
      <c r="I642" s="1">
        <v>10</v>
      </c>
      <c r="J642" s="1">
        <v>0</v>
      </c>
      <c r="K642" s="1" t="s">
        <v>35</v>
      </c>
      <c r="L642" s="1">
        <v>3</v>
      </c>
      <c r="M642" s="1" t="s">
        <v>1381</v>
      </c>
      <c r="N642" s="1" t="s">
        <v>20</v>
      </c>
      <c r="O642" s="1" t="s">
        <v>61</v>
      </c>
      <c r="P642" s="1" t="s">
        <v>20</v>
      </c>
      <c r="Q642" s="1" t="s">
        <v>22</v>
      </c>
      <c r="R642" s="1" t="s">
        <v>37</v>
      </c>
      <c r="S642">
        <f t="shared" si="46"/>
        <v>20</v>
      </c>
      <c r="T642">
        <f t="shared" si="47"/>
        <v>10</v>
      </c>
      <c r="U642">
        <f t="shared" si="48"/>
        <v>0</v>
      </c>
      <c r="V642" s="14">
        <f t="shared" si="49"/>
        <v>3.3333333333333335</v>
      </c>
      <c r="W642" t="str">
        <f t="shared" ref="W642:W705" si="50">IF(T642=I642, "YES","NO")</f>
        <v>YES</v>
      </c>
      <c r="X642" t="str">
        <f>VLOOKUP(B:B,[1]Sheet3!A:B,2,0)</f>
        <v>18-22 yrs (Youths)</v>
      </c>
    </row>
    <row r="643" spans="1:24" x14ac:dyDescent="0.35">
      <c r="A643" s="1" t="s">
        <v>800</v>
      </c>
      <c r="B643" s="1">
        <v>20</v>
      </c>
      <c r="C643" s="1" t="s">
        <v>17</v>
      </c>
      <c r="D643" s="1" t="s">
        <v>18</v>
      </c>
      <c r="E643" s="1">
        <v>3</v>
      </c>
      <c r="F643" s="1">
        <v>3</v>
      </c>
      <c r="G643" s="1">
        <v>1</v>
      </c>
      <c r="H643" s="1">
        <v>7</v>
      </c>
      <c r="I643" s="1">
        <v>2</v>
      </c>
      <c r="J643" s="1">
        <v>1</v>
      </c>
      <c r="K643" s="1" t="s">
        <v>35</v>
      </c>
      <c r="L643" s="1">
        <v>2</v>
      </c>
      <c r="M643" s="1" t="s">
        <v>1383</v>
      </c>
      <c r="N643" s="1" t="s">
        <v>20</v>
      </c>
      <c r="O643" s="1" t="s">
        <v>61</v>
      </c>
      <c r="P643" s="1" t="s">
        <v>22</v>
      </c>
      <c r="Q643" s="1" t="s">
        <v>22</v>
      </c>
      <c r="R643" s="1" t="s">
        <v>23</v>
      </c>
      <c r="S643">
        <f t="shared" ref="S643:S706" si="51">SUM(E643:J643)</f>
        <v>17</v>
      </c>
      <c r="T643">
        <f t="shared" ref="T643:T706" si="52">MAX(E643:J643)</f>
        <v>7</v>
      </c>
      <c r="U643">
        <f t="shared" ref="U643:U706" si="53">MIN(E643:J643)</f>
        <v>1</v>
      </c>
      <c r="V643" s="14">
        <f t="shared" ref="V643:V706" si="54">AVERAGE(E643:J643)</f>
        <v>2.8333333333333335</v>
      </c>
      <c r="W643" t="str">
        <f t="shared" si="50"/>
        <v>NO</v>
      </c>
      <c r="X643" t="str">
        <f>VLOOKUP(B:B,[1]Sheet3!A:B,2,0)</f>
        <v>18-22 yrs (Youths)</v>
      </c>
    </row>
    <row r="644" spans="1:24" x14ac:dyDescent="0.35">
      <c r="A644" s="1" t="s">
        <v>807</v>
      </c>
      <c r="B644" s="1">
        <v>20</v>
      </c>
      <c r="C644" s="1" t="s">
        <v>31</v>
      </c>
      <c r="D644" s="1" t="s">
        <v>18</v>
      </c>
      <c r="E644" s="1">
        <v>0</v>
      </c>
      <c r="F644" s="1">
        <v>2</v>
      </c>
      <c r="G644" s="1">
        <v>2</v>
      </c>
      <c r="H644" s="1">
        <v>9</v>
      </c>
      <c r="I644" s="1">
        <v>2</v>
      </c>
      <c r="J644" s="1">
        <v>0.5</v>
      </c>
      <c r="K644" s="1" t="s">
        <v>35</v>
      </c>
      <c r="L644" s="1">
        <v>3</v>
      </c>
      <c r="M644" s="1" t="s">
        <v>1386</v>
      </c>
      <c r="N644" s="1" t="s">
        <v>20</v>
      </c>
      <c r="O644" s="1" t="s">
        <v>32</v>
      </c>
      <c r="P644" s="1" t="s">
        <v>22</v>
      </c>
      <c r="Q644" s="1" t="s">
        <v>22</v>
      </c>
      <c r="R644" s="1" t="s">
        <v>23</v>
      </c>
      <c r="S644">
        <f t="shared" si="51"/>
        <v>15.5</v>
      </c>
      <c r="T644">
        <f t="shared" si="52"/>
        <v>9</v>
      </c>
      <c r="U644">
        <f t="shared" si="53"/>
        <v>0</v>
      </c>
      <c r="V644" s="14">
        <f t="shared" si="54"/>
        <v>2.5833333333333335</v>
      </c>
      <c r="W644" t="str">
        <f t="shared" si="50"/>
        <v>NO</v>
      </c>
      <c r="X644" t="str">
        <f>VLOOKUP(B:B,[1]Sheet3!A:B,2,0)</f>
        <v>18-22 yrs (Youths)</v>
      </c>
    </row>
    <row r="645" spans="1:24" x14ac:dyDescent="0.35">
      <c r="A645" s="1" t="s">
        <v>808</v>
      </c>
      <c r="B645" s="1">
        <v>20</v>
      </c>
      <c r="C645" s="1" t="s">
        <v>31</v>
      </c>
      <c r="D645" s="1" t="s">
        <v>26</v>
      </c>
      <c r="E645" s="1">
        <v>4</v>
      </c>
      <c r="F645" s="1">
        <v>2</v>
      </c>
      <c r="G645" s="1">
        <v>1</v>
      </c>
      <c r="H645" s="1">
        <v>6</v>
      </c>
      <c r="I645" s="1">
        <v>2</v>
      </c>
      <c r="J645" s="1">
        <v>1</v>
      </c>
      <c r="K645" s="1" t="s">
        <v>35</v>
      </c>
      <c r="L645" s="1">
        <v>3</v>
      </c>
      <c r="M645" s="1" t="s">
        <v>1381</v>
      </c>
      <c r="N645" s="1" t="s">
        <v>20</v>
      </c>
      <c r="O645" s="1" t="s">
        <v>809</v>
      </c>
      <c r="P645" s="1" t="s">
        <v>22</v>
      </c>
      <c r="Q645" s="1" t="s">
        <v>22</v>
      </c>
      <c r="R645" s="1" t="s">
        <v>810</v>
      </c>
      <c r="S645">
        <f t="shared" si="51"/>
        <v>16</v>
      </c>
      <c r="T645">
        <f t="shared" si="52"/>
        <v>6</v>
      </c>
      <c r="U645">
        <f t="shared" si="53"/>
        <v>1</v>
      </c>
      <c r="V645" s="14">
        <f t="shared" si="54"/>
        <v>2.6666666666666665</v>
      </c>
      <c r="W645" t="str">
        <f t="shared" si="50"/>
        <v>NO</v>
      </c>
      <c r="X645" t="str">
        <f>VLOOKUP(B:B,[1]Sheet3!A:B,2,0)</f>
        <v>18-22 yrs (Youths)</v>
      </c>
    </row>
    <row r="646" spans="1:24" x14ac:dyDescent="0.35">
      <c r="A646" s="1" t="s">
        <v>815</v>
      </c>
      <c r="B646" s="1">
        <v>20</v>
      </c>
      <c r="C646" s="1" t="s">
        <v>31</v>
      </c>
      <c r="D646" s="1" t="s">
        <v>18</v>
      </c>
      <c r="E646" s="1">
        <v>4</v>
      </c>
      <c r="F646" s="1">
        <v>1</v>
      </c>
      <c r="G646" s="1">
        <v>2</v>
      </c>
      <c r="H646" s="1">
        <v>12</v>
      </c>
      <c r="I646" s="1">
        <v>2</v>
      </c>
      <c r="J646" s="1">
        <v>2</v>
      </c>
      <c r="K646" s="1" t="s">
        <v>47</v>
      </c>
      <c r="L646" s="1">
        <v>3</v>
      </c>
      <c r="M646" s="1" t="s">
        <v>1383</v>
      </c>
      <c r="N646" s="1" t="s">
        <v>20</v>
      </c>
      <c r="O646" s="1" t="s">
        <v>32</v>
      </c>
      <c r="P646" s="1" t="s">
        <v>22</v>
      </c>
      <c r="Q646" s="1" t="s">
        <v>22</v>
      </c>
      <c r="R646" s="1" t="s">
        <v>686</v>
      </c>
      <c r="S646">
        <f t="shared" si="51"/>
        <v>23</v>
      </c>
      <c r="T646">
        <f t="shared" si="52"/>
        <v>12</v>
      </c>
      <c r="U646">
        <f t="shared" si="53"/>
        <v>1</v>
      </c>
      <c r="V646" s="14">
        <f t="shared" si="54"/>
        <v>3.8333333333333335</v>
      </c>
      <c r="W646" t="str">
        <f t="shared" si="50"/>
        <v>NO</v>
      </c>
      <c r="X646" t="str">
        <f>VLOOKUP(B:B,[1]Sheet3!A:B,2,0)</f>
        <v>18-22 yrs (Youths)</v>
      </c>
    </row>
    <row r="647" spans="1:24" x14ac:dyDescent="0.35">
      <c r="A647" s="1" t="s">
        <v>816</v>
      </c>
      <c r="B647" s="1">
        <v>20</v>
      </c>
      <c r="C647" s="1" t="s">
        <v>31</v>
      </c>
      <c r="D647" s="1" t="s">
        <v>18</v>
      </c>
      <c r="E647" s="1">
        <v>6</v>
      </c>
      <c r="F647" s="1">
        <v>6</v>
      </c>
      <c r="G647" s="1">
        <v>1</v>
      </c>
      <c r="H647" s="1">
        <v>8</v>
      </c>
      <c r="I647" s="1">
        <v>0</v>
      </c>
      <c r="J647" s="1">
        <v>1</v>
      </c>
      <c r="K647" s="1" t="s">
        <v>19</v>
      </c>
      <c r="L647" s="1">
        <v>3</v>
      </c>
      <c r="M647" s="1" t="s">
        <v>1386</v>
      </c>
      <c r="N647" s="1" t="s">
        <v>20</v>
      </c>
      <c r="O647" s="1" t="s">
        <v>48</v>
      </c>
      <c r="P647" s="1" t="s">
        <v>20</v>
      </c>
      <c r="Q647" s="1" t="s">
        <v>22</v>
      </c>
      <c r="R647" s="1" t="s">
        <v>817</v>
      </c>
      <c r="S647">
        <f t="shared" si="51"/>
        <v>22</v>
      </c>
      <c r="T647">
        <f t="shared" si="52"/>
        <v>8</v>
      </c>
      <c r="U647">
        <f t="shared" si="53"/>
        <v>0</v>
      </c>
      <c r="V647" s="14">
        <f t="shared" si="54"/>
        <v>3.6666666666666665</v>
      </c>
      <c r="W647" t="str">
        <f t="shared" si="50"/>
        <v>NO</v>
      </c>
      <c r="X647" t="str">
        <f>VLOOKUP(B:B,[1]Sheet3!A:B,2,0)</f>
        <v>18-22 yrs (Youths)</v>
      </c>
    </row>
    <row r="648" spans="1:24" x14ac:dyDescent="0.35">
      <c r="A648" s="1" t="s">
        <v>821</v>
      </c>
      <c r="B648" s="1">
        <v>20</v>
      </c>
      <c r="C648" s="1" t="s">
        <v>151</v>
      </c>
      <c r="D648" s="1" t="s">
        <v>18</v>
      </c>
      <c r="E648" s="1">
        <v>3</v>
      </c>
      <c r="F648" s="1">
        <v>5</v>
      </c>
      <c r="G648" s="1">
        <v>1</v>
      </c>
      <c r="H648" s="1">
        <v>7</v>
      </c>
      <c r="I648" s="1">
        <v>1</v>
      </c>
      <c r="J648" s="1">
        <v>0</v>
      </c>
      <c r="K648" s="1" t="s">
        <v>47</v>
      </c>
      <c r="L648" s="1">
        <v>3</v>
      </c>
      <c r="M648" s="1" t="s">
        <v>1381</v>
      </c>
      <c r="N648" s="1" t="s">
        <v>22</v>
      </c>
      <c r="O648" s="1" t="s">
        <v>36</v>
      </c>
      <c r="P648" s="1" t="s">
        <v>20</v>
      </c>
      <c r="Q648" s="1" t="s">
        <v>20</v>
      </c>
      <c r="R648" s="1" t="s">
        <v>29</v>
      </c>
      <c r="S648">
        <f t="shared" si="51"/>
        <v>17</v>
      </c>
      <c r="T648">
        <f t="shared" si="52"/>
        <v>7</v>
      </c>
      <c r="U648">
        <f t="shared" si="53"/>
        <v>0</v>
      </c>
      <c r="V648" s="14">
        <f t="shared" si="54"/>
        <v>2.8333333333333335</v>
      </c>
      <c r="W648" t="str">
        <f t="shared" si="50"/>
        <v>NO</v>
      </c>
      <c r="X648" t="str">
        <f>VLOOKUP(B:B,[1]Sheet3!A:B,2,0)</f>
        <v>18-22 yrs (Youths)</v>
      </c>
    </row>
    <row r="649" spans="1:24" x14ac:dyDescent="0.35">
      <c r="A649" s="1" t="s">
        <v>826</v>
      </c>
      <c r="B649" s="1">
        <v>20</v>
      </c>
      <c r="C649" s="1" t="s">
        <v>55</v>
      </c>
      <c r="D649" s="1" t="s">
        <v>18</v>
      </c>
      <c r="E649" s="1">
        <v>2</v>
      </c>
      <c r="F649" s="1">
        <v>2</v>
      </c>
      <c r="G649" s="1">
        <v>1</v>
      </c>
      <c r="H649" s="1">
        <v>9</v>
      </c>
      <c r="I649" s="1">
        <v>1</v>
      </c>
      <c r="J649" s="1">
        <v>1</v>
      </c>
      <c r="K649" s="1" t="s">
        <v>27</v>
      </c>
      <c r="L649" s="1">
        <v>3</v>
      </c>
      <c r="M649" s="1" t="s">
        <v>1383</v>
      </c>
      <c r="N649" s="1" t="s">
        <v>20</v>
      </c>
      <c r="O649" s="1" t="s">
        <v>32</v>
      </c>
      <c r="P649" s="1" t="s">
        <v>22</v>
      </c>
      <c r="Q649" s="1" t="s">
        <v>20</v>
      </c>
      <c r="R649" s="1" t="s">
        <v>29</v>
      </c>
      <c r="S649">
        <f t="shared" si="51"/>
        <v>16</v>
      </c>
      <c r="T649">
        <f t="shared" si="52"/>
        <v>9</v>
      </c>
      <c r="U649">
        <f t="shared" si="53"/>
        <v>1</v>
      </c>
      <c r="V649" s="14">
        <f t="shared" si="54"/>
        <v>2.6666666666666665</v>
      </c>
      <c r="W649" t="str">
        <f t="shared" si="50"/>
        <v>NO</v>
      </c>
      <c r="X649" t="str">
        <f>VLOOKUP(B:B,[1]Sheet3!A:B,2,0)</f>
        <v>18-22 yrs (Youths)</v>
      </c>
    </row>
    <row r="650" spans="1:24" x14ac:dyDescent="0.35">
      <c r="A650" s="1" t="s">
        <v>838</v>
      </c>
      <c r="B650" s="1">
        <v>20</v>
      </c>
      <c r="C650" s="1" t="s">
        <v>31</v>
      </c>
      <c r="D650" s="1" t="s">
        <v>26</v>
      </c>
      <c r="E650" s="1">
        <v>5</v>
      </c>
      <c r="F650" s="1">
        <v>2</v>
      </c>
      <c r="G650" s="1">
        <v>2</v>
      </c>
      <c r="H650" s="1">
        <v>6</v>
      </c>
      <c r="I650" s="1">
        <v>3</v>
      </c>
      <c r="J650" s="1">
        <v>2</v>
      </c>
      <c r="K650" s="1" t="s">
        <v>27</v>
      </c>
      <c r="L650" s="1">
        <v>2</v>
      </c>
      <c r="M650" s="1" t="s">
        <v>1386</v>
      </c>
      <c r="N650" s="1" t="s">
        <v>20</v>
      </c>
      <c r="O650" s="1" t="s">
        <v>66</v>
      </c>
      <c r="P650" s="1" t="s">
        <v>20</v>
      </c>
      <c r="Q650" s="1" t="s">
        <v>20</v>
      </c>
      <c r="R650" s="1" t="s">
        <v>29</v>
      </c>
      <c r="S650">
        <f t="shared" si="51"/>
        <v>20</v>
      </c>
      <c r="T650">
        <f t="shared" si="52"/>
        <v>6</v>
      </c>
      <c r="U650">
        <f t="shared" si="53"/>
        <v>2</v>
      </c>
      <c r="V650" s="14">
        <f t="shared" si="54"/>
        <v>3.3333333333333335</v>
      </c>
      <c r="W650" t="str">
        <f t="shared" si="50"/>
        <v>NO</v>
      </c>
      <c r="X650" t="str">
        <f>VLOOKUP(B:B,[1]Sheet3!A:B,2,0)</f>
        <v>18-22 yrs (Youths)</v>
      </c>
    </row>
    <row r="651" spans="1:24" x14ac:dyDescent="0.35">
      <c r="A651" s="1" t="s">
        <v>842</v>
      </c>
      <c r="B651" s="1">
        <v>20</v>
      </c>
      <c r="C651" s="1" t="s">
        <v>31</v>
      </c>
      <c r="D651" s="1" t="s">
        <v>26</v>
      </c>
      <c r="E651" s="1">
        <v>1.5</v>
      </c>
      <c r="F651" s="1">
        <v>2.5</v>
      </c>
      <c r="G651" s="1">
        <v>2</v>
      </c>
      <c r="H651" s="1">
        <v>9</v>
      </c>
      <c r="I651" s="1">
        <v>1</v>
      </c>
      <c r="J651" s="1">
        <v>1.5</v>
      </c>
      <c r="K651" s="1" t="s">
        <v>27</v>
      </c>
      <c r="L651" s="1">
        <v>2</v>
      </c>
      <c r="M651" s="1" t="s">
        <v>1386</v>
      </c>
      <c r="N651" s="1" t="s">
        <v>22</v>
      </c>
      <c r="O651" s="1" t="s">
        <v>32</v>
      </c>
      <c r="P651" s="1" t="s">
        <v>20</v>
      </c>
      <c r="Q651" s="1" t="s">
        <v>22</v>
      </c>
      <c r="R651" s="1" t="s">
        <v>33</v>
      </c>
      <c r="S651">
        <f t="shared" si="51"/>
        <v>17.5</v>
      </c>
      <c r="T651">
        <f t="shared" si="52"/>
        <v>9</v>
      </c>
      <c r="U651">
        <f t="shared" si="53"/>
        <v>1</v>
      </c>
      <c r="V651" s="14">
        <f t="shared" si="54"/>
        <v>2.9166666666666665</v>
      </c>
      <c r="W651" t="str">
        <f t="shared" si="50"/>
        <v>NO</v>
      </c>
      <c r="X651" t="str">
        <f>VLOOKUP(B:B,[1]Sheet3!A:B,2,0)</f>
        <v>18-22 yrs (Youths)</v>
      </c>
    </row>
    <row r="652" spans="1:24" x14ac:dyDescent="0.35">
      <c r="A652" s="1" t="s">
        <v>849</v>
      </c>
      <c r="B652" s="1">
        <v>20</v>
      </c>
      <c r="C652" s="1" t="s">
        <v>31</v>
      </c>
      <c r="D652" s="1" t="s">
        <v>18</v>
      </c>
      <c r="E652" s="1">
        <v>5</v>
      </c>
      <c r="F652" s="1">
        <v>2</v>
      </c>
      <c r="G652" s="1">
        <v>3</v>
      </c>
      <c r="H652" s="1">
        <v>10</v>
      </c>
      <c r="I652" s="1">
        <v>1</v>
      </c>
      <c r="J652" s="1">
        <v>0.5</v>
      </c>
      <c r="K652" s="1" t="s">
        <v>27</v>
      </c>
      <c r="L652" s="1">
        <v>2</v>
      </c>
      <c r="M652" s="1" t="s">
        <v>1386</v>
      </c>
      <c r="N652" s="1" t="s">
        <v>22</v>
      </c>
      <c r="O652" s="1" t="s">
        <v>850</v>
      </c>
      <c r="P652" s="1" t="s">
        <v>22</v>
      </c>
      <c r="Q652" s="1" t="s">
        <v>22</v>
      </c>
      <c r="R652" s="1" t="s">
        <v>453</v>
      </c>
      <c r="S652">
        <f t="shared" si="51"/>
        <v>21.5</v>
      </c>
      <c r="T652">
        <f t="shared" si="52"/>
        <v>10</v>
      </c>
      <c r="U652">
        <f t="shared" si="53"/>
        <v>0.5</v>
      </c>
      <c r="V652" s="14">
        <f t="shared" si="54"/>
        <v>3.5833333333333335</v>
      </c>
      <c r="W652" t="str">
        <f t="shared" si="50"/>
        <v>NO</v>
      </c>
      <c r="X652" t="str">
        <f>VLOOKUP(B:B,[1]Sheet3!A:B,2,0)</f>
        <v>18-22 yrs (Youths)</v>
      </c>
    </row>
    <row r="653" spans="1:24" x14ac:dyDescent="0.35">
      <c r="A653" s="1" t="s">
        <v>851</v>
      </c>
      <c r="B653" s="1">
        <v>20</v>
      </c>
      <c r="C653" s="1" t="s">
        <v>31</v>
      </c>
      <c r="D653" s="1" t="s">
        <v>26</v>
      </c>
      <c r="E653" s="1">
        <v>2</v>
      </c>
      <c r="F653" s="1">
        <v>6</v>
      </c>
      <c r="G653" s="1">
        <v>1</v>
      </c>
      <c r="H653" s="1">
        <v>5</v>
      </c>
      <c r="I653" s="1">
        <v>4</v>
      </c>
      <c r="J653" s="1">
        <v>0.5</v>
      </c>
      <c r="K653" s="1" t="s">
        <v>27</v>
      </c>
      <c r="L653" s="1">
        <v>1</v>
      </c>
      <c r="M653" s="1" t="s">
        <v>1381</v>
      </c>
      <c r="N653" s="1" t="s">
        <v>22</v>
      </c>
      <c r="O653" s="1" t="s">
        <v>32</v>
      </c>
      <c r="P653" s="1" t="s">
        <v>22</v>
      </c>
      <c r="Q653" s="1" t="s">
        <v>22</v>
      </c>
      <c r="R653" s="1" t="s">
        <v>33</v>
      </c>
      <c r="S653">
        <f t="shared" si="51"/>
        <v>18.5</v>
      </c>
      <c r="T653">
        <f t="shared" si="52"/>
        <v>6</v>
      </c>
      <c r="U653">
        <f t="shared" si="53"/>
        <v>0.5</v>
      </c>
      <c r="V653" s="14">
        <f t="shared" si="54"/>
        <v>3.0833333333333335</v>
      </c>
      <c r="W653" t="str">
        <f t="shared" si="50"/>
        <v>NO</v>
      </c>
      <c r="X653" t="str">
        <f>VLOOKUP(B:B,[1]Sheet3!A:B,2,0)</f>
        <v>18-22 yrs (Youths)</v>
      </c>
    </row>
    <row r="654" spans="1:24" x14ac:dyDescent="0.35">
      <c r="A654" s="1" t="s">
        <v>854</v>
      </c>
      <c r="B654" s="1">
        <v>20</v>
      </c>
      <c r="C654" s="1" t="s">
        <v>31</v>
      </c>
      <c r="D654" s="1" t="s">
        <v>18</v>
      </c>
      <c r="E654" s="1">
        <v>0</v>
      </c>
      <c r="F654" s="1">
        <v>6</v>
      </c>
      <c r="G654" s="1">
        <v>0</v>
      </c>
      <c r="H654" s="1">
        <v>9</v>
      </c>
      <c r="I654" s="1">
        <v>1</v>
      </c>
      <c r="J654" s="1">
        <v>1</v>
      </c>
      <c r="K654" s="1" t="s">
        <v>47</v>
      </c>
      <c r="L654" s="1">
        <v>3</v>
      </c>
      <c r="M654" s="1" t="s">
        <v>1381</v>
      </c>
      <c r="N654" s="1" t="s">
        <v>20</v>
      </c>
      <c r="O654" s="1" t="s">
        <v>166</v>
      </c>
      <c r="P654" s="1" t="s">
        <v>20</v>
      </c>
      <c r="Q654" s="1" t="s">
        <v>20</v>
      </c>
      <c r="R654" s="1" t="s">
        <v>33</v>
      </c>
      <c r="S654">
        <f t="shared" si="51"/>
        <v>17</v>
      </c>
      <c r="T654">
        <f t="shared" si="52"/>
        <v>9</v>
      </c>
      <c r="U654">
        <f t="shared" si="53"/>
        <v>0</v>
      </c>
      <c r="V654" s="14">
        <f t="shared" si="54"/>
        <v>2.8333333333333335</v>
      </c>
      <c r="W654" t="str">
        <f t="shared" si="50"/>
        <v>NO</v>
      </c>
      <c r="X654" t="str">
        <f>VLOOKUP(B:B,[1]Sheet3!A:B,2,0)</f>
        <v>18-22 yrs (Youths)</v>
      </c>
    </row>
    <row r="655" spans="1:24" x14ac:dyDescent="0.35">
      <c r="A655" s="1" t="s">
        <v>860</v>
      </c>
      <c r="B655" s="1">
        <v>20</v>
      </c>
      <c r="C655" s="1" t="s">
        <v>31</v>
      </c>
      <c r="D655" s="1" t="s">
        <v>26</v>
      </c>
      <c r="E655" s="1">
        <v>2</v>
      </c>
      <c r="F655" s="1">
        <v>2</v>
      </c>
      <c r="G655" s="1">
        <v>0</v>
      </c>
      <c r="H655" s="1">
        <v>9</v>
      </c>
      <c r="I655" s="1">
        <v>10</v>
      </c>
      <c r="J655" s="1">
        <v>1</v>
      </c>
      <c r="K655" s="1" t="s">
        <v>27</v>
      </c>
      <c r="L655" s="1">
        <v>2</v>
      </c>
      <c r="M655" s="1" t="s">
        <v>1386</v>
      </c>
      <c r="N655" s="1" t="s">
        <v>20</v>
      </c>
      <c r="O655" s="1" t="s">
        <v>61</v>
      </c>
      <c r="P655" s="1" t="s">
        <v>22</v>
      </c>
      <c r="Q655" s="1" t="s">
        <v>22</v>
      </c>
      <c r="R655" s="1" t="s">
        <v>357</v>
      </c>
      <c r="S655">
        <f t="shared" si="51"/>
        <v>24</v>
      </c>
      <c r="T655">
        <f t="shared" si="52"/>
        <v>10</v>
      </c>
      <c r="U655">
        <f t="shared" si="53"/>
        <v>0</v>
      </c>
      <c r="V655" s="14">
        <f t="shared" si="54"/>
        <v>4</v>
      </c>
      <c r="W655" t="str">
        <f t="shared" si="50"/>
        <v>YES</v>
      </c>
      <c r="X655" t="str">
        <f>VLOOKUP(B:B,[1]Sheet3!A:B,2,0)</f>
        <v>18-22 yrs (Youths)</v>
      </c>
    </row>
    <row r="656" spans="1:24" x14ac:dyDescent="0.35">
      <c r="A656" s="1" t="s">
        <v>863</v>
      </c>
      <c r="B656" s="1">
        <v>20</v>
      </c>
      <c r="C656" s="1" t="s">
        <v>31</v>
      </c>
      <c r="D656" s="1" t="s">
        <v>26</v>
      </c>
      <c r="E656" s="1">
        <v>4</v>
      </c>
      <c r="F656" s="1">
        <v>1</v>
      </c>
      <c r="G656" s="1">
        <v>1</v>
      </c>
      <c r="H656" s="1">
        <v>10</v>
      </c>
      <c r="I656" s="1">
        <v>2</v>
      </c>
      <c r="J656" s="1">
        <v>1</v>
      </c>
      <c r="K656" s="1" t="s">
        <v>35</v>
      </c>
      <c r="L656" s="1">
        <v>3</v>
      </c>
      <c r="M656" s="1" t="s">
        <v>1381</v>
      </c>
      <c r="N656" s="1" t="s">
        <v>22</v>
      </c>
      <c r="O656" s="1" t="s">
        <v>68</v>
      </c>
      <c r="P656" s="1" t="s">
        <v>20</v>
      </c>
      <c r="Q656" s="1" t="s">
        <v>22</v>
      </c>
      <c r="R656" s="1" t="s">
        <v>45</v>
      </c>
      <c r="S656">
        <f t="shared" si="51"/>
        <v>19</v>
      </c>
      <c r="T656">
        <f t="shared" si="52"/>
        <v>10</v>
      </c>
      <c r="U656">
        <f t="shared" si="53"/>
        <v>1</v>
      </c>
      <c r="V656" s="14">
        <f t="shared" si="54"/>
        <v>3.1666666666666665</v>
      </c>
      <c r="W656" t="str">
        <f t="shared" si="50"/>
        <v>NO</v>
      </c>
      <c r="X656" t="str">
        <f>VLOOKUP(B:B,[1]Sheet3!A:B,2,0)</f>
        <v>18-22 yrs (Youths)</v>
      </c>
    </row>
    <row r="657" spans="1:24" x14ac:dyDescent="0.35">
      <c r="A657" s="1" t="s">
        <v>864</v>
      </c>
      <c r="B657" s="1">
        <v>20</v>
      </c>
      <c r="C657" s="1" t="s">
        <v>55</v>
      </c>
      <c r="D657" s="1" t="s">
        <v>26</v>
      </c>
      <c r="E657" s="1">
        <v>2</v>
      </c>
      <c r="F657" s="1">
        <v>1</v>
      </c>
      <c r="G657" s="1">
        <v>2</v>
      </c>
      <c r="H657" s="1">
        <v>8</v>
      </c>
      <c r="I657" s="1">
        <v>4</v>
      </c>
      <c r="J657" s="1">
        <v>2</v>
      </c>
      <c r="K657" s="1" t="s">
        <v>142</v>
      </c>
      <c r="L657" s="1">
        <v>4</v>
      </c>
      <c r="M657" s="1" t="s">
        <v>1386</v>
      </c>
      <c r="N657" s="1" t="s">
        <v>20</v>
      </c>
      <c r="O657" s="1" t="s">
        <v>66</v>
      </c>
      <c r="P657" s="1" t="s">
        <v>20</v>
      </c>
      <c r="Q657" s="1" t="s">
        <v>22</v>
      </c>
      <c r="R657" s="1" t="s">
        <v>33</v>
      </c>
      <c r="S657">
        <f t="shared" si="51"/>
        <v>19</v>
      </c>
      <c r="T657">
        <f t="shared" si="52"/>
        <v>8</v>
      </c>
      <c r="U657">
        <f t="shared" si="53"/>
        <v>1</v>
      </c>
      <c r="V657" s="14">
        <f t="shared" si="54"/>
        <v>3.1666666666666665</v>
      </c>
      <c r="W657" t="str">
        <f t="shared" si="50"/>
        <v>NO</v>
      </c>
      <c r="X657" t="str">
        <f>VLOOKUP(B:B,[1]Sheet3!A:B,2,0)</f>
        <v>18-22 yrs (Youths)</v>
      </c>
    </row>
    <row r="658" spans="1:24" x14ac:dyDescent="0.35">
      <c r="A658" s="1" t="s">
        <v>870</v>
      </c>
      <c r="B658" s="1">
        <v>20</v>
      </c>
      <c r="C658" s="1" t="s">
        <v>17</v>
      </c>
      <c r="D658" s="1" t="s">
        <v>18</v>
      </c>
      <c r="E658" s="1">
        <v>3</v>
      </c>
      <c r="F658" s="1">
        <v>2</v>
      </c>
      <c r="G658" s="1">
        <v>1</v>
      </c>
      <c r="H658" s="1">
        <v>7</v>
      </c>
      <c r="I658" s="1">
        <v>5</v>
      </c>
      <c r="J658" s="1">
        <v>2</v>
      </c>
      <c r="K658" s="1" t="s">
        <v>47</v>
      </c>
      <c r="L658" s="1">
        <v>3</v>
      </c>
      <c r="M658" s="1" t="s">
        <v>1383</v>
      </c>
      <c r="N658" s="1" t="s">
        <v>20</v>
      </c>
      <c r="O658" s="1" t="s">
        <v>58</v>
      </c>
      <c r="P658" s="1" t="s">
        <v>20</v>
      </c>
      <c r="Q658" s="1" t="s">
        <v>22</v>
      </c>
      <c r="R658" s="1" t="s">
        <v>23</v>
      </c>
      <c r="S658">
        <f t="shared" si="51"/>
        <v>20</v>
      </c>
      <c r="T658">
        <f t="shared" si="52"/>
        <v>7</v>
      </c>
      <c r="U658">
        <f t="shared" si="53"/>
        <v>1</v>
      </c>
      <c r="V658" s="14">
        <f t="shared" si="54"/>
        <v>3.3333333333333335</v>
      </c>
      <c r="W658" t="str">
        <f t="shared" si="50"/>
        <v>NO</v>
      </c>
      <c r="X658" t="str">
        <f>VLOOKUP(B:B,[1]Sheet3!A:B,2,0)</f>
        <v>18-22 yrs (Youths)</v>
      </c>
    </row>
    <row r="659" spans="1:24" x14ac:dyDescent="0.35">
      <c r="A659" s="1" t="s">
        <v>872</v>
      </c>
      <c r="B659" s="1">
        <v>20</v>
      </c>
      <c r="C659" s="1" t="s">
        <v>55</v>
      </c>
      <c r="D659" s="1" t="s">
        <v>26</v>
      </c>
      <c r="E659" s="1">
        <v>2</v>
      </c>
      <c r="F659" s="1">
        <v>4</v>
      </c>
      <c r="G659" s="1">
        <v>1</v>
      </c>
      <c r="H659" s="1">
        <v>8</v>
      </c>
      <c r="I659" s="1">
        <v>2</v>
      </c>
      <c r="J659" s="1">
        <v>0</v>
      </c>
      <c r="K659" s="1" t="s">
        <v>27</v>
      </c>
      <c r="L659" s="1">
        <v>3</v>
      </c>
      <c r="M659" s="1" t="s">
        <v>1381</v>
      </c>
      <c r="N659" s="1" t="s">
        <v>20</v>
      </c>
      <c r="O659" s="1" t="s">
        <v>32</v>
      </c>
      <c r="P659" s="1" t="s">
        <v>22</v>
      </c>
      <c r="Q659" s="1" t="s">
        <v>22</v>
      </c>
      <c r="R659" s="1" t="s">
        <v>23</v>
      </c>
      <c r="S659">
        <f t="shared" si="51"/>
        <v>17</v>
      </c>
      <c r="T659">
        <f t="shared" si="52"/>
        <v>8</v>
      </c>
      <c r="U659">
        <f t="shared" si="53"/>
        <v>0</v>
      </c>
      <c r="V659" s="14">
        <f t="shared" si="54"/>
        <v>2.8333333333333335</v>
      </c>
      <c r="W659" t="str">
        <f t="shared" si="50"/>
        <v>NO</v>
      </c>
      <c r="X659" t="str">
        <f>VLOOKUP(B:B,[1]Sheet3!A:B,2,0)</f>
        <v>18-22 yrs (Youths)</v>
      </c>
    </row>
    <row r="660" spans="1:24" x14ac:dyDescent="0.35">
      <c r="A660" s="1" t="s">
        <v>874</v>
      </c>
      <c r="B660" s="1">
        <v>20</v>
      </c>
      <c r="C660" s="1" t="s">
        <v>17</v>
      </c>
      <c r="D660" s="1" t="s">
        <v>18</v>
      </c>
      <c r="E660" s="1">
        <v>5</v>
      </c>
      <c r="F660" s="1">
        <v>4</v>
      </c>
      <c r="G660" s="1">
        <v>1</v>
      </c>
      <c r="H660" s="1">
        <v>7</v>
      </c>
      <c r="I660" s="1">
        <v>3</v>
      </c>
      <c r="J660" s="1">
        <v>1</v>
      </c>
      <c r="K660" s="1" t="s">
        <v>27</v>
      </c>
      <c r="L660" s="1">
        <v>3</v>
      </c>
      <c r="M660" s="1" t="s">
        <v>1381</v>
      </c>
      <c r="N660" s="1" t="s">
        <v>20</v>
      </c>
      <c r="O660" s="1" t="s">
        <v>58</v>
      </c>
      <c r="P660" s="1" t="s">
        <v>22</v>
      </c>
      <c r="Q660" s="1" t="s">
        <v>22</v>
      </c>
      <c r="R660" s="1" t="s">
        <v>33</v>
      </c>
      <c r="S660">
        <f t="shared" si="51"/>
        <v>21</v>
      </c>
      <c r="T660">
        <f t="shared" si="52"/>
        <v>7</v>
      </c>
      <c r="U660">
        <f t="shared" si="53"/>
        <v>1</v>
      </c>
      <c r="V660" s="14">
        <f t="shared" si="54"/>
        <v>3.5</v>
      </c>
      <c r="W660" t="str">
        <f t="shared" si="50"/>
        <v>NO</v>
      </c>
      <c r="X660" t="str">
        <f>VLOOKUP(B:B,[1]Sheet3!A:B,2,0)</f>
        <v>18-22 yrs (Youths)</v>
      </c>
    </row>
    <row r="661" spans="1:24" x14ac:dyDescent="0.35">
      <c r="A661" s="1" t="s">
        <v>879</v>
      </c>
      <c r="B661" s="1">
        <v>20</v>
      </c>
      <c r="C661" s="1" t="s">
        <v>55</v>
      </c>
      <c r="D661" s="1" t="s">
        <v>26</v>
      </c>
      <c r="E661" s="1">
        <v>4</v>
      </c>
      <c r="F661" s="1">
        <v>2</v>
      </c>
      <c r="G661" s="1">
        <v>0</v>
      </c>
      <c r="H661" s="1">
        <v>8</v>
      </c>
      <c r="I661" s="1">
        <v>2</v>
      </c>
      <c r="J661" s="1">
        <v>4</v>
      </c>
      <c r="K661" s="1" t="s">
        <v>47</v>
      </c>
      <c r="L661" s="1">
        <v>3</v>
      </c>
      <c r="M661" s="1" t="s">
        <v>1383</v>
      </c>
      <c r="N661" s="1" t="s">
        <v>20</v>
      </c>
      <c r="O661" s="1" t="s">
        <v>166</v>
      </c>
      <c r="P661" s="1" t="s">
        <v>22</v>
      </c>
      <c r="Q661" s="1" t="s">
        <v>22</v>
      </c>
      <c r="R661" s="1" t="s">
        <v>37</v>
      </c>
      <c r="S661">
        <f t="shared" si="51"/>
        <v>20</v>
      </c>
      <c r="T661">
        <f t="shared" si="52"/>
        <v>8</v>
      </c>
      <c r="U661">
        <f t="shared" si="53"/>
        <v>0</v>
      </c>
      <c r="V661" s="14">
        <f t="shared" si="54"/>
        <v>3.3333333333333335</v>
      </c>
      <c r="W661" t="str">
        <f t="shared" si="50"/>
        <v>NO</v>
      </c>
      <c r="X661" t="str">
        <f>VLOOKUP(B:B,[1]Sheet3!A:B,2,0)</f>
        <v>18-22 yrs (Youths)</v>
      </c>
    </row>
    <row r="662" spans="1:24" x14ac:dyDescent="0.35">
      <c r="A662" s="1" t="s">
        <v>883</v>
      </c>
      <c r="B662" s="1">
        <v>20</v>
      </c>
      <c r="C662" s="1" t="s">
        <v>31</v>
      </c>
      <c r="D662" s="1" t="s">
        <v>26</v>
      </c>
      <c r="E662" s="1">
        <v>0</v>
      </c>
      <c r="F662" s="1">
        <v>5</v>
      </c>
      <c r="G662" s="1">
        <v>0</v>
      </c>
      <c r="H662" s="1">
        <v>8</v>
      </c>
      <c r="I662" s="1">
        <v>1</v>
      </c>
      <c r="J662" s="1"/>
      <c r="K662" s="1" t="s">
        <v>27</v>
      </c>
      <c r="L662" s="1">
        <v>3</v>
      </c>
      <c r="M662" s="1" t="s">
        <v>1386</v>
      </c>
      <c r="N662" s="1" t="s">
        <v>22</v>
      </c>
      <c r="O662" s="1" t="s">
        <v>884</v>
      </c>
      <c r="P662" s="1" t="s">
        <v>20</v>
      </c>
      <c r="Q662" s="1" t="s">
        <v>22</v>
      </c>
      <c r="R662" s="1" t="s">
        <v>885</v>
      </c>
      <c r="S662">
        <f t="shared" si="51"/>
        <v>14</v>
      </c>
      <c r="T662">
        <f t="shared" si="52"/>
        <v>8</v>
      </c>
      <c r="U662">
        <f t="shared" si="53"/>
        <v>0</v>
      </c>
      <c r="V662" s="14">
        <f t="shared" si="54"/>
        <v>2.8</v>
      </c>
      <c r="W662" t="str">
        <f t="shared" si="50"/>
        <v>NO</v>
      </c>
      <c r="X662" t="str">
        <f>VLOOKUP(B:B,[1]Sheet3!A:B,2,0)</f>
        <v>18-22 yrs (Youths)</v>
      </c>
    </row>
    <row r="663" spans="1:24" x14ac:dyDescent="0.35">
      <c r="A663" s="1" t="s">
        <v>892</v>
      </c>
      <c r="B663" s="1">
        <v>20</v>
      </c>
      <c r="C663" s="1" t="s">
        <v>55</v>
      </c>
      <c r="D663" s="1" t="s">
        <v>18</v>
      </c>
      <c r="E663" s="1">
        <v>4</v>
      </c>
      <c r="F663" s="1">
        <v>3</v>
      </c>
      <c r="G663" s="1">
        <v>1</v>
      </c>
      <c r="H663" s="1">
        <v>9</v>
      </c>
      <c r="I663" s="1">
        <v>3</v>
      </c>
      <c r="J663" s="1">
        <v>1</v>
      </c>
      <c r="K663" s="1" t="s">
        <v>35</v>
      </c>
      <c r="L663" s="1">
        <v>2</v>
      </c>
      <c r="M663" s="1" t="s">
        <v>1381</v>
      </c>
      <c r="N663" s="1" t="s">
        <v>20</v>
      </c>
      <c r="O663" s="1" t="s">
        <v>156</v>
      </c>
      <c r="P663" s="1" t="s">
        <v>20</v>
      </c>
      <c r="Q663" s="1" t="s">
        <v>22</v>
      </c>
      <c r="R663" s="1" t="s">
        <v>37</v>
      </c>
      <c r="S663">
        <f t="shared" si="51"/>
        <v>21</v>
      </c>
      <c r="T663">
        <f t="shared" si="52"/>
        <v>9</v>
      </c>
      <c r="U663">
        <f t="shared" si="53"/>
        <v>1</v>
      </c>
      <c r="V663" s="14">
        <f t="shared" si="54"/>
        <v>3.5</v>
      </c>
      <c r="W663" t="str">
        <f t="shared" si="50"/>
        <v>NO</v>
      </c>
      <c r="X663" t="str">
        <f>VLOOKUP(B:B,[1]Sheet3!A:B,2,0)</f>
        <v>18-22 yrs (Youths)</v>
      </c>
    </row>
    <row r="664" spans="1:24" x14ac:dyDescent="0.35">
      <c r="A664" s="1" t="s">
        <v>902</v>
      </c>
      <c r="B664" s="1">
        <v>20</v>
      </c>
      <c r="C664" s="1" t="s">
        <v>17</v>
      </c>
      <c r="D664" s="1" t="s">
        <v>18</v>
      </c>
      <c r="E664" s="1">
        <v>4</v>
      </c>
      <c r="F664" s="1">
        <v>1</v>
      </c>
      <c r="G664" s="1">
        <v>0</v>
      </c>
      <c r="H664" s="1">
        <v>9</v>
      </c>
      <c r="I664" s="1">
        <v>2</v>
      </c>
      <c r="J664" s="1">
        <v>0</v>
      </c>
      <c r="K664" s="1" t="s">
        <v>35</v>
      </c>
      <c r="L664" s="1">
        <v>3</v>
      </c>
      <c r="M664" s="1" t="s">
        <v>1381</v>
      </c>
      <c r="N664" s="1" t="s">
        <v>20</v>
      </c>
      <c r="O664" s="1" t="s">
        <v>39</v>
      </c>
      <c r="P664" s="1" t="s">
        <v>20</v>
      </c>
      <c r="Q664" s="1" t="s">
        <v>22</v>
      </c>
      <c r="R664" s="1" t="s">
        <v>23</v>
      </c>
      <c r="S664">
        <f t="shared" si="51"/>
        <v>16</v>
      </c>
      <c r="T664">
        <f t="shared" si="52"/>
        <v>9</v>
      </c>
      <c r="U664">
        <f t="shared" si="53"/>
        <v>0</v>
      </c>
      <c r="V664" s="14">
        <f t="shared" si="54"/>
        <v>2.6666666666666665</v>
      </c>
      <c r="W664" t="str">
        <f t="shared" si="50"/>
        <v>NO</v>
      </c>
      <c r="X664" t="str">
        <f>VLOOKUP(B:B,[1]Sheet3!A:B,2,0)</f>
        <v>18-22 yrs (Youths)</v>
      </c>
    </row>
    <row r="665" spans="1:24" x14ac:dyDescent="0.35">
      <c r="A665" s="1" t="s">
        <v>909</v>
      </c>
      <c r="B665" s="1">
        <v>20</v>
      </c>
      <c r="C665" s="1" t="s">
        <v>31</v>
      </c>
      <c r="D665" s="1" t="s">
        <v>26</v>
      </c>
      <c r="E665" s="1">
        <v>0.5</v>
      </c>
      <c r="F665" s="1">
        <v>1</v>
      </c>
      <c r="G665" s="1">
        <v>1</v>
      </c>
      <c r="H665" s="1">
        <v>8</v>
      </c>
      <c r="I665" s="1">
        <v>0.5</v>
      </c>
      <c r="J665" s="1">
        <v>2.5</v>
      </c>
      <c r="K665" s="1" t="s">
        <v>47</v>
      </c>
      <c r="L665" s="1">
        <v>3</v>
      </c>
      <c r="M665" s="1" t="s">
        <v>1383</v>
      </c>
      <c r="N665" s="1" t="s">
        <v>20</v>
      </c>
      <c r="O665" s="1" t="s">
        <v>910</v>
      </c>
      <c r="P665" s="1" t="s">
        <v>20</v>
      </c>
      <c r="Q665" s="1" t="s">
        <v>22</v>
      </c>
      <c r="R665" s="1" t="s">
        <v>378</v>
      </c>
      <c r="S665">
        <f t="shared" si="51"/>
        <v>13.5</v>
      </c>
      <c r="T665">
        <f t="shared" si="52"/>
        <v>8</v>
      </c>
      <c r="U665">
        <f t="shared" si="53"/>
        <v>0.5</v>
      </c>
      <c r="V665" s="14">
        <f t="shared" si="54"/>
        <v>2.25</v>
      </c>
      <c r="W665" t="str">
        <f t="shared" si="50"/>
        <v>NO</v>
      </c>
      <c r="X665" t="str">
        <f>VLOOKUP(B:B,[1]Sheet3!A:B,2,0)</f>
        <v>18-22 yrs (Youths)</v>
      </c>
    </row>
    <row r="666" spans="1:24" x14ac:dyDescent="0.35">
      <c r="A666" s="1" t="s">
        <v>914</v>
      </c>
      <c r="B666" s="1">
        <v>20</v>
      </c>
      <c r="C666" s="1" t="s">
        <v>31</v>
      </c>
      <c r="D666" s="1" t="s">
        <v>18</v>
      </c>
      <c r="E666" s="1">
        <v>1</v>
      </c>
      <c r="F666" s="1">
        <v>0</v>
      </c>
      <c r="G666" s="1">
        <v>0</v>
      </c>
      <c r="H666" s="1">
        <v>8</v>
      </c>
      <c r="I666" s="1">
        <v>4</v>
      </c>
      <c r="J666" s="1">
        <v>0</v>
      </c>
      <c r="K666" s="1" t="s">
        <v>47</v>
      </c>
      <c r="L666" s="1">
        <v>4</v>
      </c>
      <c r="M666" s="1" t="s">
        <v>1381</v>
      </c>
      <c r="N666" s="1" t="s">
        <v>20</v>
      </c>
      <c r="O666" s="1" t="s">
        <v>32</v>
      </c>
      <c r="P666" s="1" t="s">
        <v>20</v>
      </c>
      <c r="Q666" s="1" t="s">
        <v>22</v>
      </c>
      <c r="R666" s="1" t="s">
        <v>37</v>
      </c>
      <c r="S666">
        <f t="shared" si="51"/>
        <v>13</v>
      </c>
      <c r="T666">
        <f t="shared" si="52"/>
        <v>8</v>
      </c>
      <c r="U666">
        <f t="shared" si="53"/>
        <v>0</v>
      </c>
      <c r="V666" s="14">
        <f t="shared" si="54"/>
        <v>2.1666666666666665</v>
      </c>
      <c r="W666" t="str">
        <f t="shared" si="50"/>
        <v>NO</v>
      </c>
      <c r="X666" t="str">
        <f>VLOOKUP(B:B,[1]Sheet3!A:B,2,0)</f>
        <v>18-22 yrs (Youths)</v>
      </c>
    </row>
    <row r="667" spans="1:24" x14ac:dyDescent="0.35">
      <c r="A667" s="1" t="s">
        <v>921</v>
      </c>
      <c r="B667" s="1">
        <v>20</v>
      </c>
      <c r="C667" s="1" t="s">
        <v>151</v>
      </c>
      <c r="D667" s="1" t="s">
        <v>26</v>
      </c>
      <c r="E667" s="1">
        <v>7</v>
      </c>
      <c r="F667" s="1">
        <v>2</v>
      </c>
      <c r="G667" s="1">
        <v>0</v>
      </c>
      <c r="H667" s="1">
        <v>8</v>
      </c>
      <c r="I667" s="1">
        <v>3</v>
      </c>
      <c r="J667" s="1">
        <v>0</v>
      </c>
      <c r="K667" s="1" t="s">
        <v>35</v>
      </c>
      <c r="L667" s="1">
        <v>2</v>
      </c>
      <c r="M667" s="1" t="s">
        <v>1383</v>
      </c>
      <c r="N667" s="1" t="s">
        <v>22</v>
      </c>
      <c r="O667" s="1" t="s">
        <v>28</v>
      </c>
      <c r="P667" s="1" t="s">
        <v>20</v>
      </c>
      <c r="Q667" s="1" t="s">
        <v>22</v>
      </c>
      <c r="R667" s="1" t="s">
        <v>922</v>
      </c>
      <c r="S667">
        <f t="shared" si="51"/>
        <v>20</v>
      </c>
      <c r="T667">
        <f t="shared" si="52"/>
        <v>8</v>
      </c>
      <c r="U667">
        <f t="shared" si="53"/>
        <v>0</v>
      </c>
      <c r="V667" s="14">
        <f t="shared" si="54"/>
        <v>3.3333333333333335</v>
      </c>
      <c r="W667" t="str">
        <f t="shared" si="50"/>
        <v>NO</v>
      </c>
      <c r="X667" t="str">
        <f>VLOOKUP(B:B,[1]Sheet3!A:B,2,0)</f>
        <v>18-22 yrs (Youths)</v>
      </c>
    </row>
    <row r="668" spans="1:24" x14ac:dyDescent="0.35">
      <c r="A668" s="1" t="s">
        <v>935</v>
      </c>
      <c r="B668" s="1">
        <v>20</v>
      </c>
      <c r="C668" s="1" t="s">
        <v>31</v>
      </c>
      <c r="D668" s="1" t="s">
        <v>18</v>
      </c>
      <c r="E668" s="1">
        <v>3</v>
      </c>
      <c r="F668" s="1">
        <v>4</v>
      </c>
      <c r="G668" s="1">
        <v>0</v>
      </c>
      <c r="H668" s="1">
        <v>9</v>
      </c>
      <c r="I668" s="1">
        <v>2</v>
      </c>
      <c r="J668" s="1">
        <v>1</v>
      </c>
      <c r="K668" s="1" t="s">
        <v>27</v>
      </c>
      <c r="L668" s="1">
        <v>4</v>
      </c>
      <c r="M668" s="1" t="s">
        <v>1381</v>
      </c>
      <c r="N668" s="1" t="s">
        <v>20</v>
      </c>
      <c r="O668" s="1" t="s">
        <v>28</v>
      </c>
      <c r="P668" s="1" t="s">
        <v>22</v>
      </c>
      <c r="Q668" s="1" t="s">
        <v>20</v>
      </c>
      <c r="R668" s="1" t="s">
        <v>37</v>
      </c>
      <c r="S668">
        <f t="shared" si="51"/>
        <v>19</v>
      </c>
      <c r="T668">
        <f t="shared" si="52"/>
        <v>9</v>
      </c>
      <c r="U668">
        <f t="shared" si="53"/>
        <v>0</v>
      </c>
      <c r="V668" s="14">
        <f t="shared" si="54"/>
        <v>3.1666666666666665</v>
      </c>
      <c r="W668" t="str">
        <f t="shared" si="50"/>
        <v>NO</v>
      </c>
      <c r="X668" t="str">
        <f>VLOOKUP(B:B,[1]Sheet3!A:B,2,0)</f>
        <v>18-22 yrs (Youths)</v>
      </c>
    </row>
    <row r="669" spans="1:24" x14ac:dyDescent="0.35">
      <c r="A669" s="1" t="s">
        <v>939</v>
      </c>
      <c r="B669" s="1">
        <v>20</v>
      </c>
      <c r="C669" s="1" t="s">
        <v>31</v>
      </c>
      <c r="D669" s="1" t="s">
        <v>26</v>
      </c>
      <c r="E669" s="1">
        <v>2</v>
      </c>
      <c r="F669" s="1">
        <v>1</v>
      </c>
      <c r="G669" s="1">
        <v>0.5</v>
      </c>
      <c r="H669" s="1">
        <v>8</v>
      </c>
      <c r="I669" s="1">
        <v>2</v>
      </c>
      <c r="J669" s="1">
        <v>5</v>
      </c>
      <c r="K669" s="1" t="s">
        <v>27</v>
      </c>
      <c r="L669" s="1">
        <v>3</v>
      </c>
      <c r="M669" s="1" t="s">
        <v>1383</v>
      </c>
      <c r="N669" s="1" t="s">
        <v>20</v>
      </c>
      <c r="O669" s="1" t="s">
        <v>32</v>
      </c>
      <c r="P669" s="1" t="s">
        <v>20</v>
      </c>
      <c r="Q669" s="1" t="s">
        <v>22</v>
      </c>
      <c r="R669" s="1" t="s">
        <v>29</v>
      </c>
      <c r="S669">
        <f t="shared" si="51"/>
        <v>18.5</v>
      </c>
      <c r="T669">
        <f t="shared" si="52"/>
        <v>8</v>
      </c>
      <c r="U669">
        <f t="shared" si="53"/>
        <v>0.5</v>
      </c>
      <c r="V669" s="14">
        <f t="shared" si="54"/>
        <v>3.0833333333333335</v>
      </c>
      <c r="W669" t="str">
        <f t="shared" si="50"/>
        <v>NO</v>
      </c>
      <c r="X669" t="str">
        <f>VLOOKUP(B:B,[1]Sheet3!A:B,2,0)</f>
        <v>18-22 yrs (Youths)</v>
      </c>
    </row>
    <row r="670" spans="1:24" x14ac:dyDescent="0.35">
      <c r="A670" s="1" t="s">
        <v>942</v>
      </c>
      <c r="B670" s="1">
        <v>20</v>
      </c>
      <c r="C670" s="1" t="s">
        <v>17</v>
      </c>
      <c r="D670" s="1" t="s">
        <v>26</v>
      </c>
      <c r="E670" s="1">
        <v>5</v>
      </c>
      <c r="F670" s="1">
        <v>3</v>
      </c>
      <c r="G670" s="1">
        <v>0</v>
      </c>
      <c r="H670" s="1">
        <v>7</v>
      </c>
      <c r="I670" s="1">
        <v>2</v>
      </c>
      <c r="J670" s="1">
        <v>2</v>
      </c>
      <c r="K670" s="1" t="s">
        <v>27</v>
      </c>
      <c r="L670" s="1">
        <v>4</v>
      </c>
      <c r="M670" s="1" t="s">
        <v>1383</v>
      </c>
      <c r="N670" s="1" t="s">
        <v>20</v>
      </c>
      <c r="O670" s="1" t="s">
        <v>61</v>
      </c>
      <c r="P670" s="1" t="s">
        <v>20</v>
      </c>
      <c r="Q670" s="1" t="s">
        <v>22</v>
      </c>
      <c r="R670" s="1" t="s">
        <v>33</v>
      </c>
      <c r="S670">
        <f t="shared" si="51"/>
        <v>19</v>
      </c>
      <c r="T670">
        <f t="shared" si="52"/>
        <v>7</v>
      </c>
      <c r="U670">
        <f t="shared" si="53"/>
        <v>0</v>
      </c>
      <c r="V670" s="14">
        <f t="shared" si="54"/>
        <v>3.1666666666666665</v>
      </c>
      <c r="W670" t="str">
        <f t="shared" si="50"/>
        <v>NO</v>
      </c>
      <c r="X670" t="str">
        <f>VLOOKUP(B:B,[1]Sheet3!A:B,2,0)</f>
        <v>18-22 yrs (Youths)</v>
      </c>
    </row>
    <row r="671" spans="1:24" x14ac:dyDescent="0.35">
      <c r="A671" s="1" t="s">
        <v>946</v>
      </c>
      <c r="B671" s="1">
        <v>20</v>
      </c>
      <c r="C671" s="1" t="s">
        <v>31</v>
      </c>
      <c r="D671" s="1" t="s">
        <v>26</v>
      </c>
      <c r="E671" s="1">
        <v>0</v>
      </c>
      <c r="F671" s="1">
        <v>1</v>
      </c>
      <c r="G671" s="1">
        <v>0</v>
      </c>
      <c r="H671" s="1">
        <v>10</v>
      </c>
      <c r="I671" s="1">
        <v>4</v>
      </c>
      <c r="J671" s="1">
        <v>1</v>
      </c>
      <c r="K671" s="1" t="s">
        <v>27</v>
      </c>
      <c r="L671" s="1">
        <v>3</v>
      </c>
      <c r="M671" s="1" t="s">
        <v>1381</v>
      </c>
      <c r="N671" s="1" t="s">
        <v>20</v>
      </c>
      <c r="O671" s="1" t="s">
        <v>61</v>
      </c>
      <c r="P671" s="1" t="s">
        <v>20</v>
      </c>
      <c r="Q671" s="1" t="s">
        <v>22</v>
      </c>
      <c r="R671" s="1" t="s">
        <v>33</v>
      </c>
      <c r="S671">
        <f t="shared" si="51"/>
        <v>16</v>
      </c>
      <c r="T671">
        <f t="shared" si="52"/>
        <v>10</v>
      </c>
      <c r="U671">
        <f t="shared" si="53"/>
        <v>0</v>
      </c>
      <c r="V671" s="14">
        <f t="shared" si="54"/>
        <v>2.6666666666666665</v>
      </c>
      <c r="W671" t="str">
        <f t="shared" si="50"/>
        <v>NO</v>
      </c>
      <c r="X671" t="str">
        <f>VLOOKUP(B:B,[1]Sheet3!A:B,2,0)</f>
        <v>18-22 yrs (Youths)</v>
      </c>
    </row>
    <row r="672" spans="1:24" x14ac:dyDescent="0.35">
      <c r="A672" s="1" t="s">
        <v>966</v>
      </c>
      <c r="B672" s="1">
        <v>20</v>
      </c>
      <c r="C672" s="1" t="s">
        <v>31</v>
      </c>
      <c r="D672" s="1" t="s">
        <v>18</v>
      </c>
      <c r="E672" s="1">
        <v>4</v>
      </c>
      <c r="F672" s="1">
        <v>4</v>
      </c>
      <c r="G672" s="1">
        <v>0</v>
      </c>
      <c r="H672" s="1">
        <v>11</v>
      </c>
      <c r="I672" s="1">
        <v>3</v>
      </c>
      <c r="J672" s="1">
        <v>0</v>
      </c>
      <c r="K672" s="1" t="s">
        <v>35</v>
      </c>
      <c r="L672" s="1">
        <v>3</v>
      </c>
      <c r="M672" s="1" t="s">
        <v>1381</v>
      </c>
      <c r="N672" s="1" t="s">
        <v>20</v>
      </c>
      <c r="O672" s="1" t="s">
        <v>36</v>
      </c>
      <c r="P672" s="1" t="s">
        <v>20</v>
      </c>
      <c r="Q672" s="1" t="s">
        <v>20</v>
      </c>
      <c r="R672" s="1" t="s">
        <v>45</v>
      </c>
      <c r="S672">
        <f t="shared" si="51"/>
        <v>22</v>
      </c>
      <c r="T672">
        <f t="shared" si="52"/>
        <v>11</v>
      </c>
      <c r="U672">
        <f t="shared" si="53"/>
        <v>0</v>
      </c>
      <c r="V672" s="14">
        <f t="shared" si="54"/>
        <v>3.6666666666666665</v>
      </c>
      <c r="W672" t="str">
        <f t="shared" si="50"/>
        <v>NO</v>
      </c>
      <c r="X672" t="str">
        <f>VLOOKUP(B:B,[1]Sheet3!A:B,2,0)</f>
        <v>18-22 yrs (Youths)</v>
      </c>
    </row>
    <row r="673" spans="1:24" x14ac:dyDescent="0.35">
      <c r="A673" s="1" t="s">
        <v>967</v>
      </c>
      <c r="B673" s="1">
        <v>20</v>
      </c>
      <c r="C673" s="1" t="s">
        <v>87</v>
      </c>
      <c r="D673" s="1" t="s">
        <v>87</v>
      </c>
      <c r="E673" s="1">
        <v>4</v>
      </c>
      <c r="F673" s="1">
        <v>3</v>
      </c>
      <c r="G673" s="1">
        <v>1</v>
      </c>
      <c r="H673" s="1">
        <v>7</v>
      </c>
      <c r="I673" s="1">
        <v>2</v>
      </c>
      <c r="J673" s="1">
        <v>2</v>
      </c>
      <c r="K673" s="1" t="s">
        <v>47</v>
      </c>
      <c r="L673" s="1">
        <v>4</v>
      </c>
      <c r="M673" s="1" t="s">
        <v>1383</v>
      </c>
      <c r="N673" s="1" t="s">
        <v>20</v>
      </c>
      <c r="O673" s="1" t="s">
        <v>36</v>
      </c>
      <c r="P673" s="1" t="s">
        <v>22</v>
      </c>
      <c r="Q673" s="1" t="s">
        <v>22</v>
      </c>
      <c r="R673" s="1" t="s">
        <v>686</v>
      </c>
      <c r="S673">
        <f t="shared" si="51"/>
        <v>19</v>
      </c>
      <c r="T673">
        <f t="shared" si="52"/>
        <v>7</v>
      </c>
      <c r="U673">
        <f t="shared" si="53"/>
        <v>1</v>
      </c>
      <c r="V673" s="14">
        <f t="shared" si="54"/>
        <v>3.1666666666666665</v>
      </c>
      <c r="W673" t="str">
        <f t="shared" si="50"/>
        <v>NO</v>
      </c>
      <c r="X673" t="str">
        <f>VLOOKUP(B:B,[1]Sheet3!A:B,2,0)</f>
        <v>18-22 yrs (Youths)</v>
      </c>
    </row>
    <row r="674" spans="1:24" x14ac:dyDescent="0.35">
      <c r="A674" s="1" t="s">
        <v>969</v>
      </c>
      <c r="B674" s="1">
        <v>20</v>
      </c>
      <c r="C674" s="1" t="s">
        <v>55</v>
      </c>
      <c r="D674" s="1" t="s">
        <v>18</v>
      </c>
      <c r="E674" s="1">
        <v>4</v>
      </c>
      <c r="F674" s="1">
        <v>5</v>
      </c>
      <c r="G674" s="1">
        <v>0.5</v>
      </c>
      <c r="H674" s="1">
        <v>8</v>
      </c>
      <c r="I674" s="1">
        <v>1</v>
      </c>
      <c r="J674" s="1">
        <v>2</v>
      </c>
      <c r="K674" s="1" t="s">
        <v>47</v>
      </c>
      <c r="L674" s="1">
        <v>3</v>
      </c>
      <c r="M674" s="1" t="s">
        <v>1381</v>
      </c>
      <c r="N674" s="1" t="s">
        <v>20</v>
      </c>
      <c r="O674" s="1" t="s">
        <v>156</v>
      </c>
      <c r="P674" s="1" t="s">
        <v>22</v>
      </c>
      <c r="Q674" s="1" t="s">
        <v>22</v>
      </c>
      <c r="R674" s="1" t="s">
        <v>37</v>
      </c>
      <c r="S674">
        <f t="shared" si="51"/>
        <v>20.5</v>
      </c>
      <c r="T674">
        <f t="shared" si="52"/>
        <v>8</v>
      </c>
      <c r="U674">
        <f t="shared" si="53"/>
        <v>0.5</v>
      </c>
      <c r="V674" s="14">
        <f t="shared" si="54"/>
        <v>3.4166666666666665</v>
      </c>
      <c r="W674" t="str">
        <f t="shared" si="50"/>
        <v>NO</v>
      </c>
      <c r="X674" t="str">
        <f>VLOOKUP(B:B,[1]Sheet3!A:B,2,0)</f>
        <v>18-22 yrs (Youths)</v>
      </c>
    </row>
    <row r="675" spans="1:24" x14ac:dyDescent="0.35">
      <c r="A675" s="1" t="s">
        <v>974</v>
      </c>
      <c r="B675" s="1">
        <v>20</v>
      </c>
      <c r="C675" s="1" t="s">
        <v>31</v>
      </c>
      <c r="D675" s="1" t="s">
        <v>26</v>
      </c>
      <c r="E675" s="1">
        <v>2</v>
      </c>
      <c r="F675" s="1">
        <v>3</v>
      </c>
      <c r="G675" s="1">
        <v>2</v>
      </c>
      <c r="H675" s="1">
        <v>8</v>
      </c>
      <c r="I675" s="1">
        <v>1</v>
      </c>
      <c r="J675" s="1">
        <v>1</v>
      </c>
      <c r="K675" s="1" t="s">
        <v>27</v>
      </c>
      <c r="L675" s="1">
        <v>3</v>
      </c>
      <c r="M675" s="1" t="s">
        <v>1381</v>
      </c>
      <c r="N675" s="1" t="s">
        <v>20</v>
      </c>
      <c r="O675" s="1" t="s">
        <v>32</v>
      </c>
      <c r="P675" s="1" t="s">
        <v>20</v>
      </c>
      <c r="Q675" s="1" t="s">
        <v>20</v>
      </c>
      <c r="R675" s="1" t="s">
        <v>23</v>
      </c>
      <c r="S675">
        <f t="shared" si="51"/>
        <v>17</v>
      </c>
      <c r="T675">
        <f t="shared" si="52"/>
        <v>8</v>
      </c>
      <c r="U675">
        <f t="shared" si="53"/>
        <v>1</v>
      </c>
      <c r="V675" s="14">
        <f t="shared" si="54"/>
        <v>2.8333333333333335</v>
      </c>
      <c r="W675" t="str">
        <f t="shared" si="50"/>
        <v>NO</v>
      </c>
      <c r="X675" t="str">
        <f>VLOOKUP(B:B,[1]Sheet3!A:B,2,0)</f>
        <v>18-22 yrs (Youths)</v>
      </c>
    </row>
    <row r="676" spans="1:24" x14ac:dyDescent="0.35">
      <c r="A676" s="1" t="s">
        <v>978</v>
      </c>
      <c r="B676" s="1">
        <v>20</v>
      </c>
      <c r="C676" s="1" t="s">
        <v>31</v>
      </c>
      <c r="D676" s="1" t="s">
        <v>18</v>
      </c>
      <c r="E676" s="1">
        <v>6</v>
      </c>
      <c r="F676" s="1">
        <v>4</v>
      </c>
      <c r="G676" s="1">
        <v>1</v>
      </c>
      <c r="H676" s="1">
        <v>6</v>
      </c>
      <c r="I676" s="1">
        <v>3</v>
      </c>
      <c r="J676" s="1">
        <v>0.5</v>
      </c>
      <c r="K676" s="1" t="s">
        <v>47</v>
      </c>
      <c r="L676" s="1">
        <v>3</v>
      </c>
      <c r="M676" s="1" t="s">
        <v>1383</v>
      </c>
      <c r="N676" s="1" t="s">
        <v>20</v>
      </c>
      <c r="O676" s="1" t="s">
        <v>36</v>
      </c>
      <c r="P676" s="1" t="s">
        <v>22</v>
      </c>
      <c r="Q676" s="1" t="s">
        <v>22</v>
      </c>
      <c r="R676" s="1" t="s">
        <v>37</v>
      </c>
      <c r="S676">
        <f t="shared" si="51"/>
        <v>20.5</v>
      </c>
      <c r="T676">
        <f t="shared" si="52"/>
        <v>6</v>
      </c>
      <c r="U676">
        <f t="shared" si="53"/>
        <v>0.5</v>
      </c>
      <c r="V676" s="14">
        <f t="shared" si="54"/>
        <v>3.4166666666666665</v>
      </c>
      <c r="W676" t="str">
        <f t="shared" si="50"/>
        <v>NO</v>
      </c>
      <c r="X676" t="str">
        <f>VLOOKUP(B:B,[1]Sheet3!A:B,2,0)</f>
        <v>18-22 yrs (Youths)</v>
      </c>
    </row>
    <row r="677" spans="1:24" x14ac:dyDescent="0.35">
      <c r="A677" s="1" t="s">
        <v>983</v>
      </c>
      <c r="B677" s="1">
        <v>20</v>
      </c>
      <c r="C677" s="1" t="s">
        <v>55</v>
      </c>
      <c r="D677" s="1" t="s">
        <v>18</v>
      </c>
      <c r="E677" s="1">
        <v>5</v>
      </c>
      <c r="F677" s="1">
        <v>4</v>
      </c>
      <c r="G677" s="1">
        <v>1</v>
      </c>
      <c r="H677" s="1">
        <v>8</v>
      </c>
      <c r="I677" s="1">
        <v>2</v>
      </c>
      <c r="J677" s="1">
        <v>1</v>
      </c>
      <c r="K677" s="1" t="s">
        <v>27</v>
      </c>
      <c r="L677" s="1">
        <v>3</v>
      </c>
      <c r="M677" s="1" t="s">
        <v>1383</v>
      </c>
      <c r="N677" s="1" t="s">
        <v>20</v>
      </c>
      <c r="O677" s="1" t="s">
        <v>32</v>
      </c>
      <c r="P677" s="1" t="s">
        <v>20</v>
      </c>
      <c r="Q677" s="1" t="s">
        <v>22</v>
      </c>
      <c r="R677" s="1" t="s">
        <v>29</v>
      </c>
      <c r="S677">
        <f t="shared" si="51"/>
        <v>21</v>
      </c>
      <c r="T677">
        <f t="shared" si="52"/>
        <v>8</v>
      </c>
      <c r="U677">
        <f t="shared" si="53"/>
        <v>1</v>
      </c>
      <c r="V677" s="14">
        <f t="shared" si="54"/>
        <v>3.5</v>
      </c>
      <c r="W677" t="str">
        <f t="shared" si="50"/>
        <v>NO</v>
      </c>
      <c r="X677" t="str">
        <f>VLOOKUP(B:B,[1]Sheet3!A:B,2,0)</f>
        <v>18-22 yrs (Youths)</v>
      </c>
    </row>
    <row r="678" spans="1:24" x14ac:dyDescent="0.35">
      <c r="A678" s="1" t="s">
        <v>985</v>
      </c>
      <c r="B678" s="1">
        <v>20</v>
      </c>
      <c r="C678" s="1" t="s">
        <v>31</v>
      </c>
      <c r="D678" s="1" t="s">
        <v>18</v>
      </c>
      <c r="E678" s="1">
        <v>5</v>
      </c>
      <c r="F678" s="1">
        <v>1</v>
      </c>
      <c r="G678" s="1">
        <v>0</v>
      </c>
      <c r="H678" s="1">
        <v>8</v>
      </c>
      <c r="I678" s="1">
        <v>1</v>
      </c>
      <c r="J678" s="1">
        <v>0.5</v>
      </c>
      <c r="K678" s="1" t="s">
        <v>27</v>
      </c>
      <c r="L678" s="1">
        <v>2</v>
      </c>
      <c r="M678" s="1" t="s">
        <v>1383</v>
      </c>
      <c r="N678" s="1" t="s">
        <v>20</v>
      </c>
      <c r="O678" s="1" t="s">
        <v>32</v>
      </c>
      <c r="P678" s="1" t="s">
        <v>20</v>
      </c>
      <c r="Q678" s="1" t="s">
        <v>22</v>
      </c>
      <c r="R678" s="1" t="s">
        <v>37</v>
      </c>
      <c r="S678">
        <f t="shared" si="51"/>
        <v>15.5</v>
      </c>
      <c r="T678">
        <f t="shared" si="52"/>
        <v>8</v>
      </c>
      <c r="U678">
        <f t="shared" si="53"/>
        <v>0</v>
      </c>
      <c r="V678" s="14">
        <f t="shared" si="54"/>
        <v>2.5833333333333335</v>
      </c>
      <c r="W678" t="str">
        <f t="shared" si="50"/>
        <v>NO</v>
      </c>
      <c r="X678" t="str">
        <f>VLOOKUP(B:B,[1]Sheet3!A:B,2,0)</f>
        <v>18-22 yrs (Youths)</v>
      </c>
    </row>
    <row r="679" spans="1:24" x14ac:dyDescent="0.35">
      <c r="A679" s="1" t="s">
        <v>989</v>
      </c>
      <c r="B679" s="1">
        <v>20</v>
      </c>
      <c r="C679" s="1" t="s">
        <v>55</v>
      </c>
      <c r="D679" s="1" t="s">
        <v>18</v>
      </c>
      <c r="E679" s="1">
        <v>2</v>
      </c>
      <c r="F679" s="1">
        <v>2</v>
      </c>
      <c r="G679" s="1">
        <v>0</v>
      </c>
      <c r="H679" s="1">
        <v>7</v>
      </c>
      <c r="I679" s="1">
        <v>2</v>
      </c>
      <c r="J679" s="1">
        <v>1</v>
      </c>
      <c r="K679" s="1" t="s">
        <v>47</v>
      </c>
      <c r="L679" s="1">
        <v>3</v>
      </c>
      <c r="M679" s="1" t="s">
        <v>1381</v>
      </c>
      <c r="N679" s="1" t="s">
        <v>20</v>
      </c>
      <c r="O679" s="1" t="s">
        <v>28</v>
      </c>
      <c r="P679" s="1" t="s">
        <v>20</v>
      </c>
      <c r="Q679" s="1" t="s">
        <v>22</v>
      </c>
      <c r="R679" s="1" t="s">
        <v>37</v>
      </c>
      <c r="S679">
        <f t="shared" si="51"/>
        <v>14</v>
      </c>
      <c r="T679">
        <f t="shared" si="52"/>
        <v>7</v>
      </c>
      <c r="U679">
        <f t="shared" si="53"/>
        <v>0</v>
      </c>
      <c r="V679" s="14">
        <f t="shared" si="54"/>
        <v>2.3333333333333335</v>
      </c>
      <c r="W679" t="str">
        <f t="shared" si="50"/>
        <v>NO</v>
      </c>
      <c r="X679" t="str">
        <f>VLOOKUP(B:B,[1]Sheet3!A:B,2,0)</f>
        <v>18-22 yrs (Youths)</v>
      </c>
    </row>
    <row r="680" spans="1:24" x14ac:dyDescent="0.35">
      <c r="A680" s="1" t="s">
        <v>991</v>
      </c>
      <c r="B680" s="1">
        <v>20</v>
      </c>
      <c r="C680" s="1" t="s">
        <v>31</v>
      </c>
      <c r="D680" s="1" t="s">
        <v>18</v>
      </c>
      <c r="E680" s="1">
        <v>8</v>
      </c>
      <c r="F680" s="1">
        <v>2</v>
      </c>
      <c r="G680" s="1">
        <v>0</v>
      </c>
      <c r="H680" s="1">
        <v>6</v>
      </c>
      <c r="I680" s="1">
        <v>2</v>
      </c>
      <c r="J680" s="1">
        <v>3</v>
      </c>
      <c r="K680" s="1" t="s">
        <v>19</v>
      </c>
      <c r="L680" s="1">
        <v>3</v>
      </c>
      <c r="M680" s="1" t="s">
        <v>1386</v>
      </c>
      <c r="N680" s="1" t="s">
        <v>20</v>
      </c>
      <c r="O680" s="1" t="s">
        <v>32</v>
      </c>
      <c r="P680" s="1" t="s">
        <v>20</v>
      </c>
      <c r="Q680" s="1" t="s">
        <v>22</v>
      </c>
      <c r="R680" s="1" t="s">
        <v>45</v>
      </c>
      <c r="S680">
        <f t="shared" si="51"/>
        <v>21</v>
      </c>
      <c r="T680">
        <f t="shared" si="52"/>
        <v>8</v>
      </c>
      <c r="U680">
        <f t="shared" si="53"/>
        <v>0</v>
      </c>
      <c r="V680" s="14">
        <f t="shared" si="54"/>
        <v>3.5</v>
      </c>
      <c r="W680" t="str">
        <f t="shared" si="50"/>
        <v>NO</v>
      </c>
      <c r="X680" t="str">
        <f>VLOOKUP(B:B,[1]Sheet3!A:B,2,0)</f>
        <v>18-22 yrs (Youths)</v>
      </c>
    </row>
    <row r="681" spans="1:24" x14ac:dyDescent="0.35">
      <c r="A681" s="1" t="s">
        <v>992</v>
      </c>
      <c r="B681" s="1">
        <v>20</v>
      </c>
      <c r="C681" s="1" t="s">
        <v>55</v>
      </c>
      <c r="D681" s="1" t="s">
        <v>26</v>
      </c>
      <c r="E681" s="1">
        <v>4</v>
      </c>
      <c r="F681" s="1">
        <v>1</v>
      </c>
      <c r="G681" s="1">
        <v>0</v>
      </c>
      <c r="H681" s="1">
        <v>6</v>
      </c>
      <c r="I681" s="1">
        <v>10</v>
      </c>
      <c r="J681" s="1">
        <v>2</v>
      </c>
      <c r="K681" s="1" t="s">
        <v>993</v>
      </c>
      <c r="L681" s="1">
        <v>1</v>
      </c>
      <c r="M681" s="1" t="s">
        <v>1383</v>
      </c>
      <c r="N681" s="1" t="s">
        <v>20</v>
      </c>
      <c r="O681" s="1" t="s">
        <v>48</v>
      </c>
      <c r="P681" s="1" t="s">
        <v>20</v>
      </c>
      <c r="Q681" s="1" t="s">
        <v>20</v>
      </c>
      <c r="R681" s="1" t="s">
        <v>23</v>
      </c>
      <c r="S681">
        <f t="shared" si="51"/>
        <v>23</v>
      </c>
      <c r="T681">
        <f t="shared" si="52"/>
        <v>10</v>
      </c>
      <c r="U681">
        <f t="shared" si="53"/>
        <v>0</v>
      </c>
      <c r="V681" s="14">
        <f t="shared" si="54"/>
        <v>3.8333333333333335</v>
      </c>
      <c r="W681" t="str">
        <f t="shared" si="50"/>
        <v>YES</v>
      </c>
      <c r="X681" t="str">
        <f>VLOOKUP(B:B,[1]Sheet3!A:B,2,0)</f>
        <v>18-22 yrs (Youths)</v>
      </c>
    </row>
    <row r="682" spans="1:24" x14ac:dyDescent="0.35">
      <c r="A682" s="1" t="s">
        <v>1001</v>
      </c>
      <c r="B682" s="1">
        <v>20</v>
      </c>
      <c r="C682" s="1" t="s">
        <v>55</v>
      </c>
      <c r="D682" s="1" t="s">
        <v>26</v>
      </c>
      <c r="E682" s="1">
        <v>5</v>
      </c>
      <c r="F682" s="1">
        <v>5</v>
      </c>
      <c r="G682" s="1">
        <v>1</v>
      </c>
      <c r="H682" s="1">
        <v>6</v>
      </c>
      <c r="I682" s="1">
        <v>2</v>
      </c>
      <c r="J682" s="1">
        <v>1</v>
      </c>
      <c r="K682" s="1" t="s">
        <v>35</v>
      </c>
      <c r="L682" s="1">
        <v>3</v>
      </c>
      <c r="M682" s="1" t="s">
        <v>1381</v>
      </c>
      <c r="N682" s="1" t="s">
        <v>20</v>
      </c>
      <c r="O682" s="1" t="s">
        <v>32</v>
      </c>
      <c r="P682" s="1" t="s">
        <v>20</v>
      </c>
      <c r="Q682" s="1" t="s">
        <v>22</v>
      </c>
      <c r="R682" s="1" t="s">
        <v>23</v>
      </c>
      <c r="S682">
        <f t="shared" si="51"/>
        <v>20</v>
      </c>
      <c r="T682">
        <f t="shared" si="52"/>
        <v>6</v>
      </c>
      <c r="U682">
        <f t="shared" si="53"/>
        <v>1</v>
      </c>
      <c r="V682" s="14">
        <f t="shared" si="54"/>
        <v>3.3333333333333335</v>
      </c>
      <c r="W682" t="str">
        <f t="shared" si="50"/>
        <v>NO</v>
      </c>
      <c r="X682" t="str">
        <f>VLOOKUP(B:B,[1]Sheet3!A:B,2,0)</f>
        <v>18-22 yrs (Youths)</v>
      </c>
    </row>
    <row r="683" spans="1:24" x14ac:dyDescent="0.35">
      <c r="A683" s="1" t="s">
        <v>1003</v>
      </c>
      <c r="B683" s="1">
        <v>20</v>
      </c>
      <c r="C683" s="1" t="s">
        <v>31</v>
      </c>
      <c r="D683" s="1" t="s">
        <v>26</v>
      </c>
      <c r="E683" s="1">
        <v>4</v>
      </c>
      <c r="F683" s="1">
        <v>5</v>
      </c>
      <c r="G683" s="1">
        <v>1</v>
      </c>
      <c r="H683" s="1">
        <v>10</v>
      </c>
      <c r="I683" s="1">
        <v>3</v>
      </c>
      <c r="J683" s="1">
        <v>0</v>
      </c>
      <c r="K683" s="1" t="s">
        <v>47</v>
      </c>
      <c r="L683" s="1">
        <v>2</v>
      </c>
      <c r="M683" s="1" t="s">
        <v>1383</v>
      </c>
      <c r="N683" s="1" t="s">
        <v>20</v>
      </c>
      <c r="O683" s="1" t="s">
        <v>32</v>
      </c>
      <c r="P683" s="1" t="s">
        <v>20</v>
      </c>
      <c r="Q683" s="1" t="s">
        <v>20</v>
      </c>
      <c r="R683" s="1" t="s">
        <v>23</v>
      </c>
      <c r="S683">
        <f t="shared" si="51"/>
        <v>23</v>
      </c>
      <c r="T683">
        <f t="shared" si="52"/>
        <v>10</v>
      </c>
      <c r="U683">
        <f t="shared" si="53"/>
        <v>0</v>
      </c>
      <c r="V683" s="14">
        <f t="shared" si="54"/>
        <v>3.8333333333333335</v>
      </c>
      <c r="W683" t="str">
        <f t="shared" si="50"/>
        <v>NO</v>
      </c>
      <c r="X683" t="str">
        <f>VLOOKUP(B:B,[1]Sheet3!A:B,2,0)</f>
        <v>18-22 yrs (Youths)</v>
      </c>
    </row>
    <row r="684" spans="1:24" x14ac:dyDescent="0.35">
      <c r="A684" s="1" t="s">
        <v>1006</v>
      </c>
      <c r="B684" s="1">
        <v>20</v>
      </c>
      <c r="C684" s="1" t="s">
        <v>55</v>
      </c>
      <c r="D684" s="1" t="s">
        <v>18</v>
      </c>
      <c r="E684" s="1">
        <v>6</v>
      </c>
      <c r="F684" s="1">
        <v>2</v>
      </c>
      <c r="G684" s="1">
        <v>2</v>
      </c>
      <c r="H684" s="1">
        <v>7</v>
      </c>
      <c r="I684" s="1">
        <v>3</v>
      </c>
      <c r="J684" s="1">
        <v>1</v>
      </c>
      <c r="K684" s="1" t="s">
        <v>47</v>
      </c>
      <c r="L684" s="1">
        <v>4</v>
      </c>
      <c r="M684" s="1" t="s">
        <v>1386</v>
      </c>
      <c r="N684" s="1" t="s">
        <v>20</v>
      </c>
      <c r="O684" s="1" t="s">
        <v>156</v>
      </c>
      <c r="P684" s="1" t="s">
        <v>22</v>
      </c>
      <c r="Q684" s="1" t="s">
        <v>20</v>
      </c>
      <c r="R684" s="1" t="s">
        <v>37</v>
      </c>
      <c r="S684">
        <f t="shared" si="51"/>
        <v>21</v>
      </c>
      <c r="T684">
        <f t="shared" si="52"/>
        <v>7</v>
      </c>
      <c r="U684">
        <f t="shared" si="53"/>
        <v>1</v>
      </c>
      <c r="V684" s="14">
        <f t="shared" si="54"/>
        <v>3.5</v>
      </c>
      <c r="W684" t="str">
        <f t="shared" si="50"/>
        <v>NO</v>
      </c>
      <c r="X684" t="str">
        <f>VLOOKUP(B:B,[1]Sheet3!A:B,2,0)</f>
        <v>18-22 yrs (Youths)</v>
      </c>
    </row>
    <row r="685" spans="1:24" x14ac:dyDescent="0.35">
      <c r="A685" s="1" t="s">
        <v>1012</v>
      </c>
      <c r="B685" s="1">
        <v>20</v>
      </c>
      <c r="C685" s="1" t="s">
        <v>55</v>
      </c>
      <c r="D685" s="1" t="s">
        <v>26</v>
      </c>
      <c r="E685" s="1">
        <v>4</v>
      </c>
      <c r="F685" s="1">
        <v>5</v>
      </c>
      <c r="G685" s="1">
        <v>1</v>
      </c>
      <c r="H685" s="1">
        <v>7</v>
      </c>
      <c r="I685" s="1">
        <v>0.5</v>
      </c>
      <c r="J685" s="1">
        <v>0</v>
      </c>
      <c r="K685" s="1" t="s">
        <v>35</v>
      </c>
      <c r="L685" s="1">
        <v>3</v>
      </c>
      <c r="M685" s="1" t="s">
        <v>1386</v>
      </c>
      <c r="N685" s="1" t="s">
        <v>20</v>
      </c>
      <c r="O685" s="1" t="s">
        <v>32</v>
      </c>
      <c r="P685" s="1" t="s">
        <v>22</v>
      </c>
      <c r="Q685" s="1" t="s">
        <v>22</v>
      </c>
      <c r="R685" s="1" t="s">
        <v>23</v>
      </c>
      <c r="S685">
        <f t="shared" si="51"/>
        <v>17.5</v>
      </c>
      <c r="T685">
        <f t="shared" si="52"/>
        <v>7</v>
      </c>
      <c r="U685">
        <f t="shared" si="53"/>
        <v>0</v>
      </c>
      <c r="V685" s="14">
        <f t="shared" si="54"/>
        <v>2.9166666666666665</v>
      </c>
      <c r="W685" t="str">
        <f t="shared" si="50"/>
        <v>NO</v>
      </c>
      <c r="X685" t="str">
        <f>VLOOKUP(B:B,[1]Sheet3!A:B,2,0)</f>
        <v>18-22 yrs (Youths)</v>
      </c>
    </row>
    <row r="686" spans="1:24" x14ac:dyDescent="0.35">
      <c r="A686" s="1" t="s">
        <v>1014</v>
      </c>
      <c r="B686" s="1">
        <v>20</v>
      </c>
      <c r="C686" s="1" t="s">
        <v>55</v>
      </c>
      <c r="D686" s="1" t="s">
        <v>26</v>
      </c>
      <c r="E686" s="1">
        <v>4</v>
      </c>
      <c r="F686" s="1">
        <v>3</v>
      </c>
      <c r="G686" s="1">
        <v>1</v>
      </c>
      <c r="H686" s="1">
        <v>7</v>
      </c>
      <c r="I686" s="1">
        <v>1</v>
      </c>
      <c r="J686" s="1">
        <v>1</v>
      </c>
      <c r="K686" s="1" t="s">
        <v>27</v>
      </c>
      <c r="L686" s="1">
        <v>2</v>
      </c>
      <c r="M686" s="1" t="s">
        <v>1381</v>
      </c>
      <c r="N686" s="1" t="s">
        <v>20</v>
      </c>
      <c r="O686" s="1" t="s">
        <v>156</v>
      </c>
      <c r="P686" s="1" t="s">
        <v>22</v>
      </c>
      <c r="Q686" s="1" t="s">
        <v>22</v>
      </c>
      <c r="R686" s="1" t="s">
        <v>33</v>
      </c>
      <c r="S686">
        <f t="shared" si="51"/>
        <v>17</v>
      </c>
      <c r="T686">
        <f t="shared" si="52"/>
        <v>7</v>
      </c>
      <c r="U686">
        <f t="shared" si="53"/>
        <v>1</v>
      </c>
      <c r="V686" s="14">
        <f t="shared" si="54"/>
        <v>2.8333333333333335</v>
      </c>
      <c r="W686" t="str">
        <f t="shared" si="50"/>
        <v>NO</v>
      </c>
      <c r="X686" t="str">
        <f>VLOOKUP(B:B,[1]Sheet3!A:B,2,0)</f>
        <v>18-22 yrs (Youths)</v>
      </c>
    </row>
    <row r="687" spans="1:24" x14ac:dyDescent="0.35">
      <c r="A687" s="1" t="s">
        <v>1017</v>
      </c>
      <c r="B687" s="1">
        <v>20</v>
      </c>
      <c r="C687" s="1" t="s">
        <v>151</v>
      </c>
      <c r="D687" s="1" t="s">
        <v>26</v>
      </c>
      <c r="E687" s="1">
        <v>3</v>
      </c>
      <c r="F687" s="1">
        <v>2</v>
      </c>
      <c r="G687" s="1">
        <v>0</v>
      </c>
      <c r="H687" s="1">
        <v>7</v>
      </c>
      <c r="I687" s="1">
        <v>3</v>
      </c>
      <c r="J687" s="1">
        <v>1</v>
      </c>
      <c r="K687" s="1" t="s">
        <v>27</v>
      </c>
      <c r="L687" s="1">
        <v>2</v>
      </c>
      <c r="M687" s="1" t="s">
        <v>1386</v>
      </c>
      <c r="N687" s="1" t="s">
        <v>22</v>
      </c>
      <c r="O687" s="1" t="s">
        <v>36</v>
      </c>
      <c r="P687" s="1" t="s">
        <v>20</v>
      </c>
      <c r="Q687" s="1" t="s">
        <v>22</v>
      </c>
      <c r="R687" s="1" t="s">
        <v>1018</v>
      </c>
      <c r="S687">
        <f t="shared" si="51"/>
        <v>16</v>
      </c>
      <c r="T687">
        <f t="shared" si="52"/>
        <v>7</v>
      </c>
      <c r="U687">
        <f t="shared" si="53"/>
        <v>0</v>
      </c>
      <c r="V687" s="14">
        <f t="shared" si="54"/>
        <v>2.6666666666666665</v>
      </c>
      <c r="W687" t="str">
        <f t="shared" si="50"/>
        <v>NO</v>
      </c>
      <c r="X687" t="str">
        <f>VLOOKUP(B:B,[1]Sheet3!A:B,2,0)</f>
        <v>18-22 yrs (Youths)</v>
      </c>
    </row>
    <row r="688" spans="1:24" x14ac:dyDescent="0.35">
      <c r="A688" s="1" t="s">
        <v>1019</v>
      </c>
      <c r="B688" s="1">
        <v>20</v>
      </c>
      <c r="C688" s="1" t="s">
        <v>31</v>
      </c>
      <c r="D688" s="1" t="s">
        <v>18</v>
      </c>
      <c r="E688" s="1">
        <v>7</v>
      </c>
      <c r="F688" s="1">
        <v>4</v>
      </c>
      <c r="G688" s="1">
        <v>0</v>
      </c>
      <c r="H688" s="1">
        <v>7</v>
      </c>
      <c r="I688" s="1">
        <v>2</v>
      </c>
      <c r="J688" s="1">
        <v>1</v>
      </c>
      <c r="K688" s="1" t="s">
        <v>35</v>
      </c>
      <c r="L688" s="1">
        <v>3</v>
      </c>
      <c r="M688" s="1" t="s">
        <v>1383</v>
      </c>
      <c r="N688" s="1" t="s">
        <v>20</v>
      </c>
      <c r="O688" s="1" t="s">
        <v>61</v>
      </c>
      <c r="P688" s="1" t="s">
        <v>22</v>
      </c>
      <c r="Q688" s="1" t="s">
        <v>22</v>
      </c>
      <c r="R688" s="1" t="s">
        <v>33</v>
      </c>
      <c r="S688">
        <f t="shared" si="51"/>
        <v>21</v>
      </c>
      <c r="T688">
        <f t="shared" si="52"/>
        <v>7</v>
      </c>
      <c r="U688">
        <f t="shared" si="53"/>
        <v>0</v>
      </c>
      <c r="V688" s="14">
        <f t="shared" si="54"/>
        <v>3.5</v>
      </c>
      <c r="W688" t="str">
        <f t="shared" si="50"/>
        <v>NO</v>
      </c>
      <c r="X688" t="str">
        <f>VLOOKUP(B:B,[1]Sheet3!A:B,2,0)</f>
        <v>18-22 yrs (Youths)</v>
      </c>
    </row>
    <row r="689" spans="1:24" x14ac:dyDescent="0.35">
      <c r="A689" s="1" t="s">
        <v>1022</v>
      </c>
      <c r="B689" s="1">
        <v>20</v>
      </c>
      <c r="C689" s="1" t="s">
        <v>55</v>
      </c>
      <c r="D689" s="1" t="s">
        <v>18</v>
      </c>
      <c r="E689" s="1">
        <v>8</v>
      </c>
      <c r="F689" s="1">
        <v>5</v>
      </c>
      <c r="G689" s="1">
        <v>1</v>
      </c>
      <c r="H689" s="1">
        <v>5</v>
      </c>
      <c r="I689" s="1">
        <v>3</v>
      </c>
      <c r="J689" s="1">
        <v>0.5</v>
      </c>
      <c r="K689" s="1" t="s">
        <v>35</v>
      </c>
      <c r="L689" s="1">
        <v>3</v>
      </c>
      <c r="M689" s="1" t="s">
        <v>1383</v>
      </c>
      <c r="N689" s="1" t="s">
        <v>20</v>
      </c>
      <c r="O689" s="1" t="s">
        <v>32</v>
      </c>
      <c r="P689" s="1" t="s">
        <v>20</v>
      </c>
      <c r="Q689" s="1" t="s">
        <v>22</v>
      </c>
      <c r="R689" s="1" t="s">
        <v>29</v>
      </c>
      <c r="S689">
        <f t="shared" si="51"/>
        <v>22.5</v>
      </c>
      <c r="T689">
        <f t="shared" si="52"/>
        <v>8</v>
      </c>
      <c r="U689">
        <f t="shared" si="53"/>
        <v>0.5</v>
      </c>
      <c r="V689" s="14">
        <f t="shared" si="54"/>
        <v>3.75</v>
      </c>
      <c r="W689" t="str">
        <f t="shared" si="50"/>
        <v>NO</v>
      </c>
      <c r="X689" t="str">
        <f>VLOOKUP(B:B,[1]Sheet3!A:B,2,0)</f>
        <v>18-22 yrs (Youths)</v>
      </c>
    </row>
    <row r="690" spans="1:24" x14ac:dyDescent="0.35">
      <c r="A690" s="1" t="s">
        <v>1024</v>
      </c>
      <c r="B690" s="1">
        <v>20</v>
      </c>
      <c r="C690" s="1" t="s">
        <v>31</v>
      </c>
      <c r="D690" s="1" t="s">
        <v>26</v>
      </c>
      <c r="E690" s="1">
        <v>4</v>
      </c>
      <c r="F690" s="1">
        <v>4</v>
      </c>
      <c r="G690" s="1">
        <v>0</v>
      </c>
      <c r="H690" s="1">
        <v>8</v>
      </c>
      <c r="I690" s="1">
        <v>1</v>
      </c>
      <c r="J690" s="1">
        <v>0</v>
      </c>
      <c r="K690" s="1" t="s">
        <v>35</v>
      </c>
      <c r="L690" s="1">
        <v>3</v>
      </c>
      <c r="M690" s="1" t="s">
        <v>1383</v>
      </c>
      <c r="N690" s="1" t="s">
        <v>20</v>
      </c>
      <c r="O690" s="1" t="s">
        <v>156</v>
      </c>
      <c r="P690" s="1" t="s">
        <v>20</v>
      </c>
      <c r="Q690" s="1" t="s">
        <v>20</v>
      </c>
      <c r="R690" s="1" t="s">
        <v>45</v>
      </c>
      <c r="S690">
        <f t="shared" si="51"/>
        <v>17</v>
      </c>
      <c r="T690">
        <f t="shared" si="52"/>
        <v>8</v>
      </c>
      <c r="U690">
        <f t="shared" si="53"/>
        <v>0</v>
      </c>
      <c r="V690" s="14">
        <f t="shared" si="54"/>
        <v>2.8333333333333335</v>
      </c>
      <c r="W690" t="str">
        <f t="shared" si="50"/>
        <v>NO</v>
      </c>
      <c r="X690" t="str">
        <f>VLOOKUP(B:B,[1]Sheet3!A:B,2,0)</f>
        <v>18-22 yrs (Youths)</v>
      </c>
    </row>
    <row r="691" spans="1:24" x14ac:dyDescent="0.35">
      <c r="A691" s="1" t="s">
        <v>1030</v>
      </c>
      <c r="B691" s="1">
        <v>20</v>
      </c>
      <c r="C691" s="1" t="s">
        <v>55</v>
      </c>
      <c r="D691" s="1" t="s">
        <v>26</v>
      </c>
      <c r="E691" s="1">
        <v>2</v>
      </c>
      <c r="F691" s="1">
        <v>3</v>
      </c>
      <c r="G691" s="1">
        <v>0</v>
      </c>
      <c r="H691" s="1">
        <v>12</v>
      </c>
      <c r="I691" s="1">
        <v>7</v>
      </c>
      <c r="J691" s="1">
        <v>1.5</v>
      </c>
      <c r="K691" s="1" t="s">
        <v>35</v>
      </c>
      <c r="L691" s="1">
        <v>4</v>
      </c>
      <c r="M691" s="1" t="s">
        <v>1386</v>
      </c>
      <c r="N691" s="1" t="s">
        <v>22</v>
      </c>
      <c r="O691" s="1" t="s">
        <v>28</v>
      </c>
      <c r="P691" s="1" t="s">
        <v>20</v>
      </c>
      <c r="Q691" s="1" t="s">
        <v>20</v>
      </c>
      <c r="R691" s="1" t="s">
        <v>23</v>
      </c>
      <c r="S691">
        <f t="shared" si="51"/>
        <v>25.5</v>
      </c>
      <c r="T691">
        <f t="shared" si="52"/>
        <v>12</v>
      </c>
      <c r="U691">
        <f t="shared" si="53"/>
        <v>0</v>
      </c>
      <c r="V691" s="14">
        <f t="shared" si="54"/>
        <v>4.25</v>
      </c>
      <c r="W691" t="str">
        <f t="shared" si="50"/>
        <v>NO</v>
      </c>
      <c r="X691" t="str">
        <f>VLOOKUP(B:B,[1]Sheet3!A:B,2,0)</f>
        <v>18-22 yrs (Youths)</v>
      </c>
    </row>
    <row r="692" spans="1:24" x14ac:dyDescent="0.35">
      <c r="A692" s="1" t="s">
        <v>1033</v>
      </c>
      <c r="B692" s="1">
        <v>20</v>
      </c>
      <c r="C692" s="1" t="s">
        <v>55</v>
      </c>
      <c r="D692" s="1" t="s">
        <v>18</v>
      </c>
      <c r="E692" s="1">
        <v>6</v>
      </c>
      <c r="F692" s="1">
        <v>2</v>
      </c>
      <c r="G692" s="1">
        <v>1</v>
      </c>
      <c r="H692" s="1">
        <v>8</v>
      </c>
      <c r="I692" s="1">
        <v>2</v>
      </c>
      <c r="J692" s="1">
        <v>1</v>
      </c>
      <c r="K692" s="1" t="s">
        <v>35</v>
      </c>
      <c r="L692" s="1">
        <v>3</v>
      </c>
      <c r="M692" s="1" t="s">
        <v>1383</v>
      </c>
      <c r="N692" s="1" t="s">
        <v>20</v>
      </c>
      <c r="O692" s="1" t="s">
        <v>166</v>
      </c>
      <c r="P692" s="1" t="s">
        <v>22</v>
      </c>
      <c r="Q692" s="1" t="s">
        <v>22</v>
      </c>
      <c r="R692" s="1" t="s">
        <v>29</v>
      </c>
      <c r="S692">
        <f t="shared" si="51"/>
        <v>20</v>
      </c>
      <c r="T692">
        <f t="shared" si="52"/>
        <v>8</v>
      </c>
      <c r="U692">
        <f t="shared" si="53"/>
        <v>1</v>
      </c>
      <c r="V692" s="14">
        <f t="shared" si="54"/>
        <v>3.3333333333333335</v>
      </c>
      <c r="W692" t="str">
        <f t="shared" si="50"/>
        <v>NO</v>
      </c>
      <c r="X692" t="str">
        <f>VLOOKUP(B:B,[1]Sheet3!A:B,2,0)</f>
        <v>18-22 yrs (Youths)</v>
      </c>
    </row>
    <row r="693" spans="1:24" x14ac:dyDescent="0.35">
      <c r="A693" s="1" t="s">
        <v>1049</v>
      </c>
      <c r="B693" s="1">
        <v>20</v>
      </c>
      <c r="C693" s="1" t="s">
        <v>17</v>
      </c>
      <c r="D693" s="1" t="s">
        <v>18</v>
      </c>
      <c r="E693" s="1">
        <v>5</v>
      </c>
      <c r="F693" s="1">
        <v>1</v>
      </c>
      <c r="G693" s="1">
        <v>1</v>
      </c>
      <c r="H693" s="1">
        <v>8</v>
      </c>
      <c r="I693" s="1">
        <v>1</v>
      </c>
      <c r="J693" s="1">
        <v>1</v>
      </c>
      <c r="K693" s="1" t="s">
        <v>35</v>
      </c>
      <c r="L693" s="1">
        <v>4</v>
      </c>
      <c r="M693" s="1" t="s">
        <v>1386</v>
      </c>
      <c r="N693" s="1" t="s">
        <v>20</v>
      </c>
      <c r="O693" s="1" t="s">
        <v>32</v>
      </c>
      <c r="P693" s="1" t="s">
        <v>22</v>
      </c>
      <c r="Q693" s="1" t="s">
        <v>22</v>
      </c>
      <c r="R693" s="1" t="s">
        <v>52</v>
      </c>
      <c r="S693">
        <f t="shared" si="51"/>
        <v>17</v>
      </c>
      <c r="T693">
        <f t="shared" si="52"/>
        <v>8</v>
      </c>
      <c r="U693">
        <f t="shared" si="53"/>
        <v>1</v>
      </c>
      <c r="V693" s="14">
        <f t="shared" si="54"/>
        <v>2.8333333333333335</v>
      </c>
      <c r="W693" t="str">
        <f t="shared" si="50"/>
        <v>NO</v>
      </c>
      <c r="X693" t="str">
        <f>VLOOKUP(B:B,[1]Sheet3!A:B,2,0)</f>
        <v>18-22 yrs (Youths)</v>
      </c>
    </row>
    <row r="694" spans="1:24" x14ac:dyDescent="0.35">
      <c r="A694" s="1" t="s">
        <v>1051</v>
      </c>
      <c r="B694" s="1">
        <v>20</v>
      </c>
      <c r="C694" s="1" t="s">
        <v>55</v>
      </c>
      <c r="D694" s="1" t="s">
        <v>18</v>
      </c>
      <c r="E694" s="1">
        <v>4</v>
      </c>
      <c r="F694" s="1">
        <v>1</v>
      </c>
      <c r="G694" s="1">
        <v>1</v>
      </c>
      <c r="H694" s="1">
        <v>10</v>
      </c>
      <c r="I694" s="1">
        <v>5</v>
      </c>
      <c r="J694" s="1">
        <v>0.3</v>
      </c>
      <c r="K694" s="1" t="s">
        <v>35</v>
      </c>
      <c r="L694" s="1">
        <v>3</v>
      </c>
      <c r="M694" s="1" t="s">
        <v>1386</v>
      </c>
      <c r="N694" s="1" t="s">
        <v>20</v>
      </c>
      <c r="O694" s="1" t="s">
        <v>48</v>
      </c>
      <c r="P694" s="1" t="s">
        <v>22</v>
      </c>
      <c r="Q694" s="1" t="s">
        <v>22</v>
      </c>
      <c r="R694" s="1" t="s">
        <v>33</v>
      </c>
      <c r="S694">
        <f t="shared" si="51"/>
        <v>21.3</v>
      </c>
      <c r="T694">
        <f t="shared" si="52"/>
        <v>10</v>
      </c>
      <c r="U694">
        <f t="shared" si="53"/>
        <v>0.3</v>
      </c>
      <c r="V694" s="14">
        <f t="shared" si="54"/>
        <v>3.5500000000000003</v>
      </c>
      <c r="W694" t="str">
        <f t="shared" si="50"/>
        <v>NO</v>
      </c>
      <c r="X694" t="str">
        <f>VLOOKUP(B:B,[1]Sheet3!A:B,2,0)</f>
        <v>18-22 yrs (Youths)</v>
      </c>
    </row>
    <row r="695" spans="1:24" x14ac:dyDescent="0.35">
      <c r="A695" s="1" t="s">
        <v>1057</v>
      </c>
      <c r="B695" s="1">
        <v>20</v>
      </c>
      <c r="C695" s="1" t="s">
        <v>55</v>
      </c>
      <c r="D695" s="1" t="s">
        <v>26</v>
      </c>
      <c r="E695" s="1">
        <v>3</v>
      </c>
      <c r="F695" s="1">
        <v>2</v>
      </c>
      <c r="G695" s="1">
        <v>0</v>
      </c>
      <c r="H695" s="1">
        <v>8</v>
      </c>
      <c r="I695" s="1">
        <v>1</v>
      </c>
      <c r="J695" s="1">
        <v>1</v>
      </c>
      <c r="K695" s="1" t="s">
        <v>142</v>
      </c>
      <c r="L695" s="1">
        <v>3</v>
      </c>
      <c r="M695" s="1" t="s">
        <v>1383</v>
      </c>
      <c r="N695" s="1" t="s">
        <v>20</v>
      </c>
      <c r="O695" s="1" t="s">
        <v>156</v>
      </c>
      <c r="P695" s="1" t="s">
        <v>20</v>
      </c>
      <c r="Q695" s="1" t="s">
        <v>22</v>
      </c>
      <c r="R695" s="1" t="s">
        <v>23</v>
      </c>
      <c r="S695">
        <f t="shared" si="51"/>
        <v>15</v>
      </c>
      <c r="T695">
        <f t="shared" si="52"/>
        <v>8</v>
      </c>
      <c r="U695">
        <f t="shared" si="53"/>
        <v>0</v>
      </c>
      <c r="V695" s="14">
        <f t="shared" si="54"/>
        <v>2.5</v>
      </c>
      <c r="W695" t="str">
        <f t="shared" si="50"/>
        <v>NO</v>
      </c>
      <c r="X695" t="str">
        <f>VLOOKUP(B:B,[1]Sheet3!A:B,2,0)</f>
        <v>18-22 yrs (Youths)</v>
      </c>
    </row>
    <row r="696" spans="1:24" x14ac:dyDescent="0.35">
      <c r="A696" s="1" t="s">
        <v>1085</v>
      </c>
      <c r="B696" s="1">
        <v>20</v>
      </c>
      <c r="C696" s="1" t="s">
        <v>31</v>
      </c>
      <c r="D696" s="1" t="s">
        <v>26</v>
      </c>
      <c r="E696" s="1">
        <v>4</v>
      </c>
      <c r="F696" s="1">
        <v>3</v>
      </c>
      <c r="G696" s="1">
        <v>1</v>
      </c>
      <c r="H696" s="1">
        <v>8</v>
      </c>
      <c r="I696" s="1">
        <v>5</v>
      </c>
      <c r="J696" s="1">
        <v>2</v>
      </c>
      <c r="K696" s="1" t="s">
        <v>27</v>
      </c>
      <c r="L696" s="1">
        <v>4</v>
      </c>
      <c r="M696" s="1" t="s">
        <v>1381</v>
      </c>
      <c r="N696" s="1" t="s">
        <v>20</v>
      </c>
      <c r="O696" s="1" t="s">
        <v>66</v>
      </c>
      <c r="P696" s="1" t="s">
        <v>22</v>
      </c>
      <c r="Q696" s="1" t="s">
        <v>22</v>
      </c>
      <c r="R696" s="1" t="s">
        <v>29</v>
      </c>
      <c r="S696">
        <f t="shared" si="51"/>
        <v>23</v>
      </c>
      <c r="T696">
        <f t="shared" si="52"/>
        <v>8</v>
      </c>
      <c r="U696">
        <f t="shared" si="53"/>
        <v>1</v>
      </c>
      <c r="V696" s="14">
        <f t="shared" si="54"/>
        <v>3.8333333333333335</v>
      </c>
      <c r="W696" t="str">
        <f t="shared" si="50"/>
        <v>NO</v>
      </c>
      <c r="X696" t="str">
        <f>VLOOKUP(B:B,[1]Sheet3!A:B,2,0)</f>
        <v>18-22 yrs (Youths)</v>
      </c>
    </row>
    <row r="697" spans="1:24" x14ac:dyDescent="0.35">
      <c r="A697" s="1" t="s">
        <v>1101</v>
      </c>
      <c r="B697" s="1">
        <v>20</v>
      </c>
      <c r="C697" s="1" t="s">
        <v>17</v>
      </c>
      <c r="D697" s="1" t="s">
        <v>18</v>
      </c>
      <c r="E697" s="1">
        <v>3</v>
      </c>
      <c r="F697" s="1">
        <v>2</v>
      </c>
      <c r="G697" s="1">
        <v>1</v>
      </c>
      <c r="H697" s="1">
        <v>10</v>
      </c>
      <c r="I697" s="1">
        <v>2</v>
      </c>
      <c r="J697" s="1">
        <v>0</v>
      </c>
      <c r="K697" s="1" t="s">
        <v>35</v>
      </c>
      <c r="L697" s="1">
        <v>4</v>
      </c>
      <c r="M697" s="1" t="s">
        <v>1381</v>
      </c>
      <c r="N697" s="1" t="s">
        <v>20</v>
      </c>
      <c r="O697" s="1" t="s">
        <v>166</v>
      </c>
      <c r="P697" s="1" t="s">
        <v>22</v>
      </c>
      <c r="Q697" s="1" t="s">
        <v>22</v>
      </c>
      <c r="R697" s="1" t="s">
        <v>52</v>
      </c>
      <c r="S697">
        <f t="shared" si="51"/>
        <v>18</v>
      </c>
      <c r="T697">
        <f t="shared" si="52"/>
        <v>10</v>
      </c>
      <c r="U697">
        <f t="shared" si="53"/>
        <v>0</v>
      </c>
      <c r="V697" s="14">
        <f t="shared" si="54"/>
        <v>3</v>
      </c>
      <c r="W697" t="str">
        <f t="shared" si="50"/>
        <v>NO</v>
      </c>
      <c r="X697" t="str">
        <f>VLOOKUP(B:B,[1]Sheet3!A:B,2,0)</f>
        <v>18-22 yrs (Youths)</v>
      </c>
    </row>
    <row r="698" spans="1:24" x14ac:dyDescent="0.35">
      <c r="A698" s="1" t="s">
        <v>1103</v>
      </c>
      <c r="B698" s="1">
        <v>20</v>
      </c>
      <c r="C698" s="1" t="s">
        <v>87</v>
      </c>
      <c r="D698" s="1" t="s">
        <v>87</v>
      </c>
      <c r="E698" s="1">
        <v>0</v>
      </c>
      <c r="F698" s="1">
        <v>2</v>
      </c>
      <c r="G698" s="1">
        <v>0</v>
      </c>
      <c r="H698" s="1">
        <v>7</v>
      </c>
      <c r="I698" s="1">
        <v>0.5</v>
      </c>
      <c r="J698" s="1">
        <v>2</v>
      </c>
      <c r="K698" s="1" t="s">
        <v>108</v>
      </c>
      <c r="L698" s="1">
        <v>2</v>
      </c>
      <c r="M698" s="1" t="s">
        <v>1383</v>
      </c>
      <c r="N698" s="1" t="s">
        <v>20</v>
      </c>
      <c r="O698" s="1" t="s">
        <v>48</v>
      </c>
      <c r="P698" s="1" t="s">
        <v>20</v>
      </c>
      <c r="Q698" s="1" t="s">
        <v>22</v>
      </c>
      <c r="R698" s="1" t="s">
        <v>45</v>
      </c>
      <c r="S698">
        <f t="shared" si="51"/>
        <v>11.5</v>
      </c>
      <c r="T698">
        <f t="shared" si="52"/>
        <v>7</v>
      </c>
      <c r="U698">
        <f t="shared" si="53"/>
        <v>0</v>
      </c>
      <c r="V698" s="14">
        <f t="shared" si="54"/>
        <v>1.9166666666666667</v>
      </c>
      <c r="W698" t="str">
        <f t="shared" si="50"/>
        <v>NO</v>
      </c>
      <c r="X698" t="str">
        <f>VLOOKUP(B:B,[1]Sheet3!A:B,2,0)</f>
        <v>18-22 yrs (Youths)</v>
      </c>
    </row>
    <row r="699" spans="1:24" x14ac:dyDescent="0.35">
      <c r="A699" s="1" t="s">
        <v>1107</v>
      </c>
      <c r="B699" s="1">
        <v>20</v>
      </c>
      <c r="C699" s="1" t="s">
        <v>17</v>
      </c>
      <c r="D699" s="1" t="s">
        <v>18</v>
      </c>
      <c r="E699" s="1">
        <v>5</v>
      </c>
      <c r="F699" s="1">
        <v>5</v>
      </c>
      <c r="G699" s="1">
        <v>0</v>
      </c>
      <c r="H699" s="1">
        <v>8</v>
      </c>
      <c r="I699" s="1">
        <v>3</v>
      </c>
      <c r="J699" s="1">
        <v>0</v>
      </c>
      <c r="K699" s="1" t="s">
        <v>27</v>
      </c>
      <c r="L699" s="1">
        <v>2</v>
      </c>
      <c r="M699" s="1" t="s">
        <v>1383</v>
      </c>
      <c r="N699" s="1" t="s">
        <v>20</v>
      </c>
      <c r="O699" s="1" t="s">
        <v>58</v>
      </c>
      <c r="P699" s="1" t="s">
        <v>22</v>
      </c>
      <c r="Q699" s="1" t="s">
        <v>20</v>
      </c>
      <c r="R699" s="1" t="s">
        <v>52</v>
      </c>
      <c r="S699">
        <f t="shared" si="51"/>
        <v>21</v>
      </c>
      <c r="T699">
        <f t="shared" si="52"/>
        <v>8</v>
      </c>
      <c r="U699">
        <f t="shared" si="53"/>
        <v>0</v>
      </c>
      <c r="V699" s="14">
        <f t="shared" si="54"/>
        <v>3.5</v>
      </c>
      <c r="W699" t="str">
        <f t="shared" si="50"/>
        <v>NO</v>
      </c>
      <c r="X699" t="str">
        <f>VLOOKUP(B:B,[1]Sheet3!A:B,2,0)</f>
        <v>18-22 yrs (Youths)</v>
      </c>
    </row>
    <row r="700" spans="1:24" x14ac:dyDescent="0.35">
      <c r="A700" s="1" t="s">
        <v>1117</v>
      </c>
      <c r="B700" s="1">
        <v>20</v>
      </c>
      <c r="C700" s="1" t="s">
        <v>31</v>
      </c>
      <c r="D700" s="1" t="s">
        <v>18</v>
      </c>
      <c r="E700" s="1">
        <v>4</v>
      </c>
      <c r="F700" s="1">
        <v>3</v>
      </c>
      <c r="G700" s="1">
        <v>0</v>
      </c>
      <c r="H700" s="1">
        <v>9</v>
      </c>
      <c r="I700" s="1">
        <v>2</v>
      </c>
      <c r="J700" s="1">
        <v>1</v>
      </c>
      <c r="K700" s="1" t="s">
        <v>35</v>
      </c>
      <c r="L700" s="1">
        <v>2</v>
      </c>
      <c r="M700" s="1" t="s">
        <v>1383</v>
      </c>
      <c r="N700" s="1" t="s">
        <v>20</v>
      </c>
      <c r="O700" s="1" t="s">
        <v>28</v>
      </c>
      <c r="P700" s="1" t="s">
        <v>22</v>
      </c>
      <c r="Q700" s="1" t="s">
        <v>20</v>
      </c>
      <c r="R700" s="1" t="s">
        <v>23</v>
      </c>
      <c r="S700">
        <f t="shared" si="51"/>
        <v>19</v>
      </c>
      <c r="T700">
        <f t="shared" si="52"/>
        <v>9</v>
      </c>
      <c r="U700">
        <f t="shared" si="53"/>
        <v>0</v>
      </c>
      <c r="V700" s="14">
        <f t="shared" si="54"/>
        <v>3.1666666666666665</v>
      </c>
      <c r="W700" t="str">
        <f t="shared" si="50"/>
        <v>NO</v>
      </c>
      <c r="X700" t="str">
        <f>VLOOKUP(B:B,[1]Sheet3!A:B,2,0)</f>
        <v>18-22 yrs (Youths)</v>
      </c>
    </row>
    <row r="701" spans="1:24" x14ac:dyDescent="0.35">
      <c r="A701" s="1" t="s">
        <v>1119</v>
      </c>
      <c r="B701" s="1">
        <v>20</v>
      </c>
      <c r="C701" s="1" t="s">
        <v>31</v>
      </c>
      <c r="D701" s="1" t="s">
        <v>26</v>
      </c>
      <c r="E701" s="1">
        <v>4</v>
      </c>
      <c r="F701" s="1">
        <v>2</v>
      </c>
      <c r="G701" s="1">
        <v>0</v>
      </c>
      <c r="H701" s="1">
        <v>10</v>
      </c>
      <c r="I701" s="1">
        <v>1</v>
      </c>
      <c r="J701" s="1">
        <v>0</v>
      </c>
      <c r="K701" s="1" t="s">
        <v>35</v>
      </c>
      <c r="L701" s="1">
        <v>3</v>
      </c>
      <c r="M701" s="1" t="s">
        <v>1386</v>
      </c>
      <c r="N701" s="1" t="s">
        <v>20</v>
      </c>
      <c r="O701" s="1" t="s">
        <v>166</v>
      </c>
      <c r="P701" s="1" t="s">
        <v>20</v>
      </c>
      <c r="Q701" s="1" t="s">
        <v>20</v>
      </c>
      <c r="R701" s="1" t="s">
        <v>29</v>
      </c>
      <c r="S701">
        <f t="shared" si="51"/>
        <v>17</v>
      </c>
      <c r="T701">
        <f t="shared" si="52"/>
        <v>10</v>
      </c>
      <c r="U701">
        <f t="shared" si="53"/>
        <v>0</v>
      </c>
      <c r="V701" s="14">
        <f t="shared" si="54"/>
        <v>2.8333333333333335</v>
      </c>
      <c r="W701" t="str">
        <f t="shared" si="50"/>
        <v>NO</v>
      </c>
      <c r="X701" t="str">
        <f>VLOOKUP(B:B,[1]Sheet3!A:B,2,0)</f>
        <v>18-22 yrs (Youths)</v>
      </c>
    </row>
    <row r="702" spans="1:24" x14ac:dyDescent="0.35">
      <c r="A702" s="1" t="s">
        <v>1122</v>
      </c>
      <c r="B702" s="1">
        <v>20</v>
      </c>
      <c r="C702" s="1" t="s">
        <v>31</v>
      </c>
      <c r="D702" s="1" t="s">
        <v>18</v>
      </c>
      <c r="E702" s="1">
        <v>10</v>
      </c>
      <c r="F702" s="1">
        <v>2</v>
      </c>
      <c r="G702" s="1">
        <v>1</v>
      </c>
      <c r="H702" s="1">
        <v>8</v>
      </c>
      <c r="I702" s="1">
        <v>5</v>
      </c>
      <c r="J702" s="1">
        <v>0</v>
      </c>
      <c r="K702" s="1" t="s">
        <v>35</v>
      </c>
      <c r="L702" s="1">
        <v>3</v>
      </c>
      <c r="M702" s="1" t="s">
        <v>1383</v>
      </c>
      <c r="N702" s="1" t="s">
        <v>20</v>
      </c>
      <c r="O702" s="1" t="s">
        <v>28</v>
      </c>
      <c r="P702" s="1" t="s">
        <v>20</v>
      </c>
      <c r="Q702" s="1" t="s">
        <v>20</v>
      </c>
      <c r="R702" s="1" t="s">
        <v>357</v>
      </c>
      <c r="S702">
        <f t="shared" si="51"/>
        <v>26</v>
      </c>
      <c r="T702">
        <f t="shared" si="52"/>
        <v>10</v>
      </c>
      <c r="U702">
        <f t="shared" si="53"/>
        <v>0</v>
      </c>
      <c r="V702" s="14">
        <f t="shared" si="54"/>
        <v>4.333333333333333</v>
      </c>
      <c r="W702" t="str">
        <f t="shared" si="50"/>
        <v>NO</v>
      </c>
      <c r="X702" t="str">
        <f>VLOOKUP(B:B,[1]Sheet3!A:B,2,0)</f>
        <v>18-22 yrs (Youths)</v>
      </c>
    </row>
    <row r="703" spans="1:24" x14ac:dyDescent="0.35">
      <c r="A703" s="1" t="s">
        <v>1123</v>
      </c>
      <c r="B703" s="1">
        <v>20</v>
      </c>
      <c r="C703" s="1" t="s">
        <v>17</v>
      </c>
      <c r="D703" s="1" t="s">
        <v>26</v>
      </c>
      <c r="E703" s="1">
        <v>4</v>
      </c>
      <c r="F703" s="1">
        <v>2</v>
      </c>
      <c r="G703" s="1">
        <v>1</v>
      </c>
      <c r="H703" s="1">
        <v>8</v>
      </c>
      <c r="I703" s="1">
        <v>2</v>
      </c>
      <c r="J703" s="1">
        <v>0.1</v>
      </c>
      <c r="K703" s="1" t="s">
        <v>35</v>
      </c>
      <c r="L703" s="1">
        <v>4</v>
      </c>
      <c r="M703" s="1" t="s">
        <v>1383</v>
      </c>
      <c r="N703" s="1" t="s">
        <v>20</v>
      </c>
      <c r="O703" s="1" t="s">
        <v>21</v>
      </c>
      <c r="P703" s="1" t="s">
        <v>22</v>
      </c>
      <c r="Q703" s="1" t="s">
        <v>22</v>
      </c>
      <c r="R703" s="1" t="s">
        <v>23</v>
      </c>
      <c r="S703">
        <f t="shared" si="51"/>
        <v>17.100000000000001</v>
      </c>
      <c r="T703">
        <f t="shared" si="52"/>
        <v>8</v>
      </c>
      <c r="U703">
        <f t="shared" si="53"/>
        <v>0.1</v>
      </c>
      <c r="V703" s="14">
        <f t="shared" si="54"/>
        <v>2.85</v>
      </c>
      <c r="W703" t="str">
        <f t="shared" si="50"/>
        <v>NO</v>
      </c>
      <c r="X703" t="str">
        <f>VLOOKUP(B:B,[1]Sheet3!A:B,2,0)</f>
        <v>18-22 yrs (Youths)</v>
      </c>
    </row>
    <row r="704" spans="1:24" x14ac:dyDescent="0.35">
      <c r="A704" s="1" t="s">
        <v>1129</v>
      </c>
      <c r="B704" s="1">
        <v>20</v>
      </c>
      <c r="C704" s="1" t="s">
        <v>17</v>
      </c>
      <c r="D704" s="1" t="s">
        <v>26</v>
      </c>
      <c r="E704" s="1">
        <v>4</v>
      </c>
      <c r="F704" s="1">
        <v>2</v>
      </c>
      <c r="G704" s="1">
        <v>1</v>
      </c>
      <c r="H704" s="1">
        <v>8</v>
      </c>
      <c r="I704" s="1">
        <v>2</v>
      </c>
      <c r="J704" s="1">
        <v>0.1</v>
      </c>
      <c r="K704" s="1" t="s">
        <v>35</v>
      </c>
      <c r="L704" s="1">
        <v>4</v>
      </c>
      <c r="M704" s="1" t="s">
        <v>1383</v>
      </c>
      <c r="N704" s="1" t="s">
        <v>20</v>
      </c>
      <c r="O704" s="1" t="s">
        <v>21</v>
      </c>
      <c r="P704" s="1" t="s">
        <v>22</v>
      </c>
      <c r="Q704" s="1" t="s">
        <v>22</v>
      </c>
      <c r="R704" s="1" t="s">
        <v>23</v>
      </c>
      <c r="S704">
        <f t="shared" si="51"/>
        <v>17.100000000000001</v>
      </c>
      <c r="T704">
        <f t="shared" si="52"/>
        <v>8</v>
      </c>
      <c r="U704">
        <f t="shared" si="53"/>
        <v>0.1</v>
      </c>
      <c r="V704" s="14">
        <f t="shared" si="54"/>
        <v>2.85</v>
      </c>
      <c r="W704" t="str">
        <f t="shared" si="50"/>
        <v>NO</v>
      </c>
      <c r="X704" t="str">
        <f>VLOOKUP(B:B,[1]Sheet3!A:B,2,0)</f>
        <v>18-22 yrs (Youths)</v>
      </c>
    </row>
    <row r="705" spans="1:24" x14ac:dyDescent="0.35">
      <c r="A705" s="1" t="s">
        <v>1151</v>
      </c>
      <c r="B705" s="1">
        <v>20</v>
      </c>
      <c r="C705" s="1" t="s">
        <v>31</v>
      </c>
      <c r="D705" s="1" t="s">
        <v>18</v>
      </c>
      <c r="E705" s="1">
        <v>3</v>
      </c>
      <c r="F705" s="1">
        <v>2</v>
      </c>
      <c r="G705" s="1">
        <v>0</v>
      </c>
      <c r="H705" s="1">
        <v>7</v>
      </c>
      <c r="I705" s="1">
        <v>3</v>
      </c>
      <c r="J705" s="1">
        <v>0</v>
      </c>
      <c r="K705" s="1" t="s">
        <v>35</v>
      </c>
      <c r="L705" s="1">
        <v>4</v>
      </c>
      <c r="M705" s="1" t="s">
        <v>1386</v>
      </c>
      <c r="N705" s="1" t="s">
        <v>22</v>
      </c>
      <c r="O705" s="1" t="s">
        <v>66</v>
      </c>
      <c r="P705" s="1" t="s">
        <v>20</v>
      </c>
      <c r="Q705" s="1" t="s">
        <v>20</v>
      </c>
      <c r="R705" s="1" t="s">
        <v>23</v>
      </c>
      <c r="S705">
        <f t="shared" si="51"/>
        <v>15</v>
      </c>
      <c r="T705">
        <f t="shared" si="52"/>
        <v>7</v>
      </c>
      <c r="U705">
        <f t="shared" si="53"/>
        <v>0</v>
      </c>
      <c r="V705" s="14">
        <f t="shared" si="54"/>
        <v>2.5</v>
      </c>
      <c r="W705" t="str">
        <f t="shared" si="50"/>
        <v>NO</v>
      </c>
      <c r="X705" t="str">
        <f>VLOOKUP(B:B,[1]Sheet3!A:B,2,0)</f>
        <v>18-22 yrs (Youths)</v>
      </c>
    </row>
    <row r="706" spans="1:24" x14ac:dyDescent="0.35">
      <c r="A706" s="1" t="s">
        <v>1153</v>
      </c>
      <c r="B706" s="1">
        <v>20</v>
      </c>
      <c r="C706" s="1" t="s">
        <v>31</v>
      </c>
      <c r="D706" s="1" t="s">
        <v>18</v>
      </c>
      <c r="E706" s="1">
        <v>3</v>
      </c>
      <c r="F706" s="1">
        <v>2</v>
      </c>
      <c r="G706" s="1">
        <v>1</v>
      </c>
      <c r="H706" s="1">
        <v>8</v>
      </c>
      <c r="I706" s="1">
        <v>1</v>
      </c>
      <c r="J706" s="1">
        <v>1</v>
      </c>
      <c r="K706" s="1" t="s">
        <v>47</v>
      </c>
      <c r="L706" s="1">
        <v>4</v>
      </c>
      <c r="M706" s="1" t="s">
        <v>1381</v>
      </c>
      <c r="N706" s="1" t="s">
        <v>20</v>
      </c>
      <c r="O706" s="1" t="s">
        <v>61</v>
      </c>
      <c r="P706" s="1" t="s">
        <v>20</v>
      </c>
      <c r="Q706" s="1" t="s">
        <v>22</v>
      </c>
      <c r="R706" s="1" t="s">
        <v>23</v>
      </c>
      <c r="S706">
        <f t="shared" si="51"/>
        <v>16</v>
      </c>
      <c r="T706">
        <f t="shared" si="52"/>
        <v>8</v>
      </c>
      <c r="U706">
        <f t="shared" si="53"/>
        <v>1</v>
      </c>
      <c r="V706" s="14">
        <f t="shared" si="54"/>
        <v>2.6666666666666665</v>
      </c>
      <c r="W706" t="str">
        <f t="shared" ref="W706:W769" si="55">IF(T706=I706, "YES","NO")</f>
        <v>NO</v>
      </c>
      <c r="X706" t="str">
        <f>VLOOKUP(B:B,[1]Sheet3!A:B,2,0)</f>
        <v>18-22 yrs (Youths)</v>
      </c>
    </row>
    <row r="707" spans="1:24" x14ac:dyDescent="0.35">
      <c r="A707" s="1" t="s">
        <v>1159</v>
      </c>
      <c r="B707" s="1">
        <v>20</v>
      </c>
      <c r="C707" s="1" t="s">
        <v>17</v>
      </c>
      <c r="D707" s="1" t="s">
        <v>26</v>
      </c>
      <c r="E707" s="1">
        <v>2</v>
      </c>
      <c r="F707" s="1">
        <v>3</v>
      </c>
      <c r="G707" s="1">
        <v>1</v>
      </c>
      <c r="H707" s="1">
        <v>6</v>
      </c>
      <c r="I707" s="1">
        <v>2</v>
      </c>
      <c r="J707" s="1">
        <v>3</v>
      </c>
      <c r="K707" s="1" t="s">
        <v>47</v>
      </c>
      <c r="L707" s="1">
        <v>2</v>
      </c>
      <c r="M707" s="1" t="s">
        <v>1383</v>
      </c>
      <c r="N707" s="1" t="s">
        <v>20</v>
      </c>
      <c r="O707" s="1" t="s">
        <v>166</v>
      </c>
      <c r="P707" s="1" t="s">
        <v>20</v>
      </c>
      <c r="Q707" s="1" t="s">
        <v>22</v>
      </c>
      <c r="R707" s="1" t="s">
        <v>33</v>
      </c>
      <c r="S707">
        <f t="shared" ref="S707:S770" si="56">SUM(E707:J707)</f>
        <v>17</v>
      </c>
      <c r="T707">
        <f t="shared" ref="T707:T770" si="57">MAX(E707:J707)</f>
        <v>6</v>
      </c>
      <c r="U707">
        <f t="shared" ref="U707:U770" si="58">MIN(E707:J707)</f>
        <v>1</v>
      </c>
      <c r="V707" s="14">
        <f t="shared" ref="V707:V770" si="59">AVERAGE(E707:J707)</f>
        <v>2.8333333333333335</v>
      </c>
      <c r="W707" t="str">
        <f t="shared" si="55"/>
        <v>NO</v>
      </c>
      <c r="X707" t="str">
        <f>VLOOKUP(B:B,[1]Sheet3!A:B,2,0)</f>
        <v>18-22 yrs (Youths)</v>
      </c>
    </row>
    <row r="708" spans="1:24" x14ac:dyDescent="0.35">
      <c r="A708" s="1" t="s">
        <v>1171</v>
      </c>
      <c r="B708" s="1">
        <v>20</v>
      </c>
      <c r="C708" s="1" t="s">
        <v>17</v>
      </c>
      <c r="D708" s="1" t="s">
        <v>18</v>
      </c>
      <c r="E708" s="1">
        <v>6</v>
      </c>
      <c r="F708" s="1">
        <v>4</v>
      </c>
      <c r="G708" s="1">
        <v>1</v>
      </c>
      <c r="H708" s="1">
        <v>6</v>
      </c>
      <c r="I708" s="1">
        <v>1</v>
      </c>
      <c r="J708" s="1">
        <v>0</v>
      </c>
      <c r="K708" s="1" t="s">
        <v>35</v>
      </c>
      <c r="L708" s="1">
        <v>3</v>
      </c>
      <c r="M708" s="1" t="s">
        <v>1381</v>
      </c>
      <c r="N708" s="1" t="s">
        <v>20</v>
      </c>
      <c r="O708" s="1" t="s">
        <v>32</v>
      </c>
      <c r="P708" s="1" t="s">
        <v>22</v>
      </c>
      <c r="Q708" s="1" t="s">
        <v>22</v>
      </c>
      <c r="R708" s="1" t="s">
        <v>23</v>
      </c>
      <c r="S708">
        <f t="shared" si="56"/>
        <v>18</v>
      </c>
      <c r="T708">
        <f t="shared" si="57"/>
        <v>6</v>
      </c>
      <c r="U708">
        <f t="shared" si="58"/>
        <v>0</v>
      </c>
      <c r="V708" s="14">
        <f t="shared" si="59"/>
        <v>3</v>
      </c>
      <c r="W708" t="str">
        <f t="shared" si="55"/>
        <v>NO</v>
      </c>
      <c r="X708" t="str">
        <f>VLOOKUP(B:B,[1]Sheet3!A:B,2,0)</f>
        <v>18-22 yrs (Youths)</v>
      </c>
    </row>
    <row r="709" spans="1:24" x14ac:dyDescent="0.35">
      <c r="A709" s="1" t="s">
        <v>1176</v>
      </c>
      <c r="B709" s="1">
        <v>20</v>
      </c>
      <c r="C709" s="1" t="s">
        <v>31</v>
      </c>
      <c r="D709" s="1" t="s">
        <v>26</v>
      </c>
      <c r="E709" s="1">
        <v>2</v>
      </c>
      <c r="F709" s="1">
        <v>8</v>
      </c>
      <c r="G709" s="1">
        <v>1</v>
      </c>
      <c r="H709" s="1">
        <v>6</v>
      </c>
      <c r="I709" s="1">
        <v>1</v>
      </c>
      <c r="J709" s="1">
        <v>0</v>
      </c>
      <c r="K709" s="1" t="s">
        <v>27</v>
      </c>
      <c r="L709" s="1">
        <v>3</v>
      </c>
      <c r="M709" s="1" t="s">
        <v>1383</v>
      </c>
      <c r="N709" s="1" t="s">
        <v>20</v>
      </c>
      <c r="O709" s="1" t="s">
        <v>36</v>
      </c>
      <c r="P709" s="1" t="s">
        <v>22</v>
      </c>
      <c r="Q709" s="1" t="s">
        <v>22</v>
      </c>
      <c r="R709" s="1" t="s">
        <v>37</v>
      </c>
      <c r="S709">
        <f t="shared" si="56"/>
        <v>18</v>
      </c>
      <c r="T709">
        <f t="shared" si="57"/>
        <v>8</v>
      </c>
      <c r="U709">
        <f t="shared" si="58"/>
        <v>0</v>
      </c>
      <c r="V709" s="14">
        <f t="shared" si="59"/>
        <v>3</v>
      </c>
      <c r="W709" t="str">
        <f t="shared" si="55"/>
        <v>NO</v>
      </c>
      <c r="X709" t="str">
        <f>VLOOKUP(B:B,[1]Sheet3!A:B,2,0)</f>
        <v>18-22 yrs (Youths)</v>
      </c>
    </row>
    <row r="710" spans="1:24" x14ac:dyDescent="0.35">
      <c r="A710" s="1" t="s">
        <v>1180</v>
      </c>
      <c r="B710" s="1">
        <v>20</v>
      </c>
      <c r="C710" s="1" t="s">
        <v>55</v>
      </c>
      <c r="D710" s="1" t="s">
        <v>26</v>
      </c>
      <c r="E710" s="1">
        <v>0</v>
      </c>
      <c r="F710" s="1">
        <v>0</v>
      </c>
      <c r="G710" s="1">
        <v>2</v>
      </c>
      <c r="H710" s="1">
        <v>9</v>
      </c>
      <c r="I710" s="1">
        <v>2</v>
      </c>
      <c r="J710" s="1">
        <v>0.5</v>
      </c>
      <c r="K710" s="1" t="s">
        <v>27</v>
      </c>
      <c r="L710" s="1">
        <v>3</v>
      </c>
      <c r="M710" s="1" t="s">
        <v>1383</v>
      </c>
      <c r="N710" s="1" t="s">
        <v>20</v>
      </c>
      <c r="O710" s="1" t="s">
        <v>1181</v>
      </c>
      <c r="P710" s="1" t="s">
        <v>20</v>
      </c>
      <c r="Q710" s="1" t="s">
        <v>22</v>
      </c>
      <c r="R710" s="1" t="s">
        <v>23</v>
      </c>
      <c r="S710">
        <f t="shared" si="56"/>
        <v>13.5</v>
      </c>
      <c r="T710">
        <f t="shared" si="57"/>
        <v>9</v>
      </c>
      <c r="U710">
        <f t="shared" si="58"/>
        <v>0</v>
      </c>
      <c r="V710" s="14">
        <f t="shared" si="59"/>
        <v>2.25</v>
      </c>
      <c r="W710" t="str">
        <f t="shared" si="55"/>
        <v>NO</v>
      </c>
      <c r="X710" t="str">
        <f>VLOOKUP(B:B,[1]Sheet3!A:B,2,0)</f>
        <v>18-22 yrs (Youths)</v>
      </c>
    </row>
    <row r="711" spans="1:24" x14ac:dyDescent="0.35">
      <c r="A711" s="1" t="s">
        <v>1182</v>
      </c>
      <c r="B711" s="1">
        <v>20</v>
      </c>
      <c r="C711" s="1" t="s">
        <v>55</v>
      </c>
      <c r="D711" s="1" t="s">
        <v>18</v>
      </c>
      <c r="E711" s="1">
        <v>5</v>
      </c>
      <c r="F711" s="1">
        <v>4</v>
      </c>
      <c r="G711" s="1">
        <v>1</v>
      </c>
      <c r="H711" s="1">
        <v>8</v>
      </c>
      <c r="I711" s="1">
        <v>1.5</v>
      </c>
      <c r="J711" s="1">
        <v>1</v>
      </c>
      <c r="K711" s="1" t="s">
        <v>35</v>
      </c>
      <c r="L711" s="1">
        <v>3</v>
      </c>
      <c r="M711" s="1" t="s">
        <v>1381</v>
      </c>
      <c r="N711" s="1" t="s">
        <v>20</v>
      </c>
      <c r="O711" s="1" t="s">
        <v>32</v>
      </c>
      <c r="P711" s="1" t="s">
        <v>20</v>
      </c>
      <c r="Q711" s="1" t="s">
        <v>22</v>
      </c>
      <c r="R711" s="1" t="s">
        <v>45</v>
      </c>
      <c r="S711">
        <f t="shared" si="56"/>
        <v>20.5</v>
      </c>
      <c r="T711">
        <f t="shared" si="57"/>
        <v>8</v>
      </c>
      <c r="U711">
        <f t="shared" si="58"/>
        <v>1</v>
      </c>
      <c r="V711" s="14">
        <f t="shared" si="59"/>
        <v>3.4166666666666665</v>
      </c>
      <c r="W711" t="str">
        <f t="shared" si="55"/>
        <v>NO</v>
      </c>
      <c r="X711" t="str">
        <f>VLOOKUP(B:B,[1]Sheet3!A:B,2,0)</f>
        <v>18-22 yrs (Youths)</v>
      </c>
    </row>
    <row r="712" spans="1:24" x14ac:dyDescent="0.35">
      <c r="A712" s="1" t="s">
        <v>1185</v>
      </c>
      <c r="B712" s="1">
        <v>20</v>
      </c>
      <c r="C712" s="1" t="s">
        <v>31</v>
      </c>
      <c r="D712" s="1" t="s">
        <v>18</v>
      </c>
      <c r="E712" s="1">
        <v>5</v>
      </c>
      <c r="F712" s="1">
        <v>3</v>
      </c>
      <c r="G712" s="1">
        <v>0.5</v>
      </c>
      <c r="H712" s="1">
        <v>10</v>
      </c>
      <c r="I712" s="1">
        <v>3</v>
      </c>
      <c r="J712" s="1">
        <v>2</v>
      </c>
      <c r="K712" s="1" t="s">
        <v>47</v>
      </c>
      <c r="L712" s="1">
        <v>3</v>
      </c>
      <c r="M712" s="1" t="s">
        <v>1381</v>
      </c>
      <c r="N712" s="1" t="s">
        <v>20</v>
      </c>
      <c r="O712" s="1" t="s">
        <v>166</v>
      </c>
      <c r="P712" s="1" t="s">
        <v>22</v>
      </c>
      <c r="Q712" s="1" t="s">
        <v>20</v>
      </c>
      <c r="R712" s="1" t="s">
        <v>37</v>
      </c>
      <c r="S712">
        <f t="shared" si="56"/>
        <v>23.5</v>
      </c>
      <c r="T712">
        <f t="shared" si="57"/>
        <v>10</v>
      </c>
      <c r="U712">
        <f t="shared" si="58"/>
        <v>0.5</v>
      </c>
      <c r="V712" s="14">
        <f t="shared" si="59"/>
        <v>3.9166666666666665</v>
      </c>
      <c r="W712" t="str">
        <f t="shared" si="55"/>
        <v>NO</v>
      </c>
      <c r="X712" t="str">
        <f>VLOOKUP(B:B,[1]Sheet3!A:B,2,0)</f>
        <v>18-22 yrs (Youths)</v>
      </c>
    </row>
    <row r="713" spans="1:24" x14ac:dyDescent="0.35">
      <c r="A713" s="1" t="s">
        <v>1187</v>
      </c>
      <c r="B713" s="1">
        <v>20</v>
      </c>
      <c r="C713" s="1" t="s">
        <v>31</v>
      </c>
      <c r="D713" s="1" t="s">
        <v>18</v>
      </c>
      <c r="E713" s="1">
        <v>2</v>
      </c>
      <c r="F713" s="1">
        <v>1</v>
      </c>
      <c r="G713" s="1">
        <v>0</v>
      </c>
      <c r="H713" s="1">
        <v>6</v>
      </c>
      <c r="I713" s="1">
        <v>1</v>
      </c>
      <c r="J713" s="1">
        <v>2</v>
      </c>
      <c r="K713" s="1" t="s">
        <v>108</v>
      </c>
      <c r="L713" s="1">
        <v>3</v>
      </c>
      <c r="M713" s="1" t="s">
        <v>1386</v>
      </c>
      <c r="N713" s="1" t="s">
        <v>20</v>
      </c>
      <c r="O713" s="1" t="s">
        <v>32</v>
      </c>
      <c r="P713" s="1" t="s">
        <v>20</v>
      </c>
      <c r="Q713" s="1" t="s">
        <v>20</v>
      </c>
      <c r="R713" s="1" t="s">
        <v>29</v>
      </c>
      <c r="S713">
        <f t="shared" si="56"/>
        <v>12</v>
      </c>
      <c r="T713">
        <f t="shared" si="57"/>
        <v>6</v>
      </c>
      <c r="U713">
        <f t="shared" si="58"/>
        <v>0</v>
      </c>
      <c r="V713" s="14">
        <f t="shared" si="59"/>
        <v>2</v>
      </c>
      <c r="W713" t="str">
        <f t="shared" si="55"/>
        <v>NO</v>
      </c>
      <c r="X713" t="str">
        <f>VLOOKUP(B:B,[1]Sheet3!A:B,2,0)</f>
        <v>18-22 yrs (Youths)</v>
      </c>
    </row>
    <row r="714" spans="1:24" x14ac:dyDescent="0.35">
      <c r="A714" s="1" t="s">
        <v>1188</v>
      </c>
      <c r="B714" s="1">
        <v>20</v>
      </c>
      <c r="C714" s="1" t="s">
        <v>17</v>
      </c>
      <c r="D714" s="1" t="s">
        <v>26</v>
      </c>
      <c r="E714" s="1">
        <v>2</v>
      </c>
      <c r="F714" s="1">
        <v>2</v>
      </c>
      <c r="G714" s="1">
        <v>1</v>
      </c>
      <c r="H714" s="1">
        <v>8</v>
      </c>
      <c r="I714" s="1">
        <v>2</v>
      </c>
      <c r="J714" s="1">
        <v>3</v>
      </c>
      <c r="K714" s="1" t="s">
        <v>35</v>
      </c>
      <c r="L714" s="1">
        <v>3</v>
      </c>
      <c r="M714" s="1" t="s">
        <v>1386</v>
      </c>
      <c r="N714" s="1" t="s">
        <v>20</v>
      </c>
      <c r="O714" s="1" t="s">
        <v>166</v>
      </c>
      <c r="P714" s="1" t="s">
        <v>22</v>
      </c>
      <c r="Q714" s="1" t="s">
        <v>22</v>
      </c>
      <c r="R714" s="1" t="s">
        <v>52</v>
      </c>
      <c r="S714">
        <f t="shared" si="56"/>
        <v>18</v>
      </c>
      <c r="T714">
        <f t="shared" si="57"/>
        <v>8</v>
      </c>
      <c r="U714">
        <f t="shared" si="58"/>
        <v>1</v>
      </c>
      <c r="V714" s="14">
        <f t="shared" si="59"/>
        <v>3</v>
      </c>
      <c r="W714" t="str">
        <f t="shared" si="55"/>
        <v>NO</v>
      </c>
      <c r="X714" t="str">
        <f>VLOOKUP(B:B,[1]Sheet3!A:B,2,0)</f>
        <v>18-22 yrs (Youths)</v>
      </c>
    </row>
    <row r="715" spans="1:24" x14ac:dyDescent="0.35">
      <c r="A715" s="1" t="s">
        <v>1196</v>
      </c>
      <c r="B715" s="1">
        <v>20</v>
      </c>
      <c r="C715" s="1" t="s">
        <v>31</v>
      </c>
      <c r="D715" s="1" t="s">
        <v>26</v>
      </c>
      <c r="E715" s="1">
        <v>3</v>
      </c>
      <c r="F715" s="1">
        <v>2</v>
      </c>
      <c r="G715" s="1">
        <v>0</v>
      </c>
      <c r="H715" s="1">
        <v>6</v>
      </c>
      <c r="I715" s="1">
        <v>3</v>
      </c>
      <c r="J715" s="1">
        <v>0</v>
      </c>
      <c r="K715" s="1" t="s">
        <v>35</v>
      </c>
      <c r="L715" s="1">
        <v>2</v>
      </c>
      <c r="M715" s="1" t="s">
        <v>1381</v>
      </c>
      <c r="N715" s="1" t="s">
        <v>20</v>
      </c>
      <c r="O715" s="1" t="s">
        <v>66</v>
      </c>
      <c r="P715" s="1" t="s">
        <v>22</v>
      </c>
      <c r="Q715" s="1" t="s">
        <v>20</v>
      </c>
      <c r="R715" s="1" t="s">
        <v>29</v>
      </c>
      <c r="S715">
        <f t="shared" si="56"/>
        <v>14</v>
      </c>
      <c r="T715">
        <f t="shared" si="57"/>
        <v>6</v>
      </c>
      <c r="U715">
        <f t="shared" si="58"/>
        <v>0</v>
      </c>
      <c r="V715" s="14">
        <f t="shared" si="59"/>
        <v>2.3333333333333335</v>
      </c>
      <c r="W715" t="str">
        <f t="shared" si="55"/>
        <v>NO</v>
      </c>
      <c r="X715" t="str">
        <f>VLOOKUP(B:B,[1]Sheet3!A:B,2,0)</f>
        <v>18-22 yrs (Youths)</v>
      </c>
    </row>
    <row r="716" spans="1:24" x14ac:dyDescent="0.35">
      <c r="A716" s="1" t="s">
        <v>1197</v>
      </c>
      <c r="B716" s="1">
        <v>20</v>
      </c>
      <c r="C716" s="1" t="s">
        <v>55</v>
      </c>
      <c r="D716" s="1" t="s">
        <v>26</v>
      </c>
      <c r="E716" s="1">
        <v>3</v>
      </c>
      <c r="F716" s="1">
        <v>3</v>
      </c>
      <c r="G716" s="1">
        <v>1</v>
      </c>
      <c r="H716" s="1">
        <v>11</v>
      </c>
      <c r="I716" s="1">
        <v>3</v>
      </c>
      <c r="J716" s="1">
        <v>0</v>
      </c>
      <c r="K716" s="1" t="s">
        <v>142</v>
      </c>
      <c r="L716" s="1">
        <v>3</v>
      </c>
      <c r="M716" s="1" t="s">
        <v>1383</v>
      </c>
      <c r="N716" s="1" t="s">
        <v>20</v>
      </c>
      <c r="O716" s="1" t="s">
        <v>1198</v>
      </c>
      <c r="P716" s="1" t="s">
        <v>20</v>
      </c>
      <c r="Q716" s="1" t="s">
        <v>22</v>
      </c>
      <c r="R716" s="1" t="s">
        <v>23</v>
      </c>
      <c r="S716">
        <f t="shared" si="56"/>
        <v>21</v>
      </c>
      <c r="T716">
        <f t="shared" si="57"/>
        <v>11</v>
      </c>
      <c r="U716">
        <f t="shared" si="58"/>
        <v>0</v>
      </c>
      <c r="V716" s="14">
        <f t="shared" si="59"/>
        <v>3.5</v>
      </c>
      <c r="W716" t="str">
        <f t="shared" si="55"/>
        <v>NO</v>
      </c>
      <c r="X716" t="str">
        <f>VLOOKUP(B:B,[1]Sheet3!A:B,2,0)</f>
        <v>18-22 yrs (Youths)</v>
      </c>
    </row>
    <row r="717" spans="1:24" x14ac:dyDescent="0.35">
      <c r="A717" s="1" t="s">
        <v>1203</v>
      </c>
      <c r="B717" s="1">
        <v>20</v>
      </c>
      <c r="C717" s="1" t="s">
        <v>55</v>
      </c>
      <c r="D717" s="1" t="s">
        <v>18</v>
      </c>
      <c r="E717" s="1">
        <v>3</v>
      </c>
      <c r="F717" s="1">
        <v>2</v>
      </c>
      <c r="G717" s="1">
        <v>0</v>
      </c>
      <c r="H717" s="1">
        <v>9</v>
      </c>
      <c r="I717" s="1">
        <v>5</v>
      </c>
      <c r="J717" s="1">
        <v>0</v>
      </c>
      <c r="K717" s="1" t="s">
        <v>27</v>
      </c>
      <c r="L717" s="1">
        <v>4</v>
      </c>
      <c r="M717" s="1" t="s">
        <v>1381</v>
      </c>
      <c r="N717" s="1" t="s">
        <v>20</v>
      </c>
      <c r="O717" s="1" t="s">
        <v>28</v>
      </c>
      <c r="P717" s="1" t="s">
        <v>20</v>
      </c>
      <c r="Q717" s="1" t="s">
        <v>20</v>
      </c>
      <c r="R717" s="1" t="s">
        <v>45</v>
      </c>
      <c r="S717">
        <f t="shared" si="56"/>
        <v>19</v>
      </c>
      <c r="T717">
        <f t="shared" si="57"/>
        <v>9</v>
      </c>
      <c r="U717">
        <f t="shared" si="58"/>
        <v>0</v>
      </c>
      <c r="V717" s="14">
        <f t="shared" si="59"/>
        <v>3.1666666666666665</v>
      </c>
      <c r="W717" t="str">
        <f t="shared" si="55"/>
        <v>NO</v>
      </c>
      <c r="X717" t="str">
        <f>VLOOKUP(B:B,[1]Sheet3!A:B,2,0)</f>
        <v>18-22 yrs (Youths)</v>
      </c>
    </row>
    <row r="718" spans="1:24" x14ac:dyDescent="0.35">
      <c r="A718" s="1" t="s">
        <v>1256</v>
      </c>
      <c r="B718" s="1">
        <v>20</v>
      </c>
      <c r="C718" s="1" t="s">
        <v>31</v>
      </c>
      <c r="D718" s="1" t="s">
        <v>26</v>
      </c>
      <c r="E718" s="1">
        <v>0</v>
      </c>
      <c r="F718" s="1">
        <v>6</v>
      </c>
      <c r="G718" s="1">
        <v>1</v>
      </c>
      <c r="H718" s="1">
        <v>9</v>
      </c>
      <c r="I718" s="1">
        <v>3</v>
      </c>
      <c r="J718" s="1">
        <v>0</v>
      </c>
      <c r="K718" s="1" t="s">
        <v>27</v>
      </c>
      <c r="L718" s="1">
        <v>3</v>
      </c>
      <c r="M718" s="1" t="s">
        <v>1381</v>
      </c>
      <c r="N718" s="1" t="s">
        <v>20</v>
      </c>
      <c r="O718" s="1" t="s">
        <v>32</v>
      </c>
      <c r="P718" s="1" t="s">
        <v>22</v>
      </c>
      <c r="Q718" s="1" t="s">
        <v>22</v>
      </c>
      <c r="R718" s="1" t="s">
        <v>33</v>
      </c>
      <c r="S718">
        <f t="shared" si="56"/>
        <v>19</v>
      </c>
      <c r="T718">
        <f t="shared" si="57"/>
        <v>9</v>
      </c>
      <c r="U718">
        <f t="shared" si="58"/>
        <v>0</v>
      </c>
      <c r="V718" s="14">
        <f t="shared" si="59"/>
        <v>3.1666666666666665</v>
      </c>
      <c r="W718" t="str">
        <f t="shared" si="55"/>
        <v>NO</v>
      </c>
      <c r="X718" t="str">
        <f>VLOOKUP(B:B,[1]Sheet3!A:B,2,0)</f>
        <v>18-22 yrs (Youths)</v>
      </c>
    </row>
    <row r="719" spans="1:24" x14ac:dyDescent="0.35">
      <c r="A719" s="1" t="s">
        <v>16</v>
      </c>
      <c r="B719" s="1">
        <v>21</v>
      </c>
      <c r="C719" s="1" t="s">
        <v>17</v>
      </c>
      <c r="D719" s="1" t="s">
        <v>18</v>
      </c>
      <c r="E719" s="1">
        <v>2</v>
      </c>
      <c r="F719" s="1">
        <v>4</v>
      </c>
      <c r="G719" s="1">
        <v>0</v>
      </c>
      <c r="H719" s="1">
        <v>7</v>
      </c>
      <c r="I719" s="1">
        <v>3</v>
      </c>
      <c r="J719" s="1">
        <v>1</v>
      </c>
      <c r="K719" s="1" t="s">
        <v>19</v>
      </c>
      <c r="L719" s="1">
        <v>4</v>
      </c>
      <c r="M719" s="1" t="s">
        <v>1381</v>
      </c>
      <c r="N719" s="1" t="s">
        <v>20</v>
      </c>
      <c r="O719" s="1" t="s">
        <v>21</v>
      </c>
      <c r="P719" s="1" t="s">
        <v>22</v>
      </c>
      <c r="Q719" s="1" t="s">
        <v>22</v>
      </c>
      <c r="R719" s="1" t="s">
        <v>23</v>
      </c>
      <c r="S719">
        <f t="shared" si="56"/>
        <v>17</v>
      </c>
      <c r="T719">
        <f t="shared" si="57"/>
        <v>7</v>
      </c>
      <c r="U719">
        <f t="shared" si="58"/>
        <v>0</v>
      </c>
      <c r="V719" s="14">
        <f t="shared" si="59"/>
        <v>2.8333333333333335</v>
      </c>
      <c r="W719" t="str">
        <f t="shared" si="55"/>
        <v>NO</v>
      </c>
      <c r="X719" t="str">
        <f>VLOOKUP(B:B,[1]Sheet3!A:B,2,0)</f>
        <v>18-22 yrs (Youths)</v>
      </c>
    </row>
    <row r="720" spans="1:24" x14ac:dyDescent="0.35">
      <c r="A720" s="1" t="s">
        <v>24</v>
      </c>
      <c r="B720" s="1">
        <v>21</v>
      </c>
      <c r="C720" s="1" t="s">
        <v>25</v>
      </c>
      <c r="D720" s="1" t="s">
        <v>26</v>
      </c>
      <c r="E720" s="1">
        <v>0</v>
      </c>
      <c r="F720" s="1">
        <v>0</v>
      </c>
      <c r="G720" s="1">
        <v>2</v>
      </c>
      <c r="H720" s="1">
        <v>10</v>
      </c>
      <c r="I720" s="1">
        <v>3</v>
      </c>
      <c r="J720" s="1">
        <v>0</v>
      </c>
      <c r="K720" s="1" t="s">
        <v>27</v>
      </c>
      <c r="L720" s="1">
        <v>3</v>
      </c>
      <c r="M720" s="1" t="s">
        <v>1386</v>
      </c>
      <c r="N720" s="1" t="s">
        <v>20</v>
      </c>
      <c r="O720" s="1" t="s">
        <v>28</v>
      </c>
      <c r="P720" s="1" t="s">
        <v>22</v>
      </c>
      <c r="Q720" s="1" t="s">
        <v>20</v>
      </c>
      <c r="R720" s="1" t="s">
        <v>29</v>
      </c>
      <c r="S720">
        <f t="shared" si="56"/>
        <v>15</v>
      </c>
      <c r="T720">
        <f t="shared" si="57"/>
        <v>10</v>
      </c>
      <c r="U720">
        <f t="shared" si="58"/>
        <v>0</v>
      </c>
      <c r="V720" s="14">
        <f t="shared" si="59"/>
        <v>2.5</v>
      </c>
      <c r="W720" t="str">
        <f t="shared" si="55"/>
        <v>NO</v>
      </c>
      <c r="X720" t="str">
        <f>VLOOKUP(B:B,[1]Sheet3!A:B,2,0)</f>
        <v>18-22 yrs (Youths)</v>
      </c>
    </row>
    <row r="721" spans="1:24" x14ac:dyDescent="0.35">
      <c r="A721" s="1" t="s">
        <v>38</v>
      </c>
      <c r="B721" s="1">
        <v>21</v>
      </c>
      <c r="C721" s="1" t="s">
        <v>17</v>
      </c>
      <c r="D721" s="1" t="s">
        <v>18</v>
      </c>
      <c r="E721" s="1">
        <v>3</v>
      </c>
      <c r="F721" s="1">
        <v>3</v>
      </c>
      <c r="G721" s="1">
        <v>1</v>
      </c>
      <c r="H721" s="1">
        <v>8</v>
      </c>
      <c r="I721" s="1">
        <v>3</v>
      </c>
      <c r="J721" s="1">
        <v>1</v>
      </c>
      <c r="K721" s="1" t="s">
        <v>35</v>
      </c>
      <c r="L721" s="1">
        <v>4</v>
      </c>
      <c r="M721" s="1" t="s">
        <v>1383</v>
      </c>
      <c r="N721" s="1" t="s">
        <v>20</v>
      </c>
      <c r="O721" s="1" t="s">
        <v>39</v>
      </c>
      <c r="P721" s="1" t="s">
        <v>20</v>
      </c>
      <c r="Q721" s="1" t="s">
        <v>20</v>
      </c>
      <c r="R721" s="1" t="s">
        <v>33</v>
      </c>
      <c r="S721">
        <f t="shared" si="56"/>
        <v>19</v>
      </c>
      <c r="T721">
        <f t="shared" si="57"/>
        <v>8</v>
      </c>
      <c r="U721">
        <f t="shared" si="58"/>
        <v>1</v>
      </c>
      <c r="V721" s="14">
        <f t="shared" si="59"/>
        <v>3.1666666666666665</v>
      </c>
      <c r="W721" t="str">
        <f t="shared" si="55"/>
        <v>NO</v>
      </c>
      <c r="X721" t="str">
        <f>VLOOKUP(B:B,[1]Sheet3!A:B,2,0)</f>
        <v>18-22 yrs (Youths)</v>
      </c>
    </row>
    <row r="722" spans="1:24" x14ac:dyDescent="0.35">
      <c r="A722" s="1" t="s">
        <v>40</v>
      </c>
      <c r="B722" s="1">
        <v>21</v>
      </c>
      <c r="C722" s="1" t="s">
        <v>31</v>
      </c>
      <c r="D722" s="1" t="s">
        <v>26</v>
      </c>
      <c r="E722" s="1">
        <v>0</v>
      </c>
      <c r="F722" s="1">
        <v>6</v>
      </c>
      <c r="G722" s="1">
        <v>0</v>
      </c>
      <c r="H722" s="1">
        <v>5</v>
      </c>
      <c r="I722" s="1">
        <v>1</v>
      </c>
      <c r="J722" s="1">
        <v>0</v>
      </c>
      <c r="K722" s="1" t="s">
        <v>27</v>
      </c>
      <c r="L722" s="1">
        <v>1</v>
      </c>
      <c r="M722" s="1" t="s">
        <v>1386</v>
      </c>
      <c r="N722" s="1" t="s">
        <v>22</v>
      </c>
      <c r="O722" s="1" t="s">
        <v>41</v>
      </c>
      <c r="P722" s="1" t="s">
        <v>20</v>
      </c>
      <c r="Q722" s="1" t="s">
        <v>22</v>
      </c>
      <c r="R722" s="1" t="s">
        <v>23</v>
      </c>
      <c r="S722">
        <f t="shared" si="56"/>
        <v>12</v>
      </c>
      <c r="T722">
        <f t="shared" si="57"/>
        <v>6</v>
      </c>
      <c r="U722">
        <f t="shared" si="58"/>
        <v>0</v>
      </c>
      <c r="V722" s="14">
        <f t="shared" si="59"/>
        <v>2</v>
      </c>
      <c r="W722" t="str">
        <f t="shared" si="55"/>
        <v>NO</v>
      </c>
      <c r="X722" t="str">
        <f>VLOOKUP(B:B,[1]Sheet3!A:B,2,0)</f>
        <v>18-22 yrs (Youths)</v>
      </c>
    </row>
    <row r="723" spans="1:24" x14ac:dyDescent="0.35">
      <c r="A723" s="1" t="s">
        <v>46</v>
      </c>
      <c r="B723" s="1">
        <v>21</v>
      </c>
      <c r="C723" s="1" t="s">
        <v>31</v>
      </c>
      <c r="D723" s="1" t="s">
        <v>18</v>
      </c>
      <c r="E723" s="1">
        <v>3</v>
      </c>
      <c r="F723" s="1">
        <v>4</v>
      </c>
      <c r="G723" s="1">
        <v>1</v>
      </c>
      <c r="H723" s="1">
        <v>8</v>
      </c>
      <c r="I723" s="1">
        <v>2</v>
      </c>
      <c r="J723" s="1">
        <v>1</v>
      </c>
      <c r="K723" s="1" t="s">
        <v>47</v>
      </c>
      <c r="L723" s="1">
        <v>3</v>
      </c>
      <c r="M723" s="1" t="s">
        <v>1381</v>
      </c>
      <c r="N723" s="1" t="s">
        <v>20</v>
      </c>
      <c r="O723" s="1" t="s">
        <v>48</v>
      </c>
      <c r="P723" s="1" t="s">
        <v>20</v>
      </c>
      <c r="Q723" s="1" t="s">
        <v>20</v>
      </c>
      <c r="R723" s="1" t="s">
        <v>37</v>
      </c>
      <c r="S723">
        <f t="shared" si="56"/>
        <v>19</v>
      </c>
      <c r="T723">
        <f t="shared" si="57"/>
        <v>8</v>
      </c>
      <c r="U723">
        <f t="shared" si="58"/>
        <v>1</v>
      </c>
      <c r="V723" s="14">
        <f t="shared" si="59"/>
        <v>3.1666666666666665</v>
      </c>
      <c r="W723" t="str">
        <f t="shared" si="55"/>
        <v>NO</v>
      </c>
      <c r="X723" t="str">
        <f>VLOOKUP(B:B,[1]Sheet3!A:B,2,0)</f>
        <v>18-22 yrs (Youths)</v>
      </c>
    </row>
    <row r="724" spans="1:24" x14ac:dyDescent="0.35">
      <c r="A724" s="1" t="s">
        <v>51</v>
      </c>
      <c r="B724" s="1">
        <v>21</v>
      </c>
      <c r="C724" s="1" t="s">
        <v>17</v>
      </c>
      <c r="D724" s="1" t="s">
        <v>18</v>
      </c>
      <c r="E724" s="1">
        <v>3</v>
      </c>
      <c r="F724" s="1">
        <v>3</v>
      </c>
      <c r="G724" s="1">
        <v>1</v>
      </c>
      <c r="H724" s="1">
        <v>8</v>
      </c>
      <c r="I724" s="1">
        <v>3</v>
      </c>
      <c r="J724" s="1">
        <v>1</v>
      </c>
      <c r="K724" s="1" t="s">
        <v>35</v>
      </c>
      <c r="L724" s="1">
        <v>4</v>
      </c>
      <c r="M724" s="1" t="s">
        <v>1383</v>
      </c>
      <c r="N724" s="1" t="s">
        <v>20</v>
      </c>
      <c r="O724" s="1" t="s">
        <v>39</v>
      </c>
      <c r="P724" s="1" t="s">
        <v>20</v>
      </c>
      <c r="Q724" s="1" t="s">
        <v>20</v>
      </c>
      <c r="R724" s="1" t="s">
        <v>52</v>
      </c>
      <c r="S724">
        <f t="shared" si="56"/>
        <v>19</v>
      </c>
      <c r="T724">
        <f t="shared" si="57"/>
        <v>8</v>
      </c>
      <c r="U724">
        <f t="shared" si="58"/>
        <v>1</v>
      </c>
      <c r="V724" s="14">
        <f t="shared" si="59"/>
        <v>3.1666666666666665</v>
      </c>
      <c r="W724" t="str">
        <f t="shared" si="55"/>
        <v>NO</v>
      </c>
      <c r="X724" t="str">
        <f>VLOOKUP(B:B,[1]Sheet3!A:B,2,0)</f>
        <v>18-22 yrs (Youths)</v>
      </c>
    </row>
    <row r="725" spans="1:24" x14ac:dyDescent="0.35">
      <c r="A725" s="1" t="s">
        <v>53</v>
      </c>
      <c r="B725" s="1">
        <v>21</v>
      </c>
      <c r="C725" s="1" t="s">
        <v>31</v>
      </c>
      <c r="D725" s="1" t="s">
        <v>18</v>
      </c>
      <c r="E725" s="1">
        <v>1</v>
      </c>
      <c r="F725" s="1">
        <v>0</v>
      </c>
      <c r="G725" s="1">
        <v>1</v>
      </c>
      <c r="H725" s="1">
        <v>7</v>
      </c>
      <c r="I725" s="1">
        <v>3</v>
      </c>
      <c r="J725" s="1">
        <v>1</v>
      </c>
      <c r="K725" s="1" t="s">
        <v>35</v>
      </c>
      <c r="L725" s="1">
        <v>2</v>
      </c>
      <c r="M725" s="1" t="s">
        <v>1381</v>
      </c>
      <c r="N725" s="1" t="s">
        <v>22</v>
      </c>
      <c r="O725" s="1" t="s">
        <v>36</v>
      </c>
      <c r="P725" s="1" t="s">
        <v>22</v>
      </c>
      <c r="Q725" s="1" t="s">
        <v>22</v>
      </c>
      <c r="R725" s="1" t="s">
        <v>45</v>
      </c>
      <c r="S725">
        <f t="shared" si="56"/>
        <v>13</v>
      </c>
      <c r="T725">
        <f t="shared" si="57"/>
        <v>7</v>
      </c>
      <c r="U725">
        <f t="shared" si="58"/>
        <v>0</v>
      </c>
      <c r="V725" s="14">
        <f t="shared" si="59"/>
        <v>2.1666666666666665</v>
      </c>
      <c r="W725" t="str">
        <f t="shared" si="55"/>
        <v>NO</v>
      </c>
      <c r="X725" t="str">
        <f>VLOOKUP(B:B,[1]Sheet3!A:B,2,0)</f>
        <v>18-22 yrs (Youths)</v>
      </c>
    </row>
    <row r="726" spans="1:24" x14ac:dyDescent="0.35">
      <c r="A726" s="1" t="s">
        <v>54</v>
      </c>
      <c r="B726" s="1">
        <v>21</v>
      </c>
      <c r="C726" s="1" t="s">
        <v>55</v>
      </c>
      <c r="D726" s="1" t="s">
        <v>18</v>
      </c>
      <c r="E726" s="1">
        <v>3</v>
      </c>
      <c r="F726" s="1">
        <v>0</v>
      </c>
      <c r="G726" s="1">
        <v>0</v>
      </c>
      <c r="H726" s="1">
        <v>8</v>
      </c>
      <c r="I726" s="1">
        <v>3</v>
      </c>
      <c r="J726" s="1">
        <v>0</v>
      </c>
      <c r="K726" s="1" t="s">
        <v>35</v>
      </c>
      <c r="L726" s="1">
        <v>3</v>
      </c>
      <c r="M726" s="1" t="s">
        <v>1381</v>
      </c>
      <c r="N726" s="1" t="s">
        <v>22</v>
      </c>
      <c r="O726" s="1" t="s">
        <v>32</v>
      </c>
      <c r="P726" s="1" t="s">
        <v>20</v>
      </c>
      <c r="Q726" s="1" t="s">
        <v>20</v>
      </c>
      <c r="R726" s="1" t="s">
        <v>23</v>
      </c>
      <c r="S726">
        <f t="shared" si="56"/>
        <v>14</v>
      </c>
      <c r="T726">
        <f t="shared" si="57"/>
        <v>8</v>
      </c>
      <c r="U726">
        <f t="shared" si="58"/>
        <v>0</v>
      </c>
      <c r="V726" s="14">
        <f t="shared" si="59"/>
        <v>2.3333333333333335</v>
      </c>
      <c r="W726" t="str">
        <f t="shared" si="55"/>
        <v>NO</v>
      </c>
      <c r="X726" t="str">
        <f>VLOOKUP(B:B,[1]Sheet3!A:B,2,0)</f>
        <v>18-22 yrs (Youths)</v>
      </c>
    </row>
    <row r="727" spans="1:24" x14ac:dyDescent="0.35">
      <c r="A727" s="1" t="s">
        <v>65</v>
      </c>
      <c r="B727" s="1">
        <v>21</v>
      </c>
      <c r="C727" s="1" t="s">
        <v>31</v>
      </c>
      <c r="D727" s="1" t="s">
        <v>18</v>
      </c>
      <c r="E727" s="1">
        <v>0</v>
      </c>
      <c r="F727" s="1">
        <v>4</v>
      </c>
      <c r="G727" s="1">
        <v>0</v>
      </c>
      <c r="H727" s="1">
        <v>7</v>
      </c>
      <c r="I727" s="1">
        <v>7</v>
      </c>
      <c r="J727" s="1" t="s">
        <v>1389</v>
      </c>
      <c r="K727" s="1" t="s">
        <v>27</v>
      </c>
      <c r="L727" s="1">
        <v>2</v>
      </c>
      <c r="M727" s="1" t="s">
        <v>1383</v>
      </c>
      <c r="N727" s="1" t="s">
        <v>20</v>
      </c>
      <c r="O727" s="1" t="s">
        <v>66</v>
      </c>
      <c r="P727" s="1" t="s">
        <v>20</v>
      </c>
      <c r="Q727" s="1" t="s">
        <v>20</v>
      </c>
      <c r="R727" s="1" t="s">
        <v>37</v>
      </c>
      <c r="S727">
        <f t="shared" si="56"/>
        <v>18</v>
      </c>
      <c r="T727">
        <f t="shared" si="57"/>
        <v>7</v>
      </c>
      <c r="U727">
        <f t="shared" si="58"/>
        <v>0</v>
      </c>
      <c r="V727" s="14">
        <f t="shared" si="59"/>
        <v>3.6</v>
      </c>
      <c r="W727" t="str">
        <f t="shared" si="55"/>
        <v>YES</v>
      </c>
      <c r="X727" t="str">
        <f>VLOOKUP(B:B,[1]Sheet3!A:B,2,0)</f>
        <v>18-22 yrs (Youths)</v>
      </c>
    </row>
    <row r="728" spans="1:24" x14ac:dyDescent="0.35">
      <c r="A728" s="1" t="s">
        <v>70</v>
      </c>
      <c r="B728" s="1">
        <v>21</v>
      </c>
      <c r="C728" s="1" t="s">
        <v>55</v>
      </c>
      <c r="D728" s="1" t="s">
        <v>18</v>
      </c>
      <c r="E728" s="1">
        <v>5</v>
      </c>
      <c r="F728" s="1">
        <v>2</v>
      </c>
      <c r="G728" s="1">
        <v>1</v>
      </c>
      <c r="H728" s="1">
        <v>10</v>
      </c>
      <c r="I728" s="1">
        <v>5</v>
      </c>
      <c r="J728" s="1">
        <v>2</v>
      </c>
      <c r="K728" s="1" t="s">
        <v>35</v>
      </c>
      <c r="L728" s="1">
        <v>3</v>
      </c>
      <c r="M728" s="1" t="s">
        <v>1383</v>
      </c>
      <c r="N728" s="1" t="s">
        <v>20</v>
      </c>
      <c r="O728" s="1" t="s">
        <v>71</v>
      </c>
      <c r="P728" s="1" t="s">
        <v>22</v>
      </c>
      <c r="Q728" s="1" t="s">
        <v>20</v>
      </c>
      <c r="R728" s="1" t="s">
        <v>23</v>
      </c>
      <c r="S728">
        <f t="shared" si="56"/>
        <v>25</v>
      </c>
      <c r="T728">
        <f t="shared" si="57"/>
        <v>10</v>
      </c>
      <c r="U728">
        <f t="shared" si="58"/>
        <v>1</v>
      </c>
      <c r="V728" s="14">
        <f t="shared" si="59"/>
        <v>4.166666666666667</v>
      </c>
      <c r="W728" t="str">
        <f t="shared" si="55"/>
        <v>NO</v>
      </c>
      <c r="X728" t="str">
        <f>VLOOKUP(B:B,[1]Sheet3!A:B,2,0)</f>
        <v>18-22 yrs (Youths)</v>
      </c>
    </row>
    <row r="729" spans="1:24" x14ac:dyDescent="0.35">
      <c r="A729" s="1" t="s">
        <v>72</v>
      </c>
      <c r="B729" s="1">
        <v>21</v>
      </c>
      <c r="C729" s="1" t="s">
        <v>31</v>
      </c>
      <c r="D729" s="1" t="s">
        <v>26</v>
      </c>
      <c r="E729" s="1">
        <v>4</v>
      </c>
      <c r="F729" s="1">
        <v>1</v>
      </c>
      <c r="G729" s="1">
        <v>0</v>
      </c>
      <c r="H729" s="1">
        <v>8</v>
      </c>
      <c r="I729" s="1">
        <v>6</v>
      </c>
      <c r="J729" s="1">
        <v>1</v>
      </c>
      <c r="K729" s="1" t="s">
        <v>35</v>
      </c>
      <c r="L729" s="1">
        <v>4</v>
      </c>
      <c r="M729" s="1" t="s">
        <v>1386</v>
      </c>
      <c r="N729" s="1" t="s">
        <v>20</v>
      </c>
      <c r="O729" s="1" t="s">
        <v>36</v>
      </c>
      <c r="P729" s="1" t="s">
        <v>20</v>
      </c>
      <c r="Q729" s="1" t="s">
        <v>22</v>
      </c>
      <c r="R729" s="1" t="s">
        <v>23</v>
      </c>
      <c r="S729">
        <f t="shared" si="56"/>
        <v>20</v>
      </c>
      <c r="T729">
        <f t="shared" si="57"/>
        <v>8</v>
      </c>
      <c r="U729">
        <f t="shared" si="58"/>
        <v>0</v>
      </c>
      <c r="V729" s="14">
        <f t="shared" si="59"/>
        <v>3.3333333333333335</v>
      </c>
      <c r="W729" t="str">
        <f t="shared" si="55"/>
        <v>NO</v>
      </c>
      <c r="X729" t="str">
        <f>VLOOKUP(B:B,[1]Sheet3!A:B,2,0)</f>
        <v>18-22 yrs (Youths)</v>
      </c>
    </row>
    <row r="730" spans="1:24" x14ac:dyDescent="0.35">
      <c r="A730" s="1" t="s">
        <v>73</v>
      </c>
      <c r="B730" s="1">
        <v>21</v>
      </c>
      <c r="C730" s="1" t="s">
        <v>55</v>
      </c>
      <c r="D730" s="1" t="s">
        <v>18</v>
      </c>
      <c r="E730" s="1">
        <v>4</v>
      </c>
      <c r="F730" s="1">
        <v>2</v>
      </c>
      <c r="G730" s="1">
        <v>1</v>
      </c>
      <c r="H730" s="1">
        <v>7</v>
      </c>
      <c r="I730" s="1">
        <v>1</v>
      </c>
      <c r="J730" s="1">
        <v>0</v>
      </c>
      <c r="K730" s="1" t="s">
        <v>19</v>
      </c>
      <c r="L730" s="1">
        <v>3</v>
      </c>
      <c r="M730" s="1" t="s">
        <v>1386</v>
      </c>
      <c r="N730" s="1" t="s">
        <v>20</v>
      </c>
      <c r="O730" s="1" t="s">
        <v>68</v>
      </c>
      <c r="P730" s="1" t="s">
        <v>22</v>
      </c>
      <c r="Q730" s="1" t="s">
        <v>22</v>
      </c>
      <c r="R730" s="1" t="s">
        <v>33</v>
      </c>
      <c r="S730">
        <f t="shared" si="56"/>
        <v>15</v>
      </c>
      <c r="T730">
        <f t="shared" si="57"/>
        <v>7</v>
      </c>
      <c r="U730">
        <f t="shared" si="58"/>
        <v>0</v>
      </c>
      <c r="V730" s="14">
        <f t="shared" si="59"/>
        <v>2.5</v>
      </c>
      <c r="W730" t="str">
        <f t="shared" si="55"/>
        <v>NO</v>
      </c>
      <c r="X730" t="str">
        <f>VLOOKUP(B:B,[1]Sheet3!A:B,2,0)</f>
        <v>18-22 yrs (Youths)</v>
      </c>
    </row>
    <row r="731" spans="1:24" x14ac:dyDescent="0.35">
      <c r="A731" s="1" t="s">
        <v>77</v>
      </c>
      <c r="B731" s="1">
        <v>21</v>
      </c>
      <c r="C731" s="1" t="s">
        <v>31</v>
      </c>
      <c r="D731" s="1" t="s">
        <v>18</v>
      </c>
      <c r="E731" s="1">
        <v>4</v>
      </c>
      <c r="F731" s="1">
        <v>5</v>
      </c>
      <c r="G731" s="1">
        <v>0</v>
      </c>
      <c r="H731" s="1">
        <v>8</v>
      </c>
      <c r="I731" s="1">
        <v>3</v>
      </c>
      <c r="J731" s="1">
        <v>0</v>
      </c>
      <c r="K731" s="1" t="s">
        <v>35</v>
      </c>
      <c r="L731" s="1">
        <v>2</v>
      </c>
      <c r="M731" s="1" t="s">
        <v>1381</v>
      </c>
      <c r="N731" s="1" t="s">
        <v>22</v>
      </c>
      <c r="O731" s="1" t="s">
        <v>32</v>
      </c>
      <c r="P731" s="1" t="s">
        <v>20</v>
      </c>
      <c r="Q731" s="1" t="s">
        <v>22</v>
      </c>
      <c r="R731" s="1" t="s">
        <v>23</v>
      </c>
      <c r="S731">
        <f t="shared" si="56"/>
        <v>20</v>
      </c>
      <c r="T731">
        <f t="shared" si="57"/>
        <v>8</v>
      </c>
      <c r="U731">
        <f t="shared" si="58"/>
        <v>0</v>
      </c>
      <c r="V731" s="14">
        <f t="shared" si="59"/>
        <v>3.3333333333333335</v>
      </c>
      <c r="W731" t="str">
        <f t="shared" si="55"/>
        <v>NO</v>
      </c>
      <c r="X731" t="str">
        <f>VLOOKUP(B:B,[1]Sheet3!A:B,2,0)</f>
        <v>18-22 yrs (Youths)</v>
      </c>
    </row>
    <row r="732" spans="1:24" x14ac:dyDescent="0.35">
      <c r="A732" s="1" t="s">
        <v>86</v>
      </c>
      <c r="B732" s="1">
        <v>21</v>
      </c>
      <c r="C732" s="1" t="s">
        <v>31</v>
      </c>
      <c r="D732" s="1" t="s">
        <v>87</v>
      </c>
      <c r="E732" s="1">
        <v>0</v>
      </c>
      <c r="F732" s="1">
        <v>5</v>
      </c>
      <c r="G732" s="1">
        <v>2</v>
      </c>
      <c r="H732" s="1">
        <v>4</v>
      </c>
      <c r="I732" s="1">
        <v>2</v>
      </c>
      <c r="J732" s="1">
        <v>0</v>
      </c>
      <c r="K732" s="1" t="s">
        <v>88</v>
      </c>
      <c r="L732" s="1">
        <v>3</v>
      </c>
      <c r="M732" s="1" t="s">
        <v>1383</v>
      </c>
      <c r="N732" s="1" t="s">
        <v>20</v>
      </c>
      <c r="O732" s="1" t="s">
        <v>89</v>
      </c>
      <c r="P732" s="1" t="s">
        <v>22</v>
      </c>
      <c r="Q732" s="1" t="s">
        <v>20</v>
      </c>
      <c r="R732" s="1" t="s">
        <v>90</v>
      </c>
      <c r="S732">
        <f t="shared" si="56"/>
        <v>13</v>
      </c>
      <c r="T732">
        <f t="shared" si="57"/>
        <v>5</v>
      </c>
      <c r="U732">
        <f t="shared" si="58"/>
        <v>0</v>
      </c>
      <c r="V732" s="14">
        <f t="shared" si="59"/>
        <v>2.1666666666666665</v>
      </c>
      <c r="W732" t="str">
        <f t="shared" si="55"/>
        <v>NO</v>
      </c>
      <c r="X732" t="str">
        <f>VLOOKUP(B:B,[1]Sheet3!A:B,2,0)</f>
        <v>18-22 yrs (Youths)</v>
      </c>
    </row>
    <row r="733" spans="1:24" x14ac:dyDescent="0.35">
      <c r="A733" s="1" t="s">
        <v>93</v>
      </c>
      <c r="B733" s="1">
        <v>21</v>
      </c>
      <c r="C733" s="1" t="s">
        <v>55</v>
      </c>
      <c r="D733" s="1" t="s">
        <v>26</v>
      </c>
      <c r="E733" s="1">
        <v>6</v>
      </c>
      <c r="F733" s="1">
        <v>2</v>
      </c>
      <c r="G733" s="1">
        <v>1</v>
      </c>
      <c r="H733" s="1">
        <v>8</v>
      </c>
      <c r="I733" s="1">
        <v>3</v>
      </c>
      <c r="J733" s="1">
        <v>1</v>
      </c>
      <c r="K733" s="1" t="s">
        <v>35</v>
      </c>
      <c r="L733" s="1">
        <v>3</v>
      </c>
      <c r="M733" s="1" t="s">
        <v>1383</v>
      </c>
      <c r="N733" s="1" t="s">
        <v>20</v>
      </c>
      <c r="O733" s="1" t="s">
        <v>21</v>
      </c>
      <c r="P733" s="1" t="s">
        <v>20</v>
      </c>
      <c r="Q733" s="1" t="s">
        <v>22</v>
      </c>
      <c r="R733" s="1" t="s">
        <v>37</v>
      </c>
      <c r="S733">
        <f t="shared" si="56"/>
        <v>21</v>
      </c>
      <c r="T733">
        <f t="shared" si="57"/>
        <v>8</v>
      </c>
      <c r="U733">
        <f t="shared" si="58"/>
        <v>1</v>
      </c>
      <c r="V733" s="14">
        <f t="shared" si="59"/>
        <v>3.5</v>
      </c>
      <c r="W733" t="str">
        <f t="shared" si="55"/>
        <v>NO</v>
      </c>
      <c r="X733" t="str">
        <f>VLOOKUP(B:B,[1]Sheet3!A:B,2,0)</f>
        <v>18-22 yrs (Youths)</v>
      </c>
    </row>
    <row r="734" spans="1:24" x14ac:dyDescent="0.35">
      <c r="A734" s="1" t="s">
        <v>100</v>
      </c>
      <c r="B734" s="1">
        <v>21</v>
      </c>
      <c r="C734" s="1" t="s">
        <v>31</v>
      </c>
      <c r="D734" s="1" t="s">
        <v>18</v>
      </c>
      <c r="E734" s="1">
        <v>0</v>
      </c>
      <c r="F734" s="1">
        <v>0</v>
      </c>
      <c r="G734" s="1">
        <v>0</v>
      </c>
      <c r="H734" s="1">
        <v>10</v>
      </c>
      <c r="I734" s="1">
        <v>8</v>
      </c>
      <c r="J734" s="1">
        <v>1</v>
      </c>
      <c r="K734" s="1" t="s">
        <v>27</v>
      </c>
      <c r="L734" s="1">
        <v>4</v>
      </c>
      <c r="M734" s="1" t="s">
        <v>1383</v>
      </c>
      <c r="N734" s="1" t="s">
        <v>20</v>
      </c>
      <c r="O734" s="1" t="s">
        <v>36</v>
      </c>
      <c r="P734" s="1" t="s">
        <v>22</v>
      </c>
      <c r="Q734" s="1" t="s">
        <v>20</v>
      </c>
      <c r="R734" s="1" t="s">
        <v>33</v>
      </c>
      <c r="S734">
        <f t="shared" si="56"/>
        <v>19</v>
      </c>
      <c r="T734">
        <f t="shared" si="57"/>
        <v>10</v>
      </c>
      <c r="U734">
        <f t="shared" si="58"/>
        <v>0</v>
      </c>
      <c r="V734" s="14">
        <f t="shared" si="59"/>
        <v>3.1666666666666665</v>
      </c>
      <c r="W734" t="str">
        <f t="shared" si="55"/>
        <v>NO</v>
      </c>
      <c r="X734" t="str">
        <f>VLOOKUP(B:B,[1]Sheet3!A:B,2,0)</f>
        <v>18-22 yrs (Youths)</v>
      </c>
    </row>
    <row r="735" spans="1:24" x14ac:dyDescent="0.35">
      <c r="A735" s="1" t="s">
        <v>102</v>
      </c>
      <c r="B735" s="1">
        <v>21</v>
      </c>
      <c r="C735" s="1" t="s">
        <v>31</v>
      </c>
      <c r="D735" s="1" t="s">
        <v>18</v>
      </c>
      <c r="E735" s="1">
        <v>5</v>
      </c>
      <c r="F735" s="1">
        <v>3</v>
      </c>
      <c r="G735" s="1">
        <v>1</v>
      </c>
      <c r="H735" s="1">
        <v>8</v>
      </c>
      <c r="I735" s="1">
        <v>1</v>
      </c>
      <c r="J735" s="1">
        <v>0</v>
      </c>
      <c r="K735" s="1" t="s">
        <v>35</v>
      </c>
      <c r="L735" s="1">
        <v>2</v>
      </c>
      <c r="M735" s="1" t="s">
        <v>1381</v>
      </c>
      <c r="N735" s="1" t="s">
        <v>20</v>
      </c>
      <c r="O735" s="1" t="s">
        <v>32</v>
      </c>
      <c r="P735" s="1" t="s">
        <v>20</v>
      </c>
      <c r="Q735" s="1" t="s">
        <v>20</v>
      </c>
      <c r="R735" s="1" t="s">
        <v>45</v>
      </c>
      <c r="S735">
        <f t="shared" si="56"/>
        <v>18</v>
      </c>
      <c r="T735">
        <f t="shared" si="57"/>
        <v>8</v>
      </c>
      <c r="U735">
        <f t="shared" si="58"/>
        <v>0</v>
      </c>
      <c r="V735" s="14">
        <f t="shared" si="59"/>
        <v>3</v>
      </c>
      <c r="W735" t="str">
        <f t="shared" si="55"/>
        <v>NO</v>
      </c>
      <c r="X735" t="str">
        <f>VLOOKUP(B:B,[1]Sheet3!A:B,2,0)</f>
        <v>18-22 yrs (Youths)</v>
      </c>
    </row>
    <row r="736" spans="1:24" x14ac:dyDescent="0.35">
      <c r="A736" s="1" t="s">
        <v>107</v>
      </c>
      <c r="B736" s="1">
        <v>21</v>
      </c>
      <c r="C736" s="1" t="s">
        <v>31</v>
      </c>
      <c r="D736" s="1" t="s">
        <v>18</v>
      </c>
      <c r="E736" s="1">
        <v>3</v>
      </c>
      <c r="F736" s="1">
        <v>4</v>
      </c>
      <c r="G736" s="1">
        <v>2</v>
      </c>
      <c r="H736" s="1">
        <v>8</v>
      </c>
      <c r="I736" s="1">
        <v>2</v>
      </c>
      <c r="J736" s="1">
        <v>0</v>
      </c>
      <c r="K736" s="1" t="s">
        <v>108</v>
      </c>
      <c r="L736" s="1">
        <v>4</v>
      </c>
      <c r="M736" s="1" t="s">
        <v>1381</v>
      </c>
      <c r="N736" s="1" t="s">
        <v>20</v>
      </c>
      <c r="O736" s="1" t="s">
        <v>32</v>
      </c>
      <c r="P736" s="1" t="s">
        <v>22</v>
      </c>
      <c r="Q736" s="1" t="s">
        <v>22</v>
      </c>
      <c r="R736" s="1" t="s">
        <v>33</v>
      </c>
      <c r="S736">
        <f t="shared" si="56"/>
        <v>19</v>
      </c>
      <c r="T736">
        <f t="shared" si="57"/>
        <v>8</v>
      </c>
      <c r="U736">
        <f t="shared" si="58"/>
        <v>0</v>
      </c>
      <c r="V736" s="14">
        <f t="shared" si="59"/>
        <v>3.1666666666666665</v>
      </c>
      <c r="W736" t="str">
        <f t="shared" si="55"/>
        <v>NO</v>
      </c>
      <c r="X736" t="str">
        <f>VLOOKUP(B:B,[1]Sheet3!A:B,2,0)</f>
        <v>18-22 yrs (Youths)</v>
      </c>
    </row>
    <row r="737" spans="1:24" x14ac:dyDescent="0.35">
      <c r="A737" s="1" t="s">
        <v>112</v>
      </c>
      <c r="B737" s="1">
        <v>21</v>
      </c>
      <c r="C737" s="1" t="s">
        <v>55</v>
      </c>
      <c r="D737" s="1" t="s">
        <v>18</v>
      </c>
      <c r="E737" s="1">
        <v>3</v>
      </c>
      <c r="F737" s="1">
        <v>17</v>
      </c>
      <c r="G737" s="1">
        <v>0</v>
      </c>
      <c r="H737" s="1">
        <v>5</v>
      </c>
      <c r="I737" s="1">
        <v>1</v>
      </c>
      <c r="J737" s="1">
        <v>0</v>
      </c>
      <c r="K737" s="1" t="s">
        <v>27</v>
      </c>
      <c r="L737" s="1">
        <v>3</v>
      </c>
      <c r="M737" s="1" t="s">
        <v>1381</v>
      </c>
      <c r="N737" s="1" t="s">
        <v>20</v>
      </c>
      <c r="O737" s="1" t="s">
        <v>61</v>
      </c>
      <c r="P737" s="1" t="s">
        <v>20</v>
      </c>
      <c r="Q737" s="1" t="s">
        <v>20</v>
      </c>
      <c r="R737" s="1" t="s">
        <v>37</v>
      </c>
      <c r="S737">
        <f t="shared" si="56"/>
        <v>26</v>
      </c>
      <c r="T737">
        <f t="shared" si="57"/>
        <v>17</v>
      </c>
      <c r="U737">
        <f t="shared" si="58"/>
        <v>0</v>
      </c>
      <c r="V737" s="14">
        <f t="shared" si="59"/>
        <v>4.333333333333333</v>
      </c>
      <c r="W737" t="str">
        <f t="shared" si="55"/>
        <v>NO</v>
      </c>
      <c r="X737" t="str">
        <f>VLOOKUP(B:B,[1]Sheet3!A:B,2,0)</f>
        <v>18-22 yrs (Youths)</v>
      </c>
    </row>
    <row r="738" spans="1:24" x14ac:dyDescent="0.35">
      <c r="A738" s="1" t="s">
        <v>114</v>
      </c>
      <c r="B738" s="1">
        <v>21</v>
      </c>
      <c r="C738" s="1" t="s">
        <v>55</v>
      </c>
      <c r="D738" s="1" t="s">
        <v>26</v>
      </c>
      <c r="E738" s="1">
        <v>4</v>
      </c>
      <c r="F738" s="1">
        <v>4</v>
      </c>
      <c r="G738" s="1">
        <v>1</v>
      </c>
      <c r="H738" s="1">
        <v>8</v>
      </c>
      <c r="I738" s="1">
        <v>2</v>
      </c>
      <c r="J738" s="1">
        <v>2</v>
      </c>
      <c r="K738" s="1" t="s">
        <v>27</v>
      </c>
      <c r="L738" s="1">
        <v>4</v>
      </c>
      <c r="M738" s="1" t="s">
        <v>1383</v>
      </c>
      <c r="N738" s="1" t="s">
        <v>20</v>
      </c>
      <c r="O738" s="1" t="s">
        <v>96</v>
      </c>
      <c r="P738" s="1" t="s">
        <v>22</v>
      </c>
      <c r="Q738" s="1" t="s">
        <v>22</v>
      </c>
      <c r="R738" s="1" t="s">
        <v>115</v>
      </c>
      <c r="S738">
        <f t="shared" si="56"/>
        <v>21</v>
      </c>
      <c r="T738">
        <f t="shared" si="57"/>
        <v>8</v>
      </c>
      <c r="U738">
        <f t="shared" si="58"/>
        <v>1</v>
      </c>
      <c r="V738" s="14">
        <f t="shared" si="59"/>
        <v>3.5</v>
      </c>
      <c r="W738" t="str">
        <f t="shared" si="55"/>
        <v>NO</v>
      </c>
      <c r="X738" t="str">
        <f>VLOOKUP(B:B,[1]Sheet3!A:B,2,0)</f>
        <v>18-22 yrs (Youths)</v>
      </c>
    </row>
    <row r="739" spans="1:24" x14ac:dyDescent="0.35">
      <c r="A739" s="1" t="s">
        <v>120</v>
      </c>
      <c r="B739" s="1">
        <v>21</v>
      </c>
      <c r="C739" s="1" t="s">
        <v>31</v>
      </c>
      <c r="D739" s="1" t="s">
        <v>26</v>
      </c>
      <c r="E739" s="1">
        <v>0</v>
      </c>
      <c r="F739" s="1">
        <v>5</v>
      </c>
      <c r="G739" s="1">
        <v>0</v>
      </c>
      <c r="H739" s="1">
        <v>8</v>
      </c>
      <c r="I739" s="1">
        <v>1</v>
      </c>
      <c r="J739" s="1">
        <v>1</v>
      </c>
      <c r="K739" s="1" t="s">
        <v>35</v>
      </c>
      <c r="L739" s="1">
        <v>3</v>
      </c>
      <c r="M739" s="1" t="s">
        <v>1383</v>
      </c>
      <c r="N739" s="1" t="s">
        <v>20</v>
      </c>
      <c r="O739" s="1" t="s">
        <v>61</v>
      </c>
      <c r="P739" s="1" t="s">
        <v>22</v>
      </c>
      <c r="Q739" s="1" t="s">
        <v>20</v>
      </c>
      <c r="R739" s="1" t="s">
        <v>45</v>
      </c>
      <c r="S739">
        <f t="shared" si="56"/>
        <v>15</v>
      </c>
      <c r="T739">
        <f t="shared" si="57"/>
        <v>8</v>
      </c>
      <c r="U739">
        <f t="shared" si="58"/>
        <v>0</v>
      </c>
      <c r="V739" s="14">
        <f t="shared" si="59"/>
        <v>2.5</v>
      </c>
      <c r="W739" t="str">
        <f t="shared" si="55"/>
        <v>NO</v>
      </c>
      <c r="X739" t="str">
        <f>VLOOKUP(B:B,[1]Sheet3!A:B,2,0)</f>
        <v>18-22 yrs (Youths)</v>
      </c>
    </row>
    <row r="740" spans="1:24" x14ac:dyDescent="0.35">
      <c r="A740" s="1" t="s">
        <v>146</v>
      </c>
      <c r="B740" s="1">
        <v>21</v>
      </c>
      <c r="C740" s="1" t="s">
        <v>55</v>
      </c>
      <c r="D740" s="1" t="s">
        <v>18</v>
      </c>
      <c r="E740" s="1">
        <v>5</v>
      </c>
      <c r="F740" s="1">
        <v>5</v>
      </c>
      <c r="G740" s="1">
        <v>0</v>
      </c>
      <c r="H740" s="1">
        <v>8</v>
      </c>
      <c r="I740" s="1">
        <v>7</v>
      </c>
      <c r="J740" s="1">
        <v>1</v>
      </c>
      <c r="K740" s="1" t="s">
        <v>35</v>
      </c>
      <c r="L740" s="1">
        <v>2</v>
      </c>
      <c r="M740" s="1" t="s">
        <v>1381</v>
      </c>
      <c r="N740" s="1" t="s">
        <v>22</v>
      </c>
      <c r="O740" s="1" t="s">
        <v>28</v>
      </c>
      <c r="P740" s="1" t="s">
        <v>20</v>
      </c>
      <c r="Q740" s="1" t="s">
        <v>22</v>
      </c>
      <c r="R740" s="1" t="s">
        <v>37</v>
      </c>
      <c r="S740">
        <f t="shared" si="56"/>
        <v>26</v>
      </c>
      <c r="T740">
        <f t="shared" si="57"/>
        <v>8</v>
      </c>
      <c r="U740">
        <f t="shared" si="58"/>
        <v>0</v>
      </c>
      <c r="V740" s="14">
        <f t="shared" si="59"/>
        <v>4.333333333333333</v>
      </c>
      <c r="W740" t="str">
        <f t="shared" si="55"/>
        <v>NO</v>
      </c>
      <c r="X740" t="str">
        <f>VLOOKUP(B:B,[1]Sheet3!A:B,2,0)</f>
        <v>18-22 yrs (Youths)</v>
      </c>
    </row>
    <row r="741" spans="1:24" x14ac:dyDescent="0.35">
      <c r="A741" s="1" t="s">
        <v>147</v>
      </c>
      <c r="B741" s="1">
        <v>21</v>
      </c>
      <c r="C741" s="1" t="s">
        <v>17</v>
      </c>
      <c r="D741" s="1" t="s">
        <v>26</v>
      </c>
      <c r="E741" s="1">
        <v>3</v>
      </c>
      <c r="F741" s="1">
        <v>2</v>
      </c>
      <c r="G741" s="1">
        <v>1</v>
      </c>
      <c r="H741" s="1">
        <v>10</v>
      </c>
      <c r="I741" s="1">
        <v>1</v>
      </c>
      <c r="J741" s="1">
        <v>0</v>
      </c>
      <c r="K741" s="1" t="s">
        <v>27</v>
      </c>
      <c r="L741" s="1">
        <v>3</v>
      </c>
      <c r="M741" s="1" t="s">
        <v>1383</v>
      </c>
      <c r="N741" s="1" t="s">
        <v>20</v>
      </c>
      <c r="O741" s="1" t="s">
        <v>61</v>
      </c>
      <c r="P741" s="1" t="s">
        <v>20</v>
      </c>
      <c r="Q741" s="1" t="s">
        <v>20</v>
      </c>
      <c r="R741" s="1" t="s">
        <v>52</v>
      </c>
      <c r="S741">
        <f t="shared" si="56"/>
        <v>17</v>
      </c>
      <c r="T741">
        <f t="shared" si="57"/>
        <v>10</v>
      </c>
      <c r="U741">
        <f t="shared" si="58"/>
        <v>0</v>
      </c>
      <c r="V741" s="14">
        <f t="shared" si="59"/>
        <v>2.8333333333333335</v>
      </c>
      <c r="W741" t="str">
        <f t="shared" si="55"/>
        <v>NO</v>
      </c>
      <c r="X741" t="str">
        <f>VLOOKUP(B:B,[1]Sheet3!A:B,2,0)</f>
        <v>18-22 yrs (Youths)</v>
      </c>
    </row>
    <row r="742" spans="1:24" x14ac:dyDescent="0.35">
      <c r="A742" s="1" t="s">
        <v>150</v>
      </c>
      <c r="B742" s="1">
        <v>21</v>
      </c>
      <c r="C742" s="1" t="s">
        <v>151</v>
      </c>
      <c r="D742" s="1" t="s">
        <v>26</v>
      </c>
      <c r="E742" s="1">
        <v>1</v>
      </c>
      <c r="F742" s="1">
        <v>8</v>
      </c>
      <c r="G742" s="1">
        <v>0</v>
      </c>
      <c r="H742" s="1">
        <v>10</v>
      </c>
      <c r="I742" s="1">
        <v>1</v>
      </c>
      <c r="J742" s="1">
        <v>0</v>
      </c>
      <c r="K742" s="1" t="s">
        <v>47</v>
      </c>
      <c r="L742" s="1">
        <v>3</v>
      </c>
      <c r="M742" s="1" t="s">
        <v>1386</v>
      </c>
      <c r="N742" s="1" t="s">
        <v>20</v>
      </c>
      <c r="O742" s="1" t="s">
        <v>96</v>
      </c>
      <c r="P742" s="1" t="s">
        <v>22</v>
      </c>
      <c r="Q742" s="1" t="s">
        <v>22</v>
      </c>
      <c r="R742" s="1" t="s">
        <v>23</v>
      </c>
      <c r="S742">
        <f t="shared" si="56"/>
        <v>20</v>
      </c>
      <c r="T742">
        <f t="shared" si="57"/>
        <v>10</v>
      </c>
      <c r="U742">
        <f t="shared" si="58"/>
        <v>0</v>
      </c>
      <c r="V742" s="14">
        <f t="shared" si="59"/>
        <v>3.3333333333333335</v>
      </c>
      <c r="W742" t="str">
        <f t="shared" si="55"/>
        <v>NO</v>
      </c>
      <c r="X742" t="str">
        <f>VLOOKUP(B:B,[1]Sheet3!A:B,2,0)</f>
        <v>18-22 yrs (Youths)</v>
      </c>
    </row>
    <row r="743" spans="1:24" x14ac:dyDescent="0.35">
      <c r="A743" s="1" t="s">
        <v>155</v>
      </c>
      <c r="B743" s="1">
        <v>21</v>
      </c>
      <c r="C743" s="1" t="s">
        <v>31</v>
      </c>
      <c r="D743" s="1" t="s">
        <v>26</v>
      </c>
      <c r="E743" s="1">
        <v>4</v>
      </c>
      <c r="F743" s="1">
        <v>3</v>
      </c>
      <c r="G743" s="1">
        <v>1</v>
      </c>
      <c r="H743" s="1">
        <v>8</v>
      </c>
      <c r="I743" s="1">
        <v>1</v>
      </c>
      <c r="J743" s="1">
        <v>0</v>
      </c>
      <c r="K743" s="1" t="s">
        <v>19</v>
      </c>
      <c r="L743" s="1">
        <v>3</v>
      </c>
      <c r="M743" s="1" t="s">
        <v>1386</v>
      </c>
      <c r="N743" s="1" t="s">
        <v>20</v>
      </c>
      <c r="O743" s="1" t="s">
        <v>156</v>
      </c>
      <c r="P743" s="1" t="s">
        <v>20</v>
      </c>
      <c r="Q743" s="1" t="s">
        <v>20</v>
      </c>
      <c r="R743" s="1" t="s">
        <v>157</v>
      </c>
      <c r="S743">
        <f t="shared" si="56"/>
        <v>17</v>
      </c>
      <c r="T743">
        <f t="shared" si="57"/>
        <v>8</v>
      </c>
      <c r="U743">
        <f t="shared" si="58"/>
        <v>0</v>
      </c>
      <c r="V743" s="14">
        <f t="shared" si="59"/>
        <v>2.8333333333333335</v>
      </c>
      <c r="W743" t="str">
        <f t="shared" si="55"/>
        <v>NO</v>
      </c>
      <c r="X743" t="str">
        <f>VLOOKUP(B:B,[1]Sheet3!A:B,2,0)</f>
        <v>18-22 yrs (Youths)</v>
      </c>
    </row>
    <row r="744" spans="1:24" x14ac:dyDescent="0.35">
      <c r="A744" s="1" t="s">
        <v>171</v>
      </c>
      <c r="B744" s="1">
        <v>21</v>
      </c>
      <c r="C744" s="1" t="s">
        <v>17</v>
      </c>
      <c r="D744" s="1" t="s">
        <v>26</v>
      </c>
      <c r="E744" s="1">
        <v>1</v>
      </c>
      <c r="F744" s="1">
        <v>3</v>
      </c>
      <c r="G744" s="1">
        <v>2</v>
      </c>
      <c r="H744" s="1">
        <v>10</v>
      </c>
      <c r="I744" s="1">
        <v>1</v>
      </c>
      <c r="J744" s="1">
        <v>2</v>
      </c>
      <c r="K744" s="1" t="s">
        <v>27</v>
      </c>
      <c r="L744" s="1">
        <v>4</v>
      </c>
      <c r="M744" s="1" t="s">
        <v>1381</v>
      </c>
      <c r="N744" s="1" t="s">
        <v>22</v>
      </c>
      <c r="O744" s="1" t="s">
        <v>156</v>
      </c>
      <c r="P744" s="1" t="s">
        <v>20</v>
      </c>
      <c r="Q744" s="1" t="s">
        <v>22</v>
      </c>
      <c r="R744" s="1" t="s">
        <v>52</v>
      </c>
      <c r="S744">
        <f t="shared" si="56"/>
        <v>19</v>
      </c>
      <c r="T744">
        <f t="shared" si="57"/>
        <v>10</v>
      </c>
      <c r="U744">
        <f t="shared" si="58"/>
        <v>1</v>
      </c>
      <c r="V744" s="14">
        <f t="shared" si="59"/>
        <v>3.1666666666666665</v>
      </c>
      <c r="W744" t="str">
        <f t="shared" si="55"/>
        <v>NO</v>
      </c>
      <c r="X744" t="str">
        <f>VLOOKUP(B:B,[1]Sheet3!A:B,2,0)</f>
        <v>18-22 yrs (Youths)</v>
      </c>
    </row>
    <row r="745" spans="1:24" x14ac:dyDescent="0.35">
      <c r="A745" s="1" t="s">
        <v>172</v>
      </c>
      <c r="B745" s="1">
        <v>21</v>
      </c>
      <c r="C745" s="1" t="s">
        <v>31</v>
      </c>
      <c r="D745" s="1" t="s">
        <v>26</v>
      </c>
      <c r="E745" s="1">
        <v>1</v>
      </c>
      <c r="F745" s="1">
        <v>2</v>
      </c>
      <c r="G745" s="1">
        <v>1</v>
      </c>
      <c r="H745" s="1">
        <v>8</v>
      </c>
      <c r="I745" s="1">
        <v>1</v>
      </c>
      <c r="J745" s="1">
        <v>0</v>
      </c>
      <c r="K745" s="1" t="s">
        <v>47</v>
      </c>
      <c r="L745" s="1">
        <v>3</v>
      </c>
      <c r="M745" s="1" t="s">
        <v>1381</v>
      </c>
      <c r="N745" s="1" t="s">
        <v>20</v>
      </c>
      <c r="O745" s="1" t="s">
        <v>32</v>
      </c>
      <c r="P745" s="1" t="s">
        <v>20</v>
      </c>
      <c r="Q745" s="1" t="s">
        <v>20</v>
      </c>
      <c r="R745" s="1" t="s">
        <v>23</v>
      </c>
      <c r="S745">
        <f t="shared" si="56"/>
        <v>13</v>
      </c>
      <c r="T745">
        <f t="shared" si="57"/>
        <v>8</v>
      </c>
      <c r="U745">
        <f t="shared" si="58"/>
        <v>0</v>
      </c>
      <c r="V745" s="14">
        <f t="shared" si="59"/>
        <v>2.1666666666666665</v>
      </c>
      <c r="W745" t="str">
        <f t="shared" si="55"/>
        <v>NO</v>
      </c>
      <c r="X745" t="str">
        <f>VLOOKUP(B:B,[1]Sheet3!A:B,2,0)</f>
        <v>18-22 yrs (Youths)</v>
      </c>
    </row>
    <row r="746" spans="1:24" x14ac:dyDescent="0.35">
      <c r="A746" s="1" t="s">
        <v>174</v>
      </c>
      <c r="B746" s="1">
        <v>21</v>
      </c>
      <c r="C746" s="1" t="s">
        <v>55</v>
      </c>
      <c r="D746" s="1" t="s">
        <v>18</v>
      </c>
      <c r="E746" s="1">
        <v>3</v>
      </c>
      <c r="F746" s="1">
        <v>5</v>
      </c>
      <c r="G746" s="1">
        <v>0</v>
      </c>
      <c r="H746" s="1">
        <v>8</v>
      </c>
      <c r="I746" s="1">
        <v>7</v>
      </c>
      <c r="J746" s="1">
        <v>1</v>
      </c>
      <c r="K746" s="1" t="s">
        <v>19</v>
      </c>
      <c r="L746" s="1">
        <v>2</v>
      </c>
      <c r="M746" s="1" t="s">
        <v>1383</v>
      </c>
      <c r="N746" s="1" t="s">
        <v>20</v>
      </c>
      <c r="O746" s="1" t="s">
        <v>36</v>
      </c>
      <c r="P746" s="1" t="s">
        <v>20</v>
      </c>
      <c r="Q746" s="1" t="s">
        <v>22</v>
      </c>
      <c r="R746" s="1" t="s">
        <v>23</v>
      </c>
      <c r="S746">
        <f t="shared" si="56"/>
        <v>24</v>
      </c>
      <c r="T746">
        <f t="shared" si="57"/>
        <v>8</v>
      </c>
      <c r="U746">
        <f t="shared" si="58"/>
        <v>0</v>
      </c>
      <c r="V746" s="14">
        <f t="shared" si="59"/>
        <v>4</v>
      </c>
      <c r="W746" t="str">
        <f t="shared" si="55"/>
        <v>NO</v>
      </c>
      <c r="X746" t="str">
        <f>VLOOKUP(B:B,[1]Sheet3!A:B,2,0)</f>
        <v>18-22 yrs (Youths)</v>
      </c>
    </row>
    <row r="747" spans="1:24" x14ac:dyDescent="0.35">
      <c r="A747" s="1" t="s">
        <v>175</v>
      </c>
      <c r="B747" s="1">
        <v>21</v>
      </c>
      <c r="C747" s="1" t="s">
        <v>31</v>
      </c>
      <c r="D747" s="1" t="s">
        <v>26</v>
      </c>
      <c r="E747" s="1">
        <v>4</v>
      </c>
      <c r="F747" s="1">
        <v>4</v>
      </c>
      <c r="G747" s="1">
        <v>1</v>
      </c>
      <c r="H747" s="1">
        <v>7</v>
      </c>
      <c r="I747" s="1">
        <v>1</v>
      </c>
      <c r="J747" s="1">
        <v>0</v>
      </c>
      <c r="K747" s="1" t="s">
        <v>47</v>
      </c>
      <c r="L747" s="1">
        <v>4</v>
      </c>
      <c r="M747" s="1" t="s">
        <v>1386</v>
      </c>
      <c r="N747" s="1" t="s">
        <v>22</v>
      </c>
      <c r="O747" s="1" t="s">
        <v>32</v>
      </c>
      <c r="P747" s="1" t="s">
        <v>22</v>
      </c>
      <c r="Q747" s="1" t="s">
        <v>20</v>
      </c>
      <c r="R747" s="1" t="s">
        <v>33</v>
      </c>
      <c r="S747">
        <f t="shared" si="56"/>
        <v>17</v>
      </c>
      <c r="T747">
        <f t="shared" si="57"/>
        <v>7</v>
      </c>
      <c r="U747">
        <f t="shared" si="58"/>
        <v>0</v>
      </c>
      <c r="V747" s="14">
        <f t="shared" si="59"/>
        <v>2.8333333333333335</v>
      </c>
      <c r="W747" t="str">
        <f t="shared" si="55"/>
        <v>NO</v>
      </c>
      <c r="X747" t="str">
        <f>VLOOKUP(B:B,[1]Sheet3!A:B,2,0)</f>
        <v>18-22 yrs (Youths)</v>
      </c>
    </row>
    <row r="748" spans="1:24" x14ac:dyDescent="0.35">
      <c r="A748" s="1" t="s">
        <v>178</v>
      </c>
      <c r="B748" s="1">
        <v>21</v>
      </c>
      <c r="C748" s="1" t="s">
        <v>31</v>
      </c>
      <c r="D748" s="1" t="s">
        <v>26</v>
      </c>
      <c r="E748" s="1">
        <v>2</v>
      </c>
      <c r="F748" s="1">
        <v>7</v>
      </c>
      <c r="G748" s="1">
        <v>2</v>
      </c>
      <c r="H748" s="1">
        <v>8</v>
      </c>
      <c r="I748" s="1">
        <v>0.5</v>
      </c>
      <c r="J748" s="1">
        <v>0</v>
      </c>
      <c r="K748" s="1" t="s">
        <v>35</v>
      </c>
      <c r="L748" s="1">
        <v>5</v>
      </c>
      <c r="M748" s="1" t="s">
        <v>1381</v>
      </c>
      <c r="N748" s="1" t="s">
        <v>20</v>
      </c>
      <c r="O748" s="1" t="s">
        <v>66</v>
      </c>
      <c r="P748" s="1" t="s">
        <v>22</v>
      </c>
      <c r="Q748" s="1" t="s">
        <v>22</v>
      </c>
      <c r="R748" s="1" t="s">
        <v>115</v>
      </c>
      <c r="S748">
        <f t="shared" si="56"/>
        <v>19.5</v>
      </c>
      <c r="T748">
        <f t="shared" si="57"/>
        <v>8</v>
      </c>
      <c r="U748">
        <f t="shared" si="58"/>
        <v>0</v>
      </c>
      <c r="V748" s="14">
        <f t="shared" si="59"/>
        <v>3.25</v>
      </c>
      <c r="W748" t="str">
        <f t="shared" si="55"/>
        <v>NO</v>
      </c>
      <c r="X748" t="str">
        <f>VLOOKUP(B:B,[1]Sheet3!A:B,2,0)</f>
        <v>18-22 yrs (Youths)</v>
      </c>
    </row>
    <row r="749" spans="1:24" x14ac:dyDescent="0.35">
      <c r="A749" s="1" t="s">
        <v>185</v>
      </c>
      <c r="B749" s="1">
        <v>21</v>
      </c>
      <c r="C749" s="1" t="s">
        <v>55</v>
      </c>
      <c r="D749" s="1" t="s">
        <v>26</v>
      </c>
      <c r="E749" s="1">
        <v>3</v>
      </c>
      <c r="F749" s="1">
        <v>3</v>
      </c>
      <c r="G749" s="1">
        <v>0</v>
      </c>
      <c r="H749" s="1">
        <v>11</v>
      </c>
      <c r="I749" s="1">
        <v>2</v>
      </c>
      <c r="J749" s="1" t="s">
        <v>1387</v>
      </c>
      <c r="K749" s="1" t="s">
        <v>47</v>
      </c>
      <c r="L749" s="1">
        <v>2</v>
      </c>
      <c r="M749" s="1" t="s">
        <v>1381</v>
      </c>
      <c r="N749" s="1" t="s">
        <v>22</v>
      </c>
      <c r="O749" s="1" t="s">
        <v>96</v>
      </c>
      <c r="P749" s="1" t="s">
        <v>20</v>
      </c>
      <c r="Q749" s="1" t="s">
        <v>22</v>
      </c>
      <c r="R749" s="1" t="s">
        <v>23</v>
      </c>
      <c r="S749">
        <f t="shared" si="56"/>
        <v>19</v>
      </c>
      <c r="T749">
        <f t="shared" si="57"/>
        <v>11</v>
      </c>
      <c r="U749">
        <f t="shared" si="58"/>
        <v>0</v>
      </c>
      <c r="V749" s="14">
        <f t="shared" si="59"/>
        <v>3.8</v>
      </c>
      <c r="W749" t="str">
        <f t="shared" si="55"/>
        <v>NO</v>
      </c>
      <c r="X749" t="str">
        <f>VLOOKUP(B:B,[1]Sheet3!A:B,2,0)</f>
        <v>18-22 yrs (Youths)</v>
      </c>
    </row>
    <row r="750" spans="1:24" x14ac:dyDescent="0.35">
      <c r="A750" s="1" t="s">
        <v>193</v>
      </c>
      <c r="B750" s="1">
        <v>21</v>
      </c>
      <c r="C750" s="1" t="s">
        <v>17</v>
      </c>
      <c r="D750" s="1" t="s">
        <v>18</v>
      </c>
      <c r="E750" s="1">
        <v>4</v>
      </c>
      <c r="F750" s="1">
        <v>2</v>
      </c>
      <c r="G750" s="1">
        <v>2</v>
      </c>
      <c r="H750" s="1">
        <v>7</v>
      </c>
      <c r="I750" s="1">
        <v>2</v>
      </c>
      <c r="J750" s="1">
        <v>1</v>
      </c>
      <c r="K750" s="1" t="s">
        <v>35</v>
      </c>
      <c r="L750" s="1">
        <v>3</v>
      </c>
      <c r="M750" s="1" t="s">
        <v>1381</v>
      </c>
      <c r="N750" s="1" t="s">
        <v>20</v>
      </c>
      <c r="O750" s="1" t="s">
        <v>68</v>
      </c>
      <c r="P750" s="1" t="s">
        <v>22</v>
      </c>
      <c r="Q750" s="1" t="s">
        <v>22</v>
      </c>
      <c r="R750" s="1" t="s">
        <v>33</v>
      </c>
      <c r="S750">
        <f t="shared" si="56"/>
        <v>18</v>
      </c>
      <c r="T750">
        <f t="shared" si="57"/>
        <v>7</v>
      </c>
      <c r="U750">
        <f t="shared" si="58"/>
        <v>1</v>
      </c>
      <c r="V750" s="14">
        <f t="shared" si="59"/>
        <v>3</v>
      </c>
      <c r="W750" t="str">
        <f t="shared" si="55"/>
        <v>NO</v>
      </c>
      <c r="X750" t="str">
        <f>VLOOKUP(B:B,[1]Sheet3!A:B,2,0)</f>
        <v>18-22 yrs (Youths)</v>
      </c>
    </row>
    <row r="751" spans="1:24" x14ac:dyDescent="0.35">
      <c r="A751" s="1" t="s">
        <v>197</v>
      </c>
      <c r="B751" s="1">
        <v>21</v>
      </c>
      <c r="C751" s="1" t="s">
        <v>55</v>
      </c>
      <c r="D751" s="1" t="s">
        <v>26</v>
      </c>
      <c r="E751" s="1">
        <v>4</v>
      </c>
      <c r="F751" s="1">
        <v>4</v>
      </c>
      <c r="G751" s="1">
        <v>1</v>
      </c>
      <c r="H751" s="1">
        <v>8</v>
      </c>
      <c r="I751" s="1">
        <v>1</v>
      </c>
      <c r="J751" s="1">
        <v>0</v>
      </c>
      <c r="K751" s="1" t="s">
        <v>27</v>
      </c>
      <c r="L751" s="1">
        <v>3</v>
      </c>
      <c r="M751" s="1" t="s">
        <v>1383</v>
      </c>
      <c r="N751" s="1" t="s">
        <v>20</v>
      </c>
      <c r="O751" s="1" t="s">
        <v>156</v>
      </c>
      <c r="P751" s="1" t="s">
        <v>22</v>
      </c>
      <c r="Q751" s="1" t="s">
        <v>22</v>
      </c>
      <c r="R751" s="1" t="s">
        <v>37</v>
      </c>
      <c r="S751">
        <f t="shared" si="56"/>
        <v>18</v>
      </c>
      <c r="T751">
        <f t="shared" si="57"/>
        <v>8</v>
      </c>
      <c r="U751">
        <f t="shared" si="58"/>
        <v>0</v>
      </c>
      <c r="V751" s="14">
        <f t="shared" si="59"/>
        <v>3</v>
      </c>
      <c r="W751" t="str">
        <f t="shared" si="55"/>
        <v>NO</v>
      </c>
      <c r="X751" t="str">
        <f>VLOOKUP(B:B,[1]Sheet3!A:B,2,0)</f>
        <v>18-22 yrs (Youths)</v>
      </c>
    </row>
    <row r="752" spans="1:24" x14ac:dyDescent="0.35">
      <c r="A752" s="1" t="s">
        <v>229</v>
      </c>
      <c r="B752" s="1">
        <v>21</v>
      </c>
      <c r="C752" s="1" t="s">
        <v>31</v>
      </c>
      <c r="D752" s="1" t="s">
        <v>26</v>
      </c>
      <c r="E752" s="1">
        <v>4</v>
      </c>
      <c r="F752" s="1">
        <v>4</v>
      </c>
      <c r="G752" s="1">
        <v>1</v>
      </c>
      <c r="H752" s="1">
        <v>8</v>
      </c>
      <c r="I752" s="1">
        <v>2</v>
      </c>
      <c r="J752" s="1">
        <v>0</v>
      </c>
      <c r="K752" s="1" t="s">
        <v>35</v>
      </c>
      <c r="L752" s="1">
        <v>3</v>
      </c>
      <c r="M752" s="1" t="s">
        <v>1381</v>
      </c>
      <c r="N752" s="1" t="s">
        <v>20</v>
      </c>
      <c r="O752" s="1" t="s">
        <v>96</v>
      </c>
      <c r="P752" s="1" t="s">
        <v>20</v>
      </c>
      <c r="Q752" s="1" t="s">
        <v>22</v>
      </c>
      <c r="R752" s="1" t="s">
        <v>29</v>
      </c>
      <c r="S752">
        <f t="shared" si="56"/>
        <v>19</v>
      </c>
      <c r="T752">
        <f t="shared" si="57"/>
        <v>8</v>
      </c>
      <c r="U752">
        <f t="shared" si="58"/>
        <v>0</v>
      </c>
      <c r="V752" s="14">
        <f t="shared" si="59"/>
        <v>3.1666666666666665</v>
      </c>
      <c r="W752" t="str">
        <f t="shared" si="55"/>
        <v>NO</v>
      </c>
      <c r="X752" t="str">
        <f>VLOOKUP(B:B,[1]Sheet3!A:B,2,0)</f>
        <v>18-22 yrs (Youths)</v>
      </c>
    </row>
    <row r="753" spans="1:24" x14ac:dyDescent="0.35">
      <c r="A753" s="1" t="s">
        <v>232</v>
      </c>
      <c r="B753" s="1">
        <v>21</v>
      </c>
      <c r="C753" s="1" t="s">
        <v>31</v>
      </c>
      <c r="D753" s="1" t="s">
        <v>26</v>
      </c>
      <c r="E753" s="1">
        <v>1</v>
      </c>
      <c r="F753" s="1">
        <v>3</v>
      </c>
      <c r="G753" s="1">
        <v>0</v>
      </c>
      <c r="H753" s="1">
        <v>6</v>
      </c>
      <c r="I753" s="1">
        <v>1</v>
      </c>
      <c r="J753" s="1">
        <v>1</v>
      </c>
      <c r="K753" s="1" t="s">
        <v>35</v>
      </c>
      <c r="L753" s="1">
        <v>1</v>
      </c>
      <c r="M753" s="1" t="s">
        <v>1386</v>
      </c>
      <c r="N753" s="1" t="s">
        <v>22</v>
      </c>
      <c r="O753" s="1" t="s">
        <v>66</v>
      </c>
      <c r="P753" s="1" t="s">
        <v>20</v>
      </c>
      <c r="Q753" s="1" t="s">
        <v>22</v>
      </c>
      <c r="R753" s="1" t="s">
        <v>45</v>
      </c>
      <c r="S753">
        <f t="shared" si="56"/>
        <v>12</v>
      </c>
      <c r="T753">
        <f t="shared" si="57"/>
        <v>6</v>
      </c>
      <c r="U753">
        <f t="shared" si="58"/>
        <v>0</v>
      </c>
      <c r="V753" s="14">
        <f t="shared" si="59"/>
        <v>2</v>
      </c>
      <c r="W753" t="str">
        <f t="shared" si="55"/>
        <v>NO</v>
      </c>
      <c r="X753" t="str">
        <f>VLOOKUP(B:B,[1]Sheet3!A:B,2,0)</f>
        <v>18-22 yrs (Youths)</v>
      </c>
    </row>
    <row r="754" spans="1:24" x14ac:dyDescent="0.35">
      <c r="A754" s="1" t="s">
        <v>236</v>
      </c>
      <c r="B754" s="1">
        <v>21</v>
      </c>
      <c r="C754" s="1" t="s">
        <v>55</v>
      </c>
      <c r="D754" s="1" t="s">
        <v>26</v>
      </c>
      <c r="E754" s="1">
        <v>5</v>
      </c>
      <c r="F754" s="1">
        <v>1</v>
      </c>
      <c r="G754" s="1">
        <v>0</v>
      </c>
      <c r="H754" s="1">
        <v>5</v>
      </c>
      <c r="I754" s="1">
        <v>1</v>
      </c>
      <c r="J754" s="1">
        <v>0</v>
      </c>
      <c r="K754" s="1" t="s">
        <v>47</v>
      </c>
      <c r="L754" s="1">
        <v>2</v>
      </c>
      <c r="M754" s="1" t="s">
        <v>1386</v>
      </c>
      <c r="N754" s="1" t="s">
        <v>20</v>
      </c>
      <c r="O754" s="1" t="s">
        <v>61</v>
      </c>
      <c r="P754" s="1" t="s">
        <v>20</v>
      </c>
      <c r="Q754" s="1" t="s">
        <v>20</v>
      </c>
      <c r="R754" s="1" t="s">
        <v>33</v>
      </c>
      <c r="S754">
        <f t="shared" si="56"/>
        <v>12</v>
      </c>
      <c r="T754">
        <f t="shared" si="57"/>
        <v>5</v>
      </c>
      <c r="U754">
        <f t="shared" si="58"/>
        <v>0</v>
      </c>
      <c r="V754" s="14">
        <f t="shared" si="59"/>
        <v>2</v>
      </c>
      <c r="W754" t="str">
        <f t="shared" si="55"/>
        <v>NO</v>
      </c>
      <c r="X754" t="str">
        <f>VLOOKUP(B:B,[1]Sheet3!A:B,2,0)</f>
        <v>18-22 yrs (Youths)</v>
      </c>
    </row>
    <row r="755" spans="1:24" x14ac:dyDescent="0.35">
      <c r="A755" s="1" t="s">
        <v>237</v>
      </c>
      <c r="B755" s="1">
        <v>21</v>
      </c>
      <c r="C755" s="1" t="s">
        <v>25</v>
      </c>
      <c r="D755" s="1" t="s">
        <v>18</v>
      </c>
      <c r="E755" s="1">
        <v>4</v>
      </c>
      <c r="F755" s="1">
        <v>6</v>
      </c>
      <c r="G755" s="1">
        <v>2</v>
      </c>
      <c r="H755" s="1">
        <v>6</v>
      </c>
      <c r="I755" s="1">
        <v>1</v>
      </c>
      <c r="J755" s="1">
        <v>1</v>
      </c>
      <c r="K755" s="1" t="s">
        <v>27</v>
      </c>
      <c r="L755" s="1">
        <v>3</v>
      </c>
      <c r="M755" s="1" t="s">
        <v>1383</v>
      </c>
      <c r="N755" s="1" t="s">
        <v>20</v>
      </c>
      <c r="O755" s="1" t="s">
        <v>21</v>
      </c>
      <c r="P755" s="1" t="s">
        <v>22</v>
      </c>
      <c r="Q755" s="1" t="s">
        <v>22</v>
      </c>
      <c r="R755" s="1" t="s">
        <v>45</v>
      </c>
      <c r="S755">
        <f t="shared" si="56"/>
        <v>20</v>
      </c>
      <c r="T755">
        <f t="shared" si="57"/>
        <v>6</v>
      </c>
      <c r="U755">
        <f t="shared" si="58"/>
        <v>1</v>
      </c>
      <c r="V755" s="14">
        <f t="shared" si="59"/>
        <v>3.3333333333333335</v>
      </c>
      <c r="W755" t="str">
        <f t="shared" si="55"/>
        <v>NO</v>
      </c>
      <c r="X755" t="str">
        <f>VLOOKUP(B:B,[1]Sheet3!A:B,2,0)</f>
        <v>18-22 yrs (Youths)</v>
      </c>
    </row>
    <row r="756" spans="1:24" x14ac:dyDescent="0.35">
      <c r="A756" s="1" t="s">
        <v>238</v>
      </c>
      <c r="B756" s="1">
        <v>21</v>
      </c>
      <c r="C756" s="1" t="s">
        <v>31</v>
      </c>
      <c r="D756" s="1" t="s">
        <v>26</v>
      </c>
      <c r="E756" s="1">
        <v>3</v>
      </c>
      <c r="F756" s="1">
        <v>2</v>
      </c>
      <c r="G756" s="1">
        <v>0</v>
      </c>
      <c r="H756" s="1">
        <v>7</v>
      </c>
      <c r="I756" s="1">
        <v>2</v>
      </c>
      <c r="J756" s="1">
        <v>0</v>
      </c>
      <c r="K756" s="1" t="s">
        <v>108</v>
      </c>
      <c r="L756" s="1">
        <v>3</v>
      </c>
      <c r="M756" s="1" t="s">
        <v>1381</v>
      </c>
      <c r="N756" s="1" t="s">
        <v>22</v>
      </c>
      <c r="O756" s="1" t="s">
        <v>66</v>
      </c>
      <c r="P756" s="1" t="s">
        <v>20</v>
      </c>
      <c r="Q756" s="1" t="s">
        <v>22</v>
      </c>
      <c r="R756" s="1" t="s">
        <v>23</v>
      </c>
      <c r="S756">
        <f t="shared" si="56"/>
        <v>14</v>
      </c>
      <c r="T756">
        <f t="shared" si="57"/>
        <v>7</v>
      </c>
      <c r="U756">
        <f t="shared" si="58"/>
        <v>0</v>
      </c>
      <c r="V756" s="14">
        <f t="shared" si="59"/>
        <v>2.3333333333333335</v>
      </c>
      <c r="W756" t="str">
        <f t="shared" si="55"/>
        <v>NO</v>
      </c>
      <c r="X756" t="str">
        <f>VLOOKUP(B:B,[1]Sheet3!A:B,2,0)</f>
        <v>18-22 yrs (Youths)</v>
      </c>
    </row>
    <row r="757" spans="1:24" x14ac:dyDescent="0.35">
      <c r="A757" s="1" t="s">
        <v>242</v>
      </c>
      <c r="B757" s="1">
        <v>21</v>
      </c>
      <c r="C757" s="1" t="s">
        <v>31</v>
      </c>
      <c r="D757" s="1" t="s">
        <v>26</v>
      </c>
      <c r="E757" s="1">
        <v>4</v>
      </c>
      <c r="F757" s="1">
        <v>3</v>
      </c>
      <c r="G757" s="1">
        <v>1</v>
      </c>
      <c r="H757" s="1">
        <v>8</v>
      </c>
      <c r="I757" s="1">
        <v>1</v>
      </c>
      <c r="J757" s="1">
        <v>1</v>
      </c>
      <c r="K757" s="1" t="s">
        <v>27</v>
      </c>
      <c r="L757" s="1">
        <v>3</v>
      </c>
      <c r="M757" s="1" t="s">
        <v>1383</v>
      </c>
      <c r="N757" s="1" t="s">
        <v>22</v>
      </c>
      <c r="O757" s="1" t="s">
        <v>48</v>
      </c>
      <c r="P757" s="1" t="s">
        <v>20</v>
      </c>
      <c r="Q757" s="1" t="s">
        <v>22</v>
      </c>
      <c r="R757" s="1" t="s">
        <v>37</v>
      </c>
      <c r="S757">
        <f t="shared" si="56"/>
        <v>18</v>
      </c>
      <c r="T757">
        <f t="shared" si="57"/>
        <v>8</v>
      </c>
      <c r="U757">
        <f t="shared" si="58"/>
        <v>1</v>
      </c>
      <c r="V757" s="14">
        <f t="shared" si="59"/>
        <v>3</v>
      </c>
      <c r="W757" t="str">
        <f t="shared" si="55"/>
        <v>NO</v>
      </c>
      <c r="X757" t="str">
        <f>VLOOKUP(B:B,[1]Sheet3!A:B,2,0)</f>
        <v>18-22 yrs (Youths)</v>
      </c>
    </row>
    <row r="758" spans="1:24" x14ac:dyDescent="0.35">
      <c r="A758" s="1" t="s">
        <v>246</v>
      </c>
      <c r="B758" s="1">
        <v>21</v>
      </c>
      <c r="C758" s="1" t="s">
        <v>31</v>
      </c>
      <c r="D758" s="1" t="s">
        <v>26</v>
      </c>
      <c r="E758" s="1">
        <v>0</v>
      </c>
      <c r="F758" s="1">
        <v>1</v>
      </c>
      <c r="G758" s="1">
        <v>0</v>
      </c>
      <c r="H758" s="1">
        <v>7</v>
      </c>
      <c r="I758" s="1">
        <v>10</v>
      </c>
      <c r="J758" s="1">
        <v>0</v>
      </c>
      <c r="K758" s="1" t="s">
        <v>47</v>
      </c>
      <c r="L758" s="1">
        <v>7</v>
      </c>
      <c r="M758" s="1" t="s">
        <v>1381</v>
      </c>
      <c r="N758" s="1" t="s">
        <v>20</v>
      </c>
      <c r="O758" s="1" t="s">
        <v>32</v>
      </c>
      <c r="P758" s="1" t="s">
        <v>20</v>
      </c>
      <c r="Q758" s="1" t="s">
        <v>22</v>
      </c>
      <c r="R758" s="1" t="s">
        <v>23</v>
      </c>
      <c r="S758">
        <f t="shared" si="56"/>
        <v>18</v>
      </c>
      <c r="T758">
        <f t="shared" si="57"/>
        <v>10</v>
      </c>
      <c r="U758">
        <f t="shared" si="58"/>
        <v>0</v>
      </c>
      <c r="V758" s="14">
        <f t="shared" si="59"/>
        <v>3</v>
      </c>
      <c r="W758" t="str">
        <f t="shared" si="55"/>
        <v>YES</v>
      </c>
      <c r="X758" t="str">
        <f>VLOOKUP(B:B,[1]Sheet3!A:B,2,0)</f>
        <v>18-22 yrs (Youths)</v>
      </c>
    </row>
    <row r="759" spans="1:24" x14ac:dyDescent="0.35">
      <c r="A759" s="1" t="s">
        <v>254</v>
      </c>
      <c r="B759" s="1">
        <v>21</v>
      </c>
      <c r="C759" s="1" t="s">
        <v>17</v>
      </c>
      <c r="D759" s="1" t="s">
        <v>26</v>
      </c>
      <c r="E759" s="1">
        <v>0</v>
      </c>
      <c r="F759" s="1">
        <v>4</v>
      </c>
      <c r="G759" s="1">
        <v>1</v>
      </c>
      <c r="H759" s="1">
        <v>8</v>
      </c>
      <c r="I759" s="1">
        <v>2</v>
      </c>
      <c r="J759" s="1">
        <v>0</v>
      </c>
      <c r="K759" s="1" t="s">
        <v>35</v>
      </c>
      <c r="L759" s="1">
        <v>2</v>
      </c>
      <c r="M759" s="1" t="s">
        <v>1386</v>
      </c>
      <c r="N759" s="1" t="s">
        <v>22</v>
      </c>
      <c r="O759" s="1" t="s">
        <v>61</v>
      </c>
      <c r="P759" s="1" t="s">
        <v>22</v>
      </c>
      <c r="Q759" s="1" t="s">
        <v>22</v>
      </c>
      <c r="R759" s="1" t="s">
        <v>52</v>
      </c>
      <c r="S759">
        <f t="shared" si="56"/>
        <v>15</v>
      </c>
      <c r="T759">
        <f t="shared" si="57"/>
        <v>8</v>
      </c>
      <c r="U759">
        <f t="shared" si="58"/>
        <v>0</v>
      </c>
      <c r="V759" s="14">
        <f t="shared" si="59"/>
        <v>2.5</v>
      </c>
      <c r="W759" t="str">
        <f t="shared" si="55"/>
        <v>NO</v>
      </c>
      <c r="X759" t="str">
        <f>VLOOKUP(B:B,[1]Sheet3!A:B,2,0)</f>
        <v>18-22 yrs (Youths)</v>
      </c>
    </row>
    <row r="760" spans="1:24" x14ac:dyDescent="0.35">
      <c r="A760" s="1" t="s">
        <v>258</v>
      </c>
      <c r="B760" s="1">
        <v>21</v>
      </c>
      <c r="C760" s="1" t="s">
        <v>55</v>
      </c>
      <c r="D760" s="1" t="s">
        <v>18</v>
      </c>
      <c r="E760" s="1">
        <v>1</v>
      </c>
      <c r="F760" s="1">
        <v>1</v>
      </c>
      <c r="G760" s="1">
        <v>2</v>
      </c>
      <c r="H760" s="1">
        <v>7</v>
      </c>
      <c r="I760" s="1">
        <v>2</v>
      </c>
      <c r="J760" s="1">
        <v>1</v>
      </c>
      <c r="K760" s="1" t="s">
        <v>27</v>
      </c>
      <c r="L760" s="1">
        <v>4</v>
      </c>
      <c r="M760" s="1" t="s">
        <v>1381</v>
      </c>
      <c r="N760" s="1" t="s">
        <v>20</v>
      </c>
      <c r="O760" s="1" t="s">
        <v>32</v>
      </c>
      <c r="P760" s="1" t="s">
        <v>20</v>
      </c>
      <c r="Q760" s="1" t="s">
        <v>22</v>
      </c>
      <c r="R760" s="1" t="s">
        <v>37</v>
      </c>
      <c r="S760">
        <f t="shared" si="56"/>
        <v>14</v>
      </c>
      <c r="T760">
        <f t="shared" si="57"/>
        <v>7</v>
      </c>
      <c r="U760">
        <f t="shared" si="58"/>
        <v>1</v>
      </c>
      <c r="V760" s="14">
        <f t="shared" si="59"/>
        <v>2.3333333333333335</v>
      </c>
      <c r="W760" t="str">
        <f t="shared" si="55"/>
        <v>NO</v>
      </c>
      <c r="X760" t="str">
        <f>VLOOKUP(B:B,[1]Sheet3!A:B,2,0)</f>
        <v>18-22 yrs (Youths)</v>
      </c>
    </row>
    <row r="761" spans="1:24" x14ac:dyDescent="0.35">
      <c r="A761" s="1" t="s">
        <v>260</v>
      </c>
      <c r="B761" s="1">
        <v>21</v>
      </c>
      <c r="C761" s="1" t="s">
        <v>55</v>
      </c>
      <c r="D761" s="1" t="s">
        <v>26</v>
      </c>
      <c r="E761" s="1">
        <v>3</v>
      </c>
      <c r="F761" s="1">
        <v>0.5</v>
      </c>
      <c r="G761" s="1">
        <v>3</v>
      </c>
      <c r="H761" s="1">
        <v>6</v>
      </c>
      <c r="I761" s="1">
        <v>2</v>
      </c>
      <c r="J761" s="1">
        <v>0</v>
      </c>
      <c r="K761" s="1" t="s">
        <v>35</v>
      </c>
      <c r="L761" s="1">
        <v>3</v>
      </c>
      <c r="M761" s="1" t="s">
        <v>1383</v>
      </c>
      <c r="N761" s="1" t="s">
        <v>20</v>
      </c>
      <c r="O761" s="1" t="s">
        <v>61</v>
      </c>
      <c r="P761" s="1" t="s">
        <v>22</v>
      </c>
      <c r="Q761" s="1" t="s">
        <v>22</v>
      </c>
      <c r="R761" s="1" t="s">
        <v>23</v>
      </c>
      <c r="S761">
        <f t="shared" si="56"/>
        <v>14.5</v>
      </c>
      <c r="T761">
        <f t="shared" si="57"/>
        <v>6</v>
      </c>
      <c r="U761">
        <f t="shared" si="58"/>
        <v>0</v>
      </c>
      <c r="V761" s="14">
        <f t="shared" si="59"/>
        <v>2.4166666666666665</v>
      </c>
      <c r="W761" t="str">
        <f t="shared" si="55"/>
        <v>NO</v>
      </c>
      <c r="X761" t="str">
        <f>VLOOKUP(B:B,[1]Sheet3!A:B,2,0)</f>
        <v>18-22 yrs (Youths)</v>
      </c>
    </row>
    <row r="762" spans="1:24" x14ac:dyDescent="0.35">
      <c r="A762" s="1" t="s">
        <v>268</v>
      </c>
      <c r="B762" s="1">
        <v>21</v>
      </c>
      <c r="C762" s="1" t="s">
        <v>55</v>
      </c>
      <c r="D762" s="1" t="s">
        <v>26</v>
      </c>
      <c r="E762" s="1">
        <v>1</v>
      </c>
      <c r="F762" s="1">
        <v>0</v>
      </c>
      <c r="G762" s="1">
        <v>1</v>
      </c>
      <c r="H762" s="1">
        <v>6</v>
      </c>
      <c r="I762" s="1">
        <v>2</v>
      </c>
      <c r="J762" s="1">
        <v>0</v>
      </c>
      <c r="K762" s="1" t="s">
        <v>47</v>
      </c>
      <c r="L762" s="1">
        <v>2</v>
      </c>
      <c r="M762" s="1" t="s">
        <v>1386</v>
      </c>
      <c r="N762" s="1" t="s">
        <v>20</v>
      </c>
      <c r="O762" s="1" t="s">
        <v>61</v>
      </c>
      <c r="P762" s="1" t="s">
        <v>20</v>
      </c>
      <c r="Q762" s="1" t="s">
        <v>22</v>
      </c>
      <c r="R762" s="1" t="s">
        <v>23</v>
      </c>
      <c r="S762">
        <f t="shared" si="56"/>
        <v>10</v>
      </c>
      <c r="T762">
        <f t="shared" si="57"/>
        <v>6</v>
      </c>
      <c r="U762">
        <f t="shared" si="58"/>
        <v>0</v>
      </c>
      <c r="V762" s="14">
        <f t="shared" si="59"/>
        <v>1.6666666666666667</v>
      </c>
      <c r="W762" t="str">
        <f t="shared" si="55"/>
        <v>NO</v>
      </c>
      <c r="X762" t="str">
        <f>VLOOKUP(B:B,[1]Sheet3!A:B,2,0)</f>
        <v>18-22 yrs (Youths)</v>
      </c>
    </row>
    <row r="763" spans="1:24" x14ac:dyDescent="0.35">
      <c r="A763" s="1" t="s">
        <v>270</v>
      </c>
      <c r="B763" s="1">
        <v>21</v>
      </c>
      <c r="C763" s="1" t="s">
        <v>17</v>
      </c>
      <c r="D763" s="1" t="s">
        <v>18</v>
      </c>
      <c r="E763" s="1">
        <v>3</v>
      </c>
      <c r="F763" s="1">
        <v>3</v>
      </c>
      <c r="G763" s="1">
        <v>0.5</v>
      </c>
      <c r="H763" s="1">
        <v>8</v>
      </c>
      <c r="I763" s="1">
        <v>4</v>
      </c>
      <c r="J763" s="1">
        <v>0</v>
      </c>
      <c r="K763" s="1" t="s">
        <v>27</v>
      </c>
      <c r="L763" s="1">
        <v>3</v>
      </c>
      <c r="M763" s="1" t="s">
        <v>1383</v>
      </c>
      <c r="N763" s="1" t="s">
        <v>20</v>
      </c>
      <c r="O763" s="1" t="s">
        <v>145</v>
      </c>
      <c r="P763" s="1" t="s">
        <v>20</v>
      </c>
      <c r="Q763" s="1" t="s">
        <v>22</v>
      </c>
      <c r="R763" s="1" t="s">
        <v>52</v>
      </c>
      <c r="S763">
        <f t="shared" si="56"/>
        <v>18.5</v>
      </c>
      <c r="T763">
        <f t="shared" si="57"/>
        <v>8</v>
      </c>
      <c r="U763">
        <f t="shared" si="58"/>
        <v>0</v>
      </c>
      <c r="V763" s="14">
        <f t="shared" si="59"/>
        <v>3.0833333333333335</v>
      </c>
      <c r="W763" t="str">
        <f t="shared" si="55"/>
        <v>NO</v>
      </c>
      <c r="X763" t="str">
        <f>VLOOKUP(B:B,[1]Sheet3!A:B,2,0)</f>
        <v>18-22 yrs (Youths)</v>
      </c>
    </row>
    <row r="764" spans="1:24" x14ac:dyDescent="0.35">
      <c r="A764" s="1" t="s">
        <v>271</v>
      </c>
      <c r="B764" s="1">
        <v>21</v>
      </c>
      <c r="C764" s="1" t="s">
        <v>31</v>
      </c>
      <c r="D764" s="1" t="s">
        <v>26</v>
      </c>
      <c r="E764" s="1">
        <v>3</v>
      </c>
      <c r="F764" s="1">
        <v>8</v>
      </c>
      <c r="G764" s="1">
        <v>3</v>
      </c>
      <c r="H764" s="1">
        <v>7</v>
      </c>
      <c r="I764" s="1">
        <v>3</v>
      </c>
      <c r="J764" s="1">
        <v>0</v>
      </c>
      <c r="K764" s="1" t="s">
        <v>27</v>
      </c>
      <c r="L764" s="1">
        <v>3</v>
      </c>
      <c r="M764" s="1" t="s">
        <v>1386</v>
      </c>
      <c r="N764" s="1" t="s">
        <v>22</v>
      </c>
      <c r="O764" s="1" t="s">
        <v>76</v>
      </c>
      <c r="P764" s="1" t="s">
        <v>20</v>
      </c>
      <c r="Q764" s="1" t="s">
        <v>20</v>
      </c>
      <c r="R764" s="1" t="s">
        <v>23</v>
      </c>
      <c r="S764">
        <f t="shared" si="56"/>
        <v>24</v>
      </c>
      <c r="T764">
        <f t="shared" si="57"/>
        <v>8</v>
      </c>
      <c r="U764">
        <f t="shared" si="58"/>
        <v>0</v>
      </c>
      <c r="V764" s="14">
        <f t="shared" si="59"/>
        <v>4</v>
      </c>
      <c r="W764" t="str">
        <f t="shared" si="55"/>
        <v>NO</v>
      </c>
      <c r="X764" t="str">
        <f>VLOOKUP(B:B,[1]Sheet3!A:B,2,0)</f>
        <v>18-22 yrs (Youths)</v>
      </c>
    </row>
    <row r="765" spans="1:24" x14ac:dyDescent="0.35">
      <c r="A765" s="1" t="s">
        <v>276</v>
      </c>
      <c r="B765" s="1">
        <v>21</v>
      </c>
      <c r="C765" s="1" t="s">
        <v>17</v>
      </c>
      <c r="D765" s="1" t="s">
        <v>18</v>
      </c>
      <c r="E765" s="1">
        <v>4</v>
      </c>
      <c r="F765" s="1">
        <v>4</v>
      </c>
      <c r="G765" s="1">
        <v>1</v>
      </c>
      <c r="H765" s="1">
        <v>7</v>
      </c>
      <c r="I765" s="1">
        <v>2</v>
      </c>
      <c r="J765" s="1">
        <v>2</v>
      </c>
      <c r="K765" s="1" t="s">
        <v>35</v>
      </c>
      <c r="L765" s="1">
        <v>3</v>
      </c>
      <c r="M765" s="1" t="s">
        <v>1383</v>
      </c>
      <c r="N765" s="1" t="s">
        <v>20</v>
      </c>
      <c r="O765" s="1" t="s">
        <v>277</v>
      </c>
      <c r="P765" s="1" t="s">
        <v>22</v>
      </c>
      <c r="Q765" s="1" t="s">
        <v>22</v>
      </c>
      <c r="R765" s="1" t="s">
        <v>52</v>
      </c>
      <c r="S765">
        <f t="shared" si="56"/>
        <v>20</v>
      </c>
      <c r="T765">
        <f t="shared" si="57"/>
        <v>7</v>
      </c>
      <c r="U765">
        <f t="shared" si="58"/>
        <v>1</v>
      </c>
      <c r="V765" s="14">
        <f t="shared" si="59"/>
        <v>3.3333333333333335</v>
      </c>
      <c r="W765" t="str">
        <f t="shared" si="55"/>
        <v>NO</v>
      </c>
      <c r="X765" t="str">
        <f>VLOOKUP(B:B,[1]Sheet3!A:B,2,0)</f>
        <v>18-22 yrs (Youths)</v>
      </c>
    </row>
    <row r="766" spans="1:24" x14ac:dyDescent="0.35">
      <c r="A766" s="1" t="s">
        <v>285</v>
      </c>
      <c r="B766" s="1">
        <v>21</v>
      </c>
      <c r="C766" s="1" t="s">
        <v>31</v>
      </c>
      <c r="D766" s="1" t="s">
        <v>18</v>
      </c>
      <c r="E766" s="1">
        <v>0</v>
      </c>
      <c r="F766" s="1">
        <v>0</v>
      </c>
      <c r="G766" s="1">
        <v>2</v>
      </c>
      <c r="H766" s="1">
        <v>12</v>
      </c>
      <c r="I766" s="1">
        <v>6</v>
      </c>
      <c r="J766" s="1">
        <v>0</v>
      </c>
      <c r="K766" s="1" t="s">
        <v>142</v>
      </c>
      <c r="L766" s="1">
        <v>4</v>
      </c>
      <c r="M766" s="1" t="s">
        <v>1381</v>
      </c>
      <c r="N766" s="1" t="s">
        <v>20</v>
      </c>
      <c r="O766" s="1" t="s">
        <v>36</v>
      </c>
      <c r="P766" s="1" t="s">
        <v>20</v>
      </c>
      <c r="Q766" s="1" t="s">
        <v>20</v>
      </c>
      <c r="R766" s="1" t="s">
        <v>33</v>
      </c>
      <c r="S766">
        <f t="shared" si="56"/>
        <v>20</v>
      </c>
      <c r="T766">
        <f t="shared" si="57"/>
        <v>12</v>
      </c>
      <c r="U766">
        <f t="shared" si="58"/>
        <v>0</v>
      </c>
      <c r="V766" s="14">
        <f t="shared" si="59"/>
        <v>3.3333333333333335</v>
      </c>
      <c r="W766" t="str">
        <f t="shared" si="55"/>
        <v>NO</v>
      </c>
      <c r="X766" t="str">
        <f>VLOOKUP(B:B,[1]Sheet3!A:B,2,0)</f>
        <v>18-22 yrs (Youths)</v>
      </c>
    </row>
    <row r="767" spans="1:24" x14ac:dyDescent="0.35">
      <c r="A767" s="1" t="s">
        <v>314</v>
      </c>
      <c r="B767" s="1">
        <v>21</v>
      </c>
      <c r="C767" s="1" t="s">
        <v>87</v>
      </c>
      <c r="D767" s="1" t="s">
        <v>87</v>
      </c>
      <c r="E767" s="1">
        <v>0</v>
      </c>
      <c r="F767" s="1">
        <v>10</v>
      </c>
      <c r="G767" s="1">
        <v>1</v>
      </c>
      <c r="H767" s="1">
        <v>5</v>
      </c>
      <c r="I767" s="1">
        <v>0.5</v>
      </c>
      <c r="J767" s="1">
        <v>0</v>
      </c>
      <c r="K767" s="1" t="s">
        <v>19</v>
      </c>
      <c r="L767" s="1">
        <v>4</v>
      </c>
      <c r="M767" s="1" t="s">
        <v>1383</v>
      </c>
      <c r="N767" s="1" t="s">
        <v>20</v>
      </c>
      <c r="O767" s="1" t="s">
        <v>21</v>
      </c>
      <c r="P767" s="1" t="s">
        <v>20</v>
      </c>
      <c r="Q767" s="1" t="s">
        <v>20</v>
      </c>
      <c r="R767" s="1" t="s">
        <v>315</v>
      </c>
      <c r="S767">
        <f t="shared" si="56"/>
        <v>16.5</v>
      </c>
      <c r="T767">
        <f t="shared" si="57"/>
        <v>10</v>
      </c>
      <c r="U767">
        <f t="shared" si="58"/>
        <v>0</v>
      </c>
      <c r="V767" s="14">
        <f t="shared" si="59"/>
        <v>2.75</v>
      </c>
      <c r="W767" t="str">
        <f t="shared" si="55"/>
        <v>NO</v>
      </c>
      <c r="X767" t="str">
        <f>VLOOKUP(B:B,[1]Sheet3!A:B,2,0)</f>
        <v>18-22 yrs (Youths)</v>
      </c>
    </row>
    <row r="768" spans="1:24" x14ac:dyDescent="0.35">
      <c r="A768" s="1" t="s">
        <v>335</v>
      </c>
      <c r="B768" s="1">
        <v>21</v>
      </c>
      <c r="C768" s="1" t="s">
        <v>31</v>
      </c>
      <c r="D768" s="1" t="s">
        <v>18</v>
      </c>
      <c r="E768" s="1">
        <v>3</v>
      </c>
      <c r="F768" s="1">
        <v>2</v>
      </c>
      <c r="G768" s="1">
        <v>0</v>
      </c>
      <c r="H768" s="1">
        <v>7</v>
      </c>
      <c r="I768" s="1">
        <v>2</v>
      </c>
      <c r="J768" s="1">
        <v>2</v>
      </c>
      <c r="K768" s="1" t="s">
        <v>142</v>
      </c>
      <c r="L768" s="1">
        <v>3</v>
      </c>
      <c r="M768" s="1" t="s">
        <v>1383</v>
      </c>
      <c r="N768" s="1" t="s">
        <v>20</v>
      </c>
      <c r="O768" s="1" t="s">
        <v>61</v>
      </c>
      <c r="P768" s="1" t="s">
        <v>22</v>
      </c>
      <c r="Q768" s="1" t="s">
        <v>20</v>
      </c>
      <c r="R768" s="1" t="s">
        <v>336</v>
      </c>
      <c r="S768">
        <f t="shared" si="56"/>
        <v>16</v>
      </c>
      <c r="T768">
        <f t="shared" si="57"/>
        <v>7</v>
      </c>
      <c r="U768">
        <f t="shared" si="58"/>
        <v>0</v>
      </c>
      <c r="V768" s="14">
        <f t="shared" si="59"/>
        <v>2.6666666666666665</v>
      </c>
      <c r="W768" t="str">
        <f t="shared" si="55"/>
        <v>NO</v>
      </c>
      <c r="X768" t="str">
        <f>VLOOKUP(B:B,[1]Sheet3!A:B,2,0)</f>
        <v>18-22 yrs (Youths)</v>
      </c>
    </row>
    <row r="769" spans="1:24" x14ac:dyDescent="0.35">
      <c r="A769" s="1" t="s">
        <v>338</v>
      </c>
      <c r="B769" s="1">
        <v>21</v>
      </c>
      <c r="C769" s="1" t="s">
        <v>55</v>
      </c>
      <c r="D769" s="1" t="s">
        <v>26</v>
      </c>
      <c r="E769" s="1">
        <v>5</v>
      </c>
      <c r="F769" s="1">
        <v>2</v>
      </c>
      <c r="G769" s="1">
        <v>2</v>
      </c>
      <c r="H769" s="1">
        <v>6</v>
      </c>
      <c r="I769" s="1">
        <v>5</v>
      </c>
      <c r="J769" s="1">
        <v>0</v>
      </c>
      <c r="K769" s="1" t="s">
        <v>35</v>
      </c>
      <c r="L769" s="1">
        <v>3</v>
      </c>
      <c r="M769" s="1" t="s">
        <v>1381</v>
      </c>
      <c r="N769" s="1" t="s">
        <v>20</v>
      </c>
      <c r="O769" s="1" t="s">
        <v>28</v>
      </c>
      <c r="P769" s="1" t="s">
        <v>20</v>
      </c>
      <c r="Q769" s="1" t="s">
        <v>22</v>
      </c>
      <c r="R769" s="1" t="s">
        <v>29</v>
      </c>
      <c r="S769">
        <f t="shared" si="56"/>
        <v>20</v>
      </c>
      <c r="T769">
        <f t="shared" si="57"/>
        <v>6</v>
      </c>
      <c r="U769">
        <f t="shared" si="58"/>
        <v>0</v>
      </c>
      <c r="V769" s="14">
        <f t="shared" si="59"/>
        <v>3.3333333333333335</v>
      </c>
      <c r="W769" t="str">
        <f t="shared" si="55"/>
        <v>NO</v>
      </c>
      <c r="X769" t="str">
        <f>VLOOKUP(B:B,[1]Sheet3!A:B,2,0)</f>
        <v>18-22 yrs (Youths)</v>
      </c>
    </row>
    <row r="770" spans="1:24" x14ac:dyDescent="0.35">
      <c r="A770" s="1" t="s">
        <v>350</v>
      </c>
      <c r="B770" s="1">
        <v>21</v>
      </c>
      <c r="C770" s="1" t="s">
        <v>17</v>
      </c>
      <c r="D770" s="1" t="s">
        <v>18</v>
      </c>
      <c r="E770" s="1">
        <v>3</v>
      </c>
      <c r="F770" s="1">
        <v>3</v>
      </c>
      <c r="G770" s="1">
        <v>1</v>
      </c>
      <c r="H770" s="1">
        <v>6</v>
      </c>
      <c r="I770" s="1">
        <v>0.5</v>
      </c>
      <c r="J770" s="1">
        <v>0.5</v>
      </c>
      <c r="K770" s="1" t="s">
        <v>47</v>
      </c>
      <c r="L770" s="1">
        <v>2</v>
      </c>
      <c r="M770" s="1" t="s">
        <v>1381</v>
      </c>
      <c r="N770" s="1" t="s">
        <v>22</v>
      </c>
      <c r="O770" s="1" t="s">
        <v>32</v>
      </c>
      <c r="P770" s="1" t="s">
        <v>22</v>
      </c>
      <c r="Q770" s="1" t="s">
        <v>20</v>
      </c>
      <c r="R770" s="1" t="s">
        <v>33</v>
      </c>
      <c r="S770">
        <f t="shared" si="56"/>
        <v>14</v>
      </c>
      <c r="T770">
        <f t="shared" si="57"/>
        <v>6</v>
      </c>
      <c r="U770">
        <f t="shared" si="58"/>
        <v>0.5</v>
      </c>
      <c r="V770" s="14">
        <f t="shared" si="59"/>
        <v>2.3333333333333335</v>
      </c>
      <c r="W770" t="str">
        <f t="shared" ref="W770:W833" si="60">IF(T770=I770, "YES","NO")</f>
        <v>NO</v>
      </c>
      <c r="X770" t="str">
        <f>VLOOKUP(B:B,[1]Sheet3!A:B,2,0)</f>
        <v>18-22 yrs (Youths)</v>
      </c>
    </row>
    <row r="771" spans="1:24" x14ac:dyDescent="0.35">
      <c r="A771" s="1" t="s">
        <v>354</v>
      </c>
      <c r="B771" s="1">
        <v>21</v>
      </c>
      <c r="C771" s="1" t="s">
        <v>151</v>
      </c>
      <c r="D771" s="1" t="s">
        <v>18</v>
      </c>
      <c r="E771" s="1">
        <v>2</v>
      </c>
      <c r="F771" s="1">
        <v>2</v>
      </c>
      <c r="G771" s="1">
        <v>1</v>
      </c>
      <c r="H771" s="1">
        <v>5</v>
      </c>
      <c r="I771" s="1">
        <v>3</v>
      </c>
      <c r="J771" s="1">
        <v>1</v>
      </c>
      <c r="K771" s="1" t="s">
        <v>47</v>
      </c>
      <c r="L771" s="1">
        <v>3</v>
      </c>
      <c r="M771" s="1" t="s">
        <v>1383</v>
      </c>
      <c r="N771" s="1" t="s">
        <v>20</v>
      </c>
      <c r="O771" s="1" t="s">
        <v>66</v>
      </c>
      <c r="P771" s="1" t="s">
        <v>22</v>
      </c>
      <c r="Q771" s="1" t="s">
        <v>22</v>
      </c>
      <c r="R771" s="1" t="s">
        <v>29</v>
      </c>
      <c r="S771">
        <f t="shared" ref="S771:S834" si="61">SUM(E771:J771)</f>
        <v>14</v>
      </c>
      <c r="T771">
        <f t="shared" ref="T771:T834" si="62">MAX(E771:J771)</f>
        <v>5</v>
      </c>
      <c r="U771">
        <f t="shared" ref="U771:U834" si="63">MIN(E771:J771)</f>
        <v>1</v>
      </c>
      <c r="V771" s="14">
        <f t="shared" ref="V771:V834" si="64">AVERAGE(E771:J771)</f>
        <v>2.3333333333333335</v>
      </c>
      <c r="W771" t="str">
        <f t="shared" si="60"/>
        <v>NO</v>
      </c>
      <c r="X771" t="str">
        <f>VLOOKUP(B:B,[1]Sheet3!A:B,2,0)</f>
        <v>18-22 yrs (Youths)</v>
      </c>
    </row>
    <row r="772" spans="1:24" x14ac:dyDescent="0.35">
      <c r="A772" s="1" t="s">
        <v>356</v>
      </c>
      <c r="B772" s="1">
        <v>21</v>
      </c>
      <c r="C772" s="1" t="s">
        <v>55</v>
      </c>
      <c r="D772" s="1" t="s">
        <v>18</v>
      </c>
      <c r="E772" s="1">
        <v>0</v>
      </c>
      <c r="F772" s="1">
        <v>12</v>
      </c>
      <c r="G772" s="1">
        <v>0</v>
      </c>
      <c r="H772" s="1">
        <v>7</v>
      </c>
      <c r="I772" s="1">
        <v>3</v>
      </c>
      <c r="J772" s="1">
        <v>0</v>
      </c>
      <c r="K772" s="1" t="s">
        <v>27</v>
      </c>
      <c r="L772" s="1">
        <v>3</v>
      </c>
      <c r="M772" s="1" t="s">
        <v>1383</v>
      </c>
      <c r="N772" s="1" t="s">
        <v>20</v>
      </c>
      <c r="O772" s="1" t="s">
        <v>66</v>
      </c>
      <c r="P772" s="1" t="s">
        <v>22</v>
      </c>
      <c r="Q772" s="1" t="s">
        <v>22</v>
      </c>
      <c r="R772" s="1" t="s">
        <v>357</v>
      </c>
      <c r="S772">
        <f t="shared" si="61"/>
        <v>22</v>
      </c>
      <c r="T772">
        <f t="shared" si="62"/>
        <v>12</v>
      </c>
      <c r="U772">
        <f t="shared" si="63"/>
        <v>0</v>
      </c>
      <c r="V772" s="14">
        <f t="shared" si="64"/>
        <v>3.6666666666666665</v>
      </c>
      <c r="W772" t="str">
        <f t="shared" si="60"/>
        <v>NO</v>
      </c>
      <c r="X772" t="str">
        <f>VLOOKUP(B:B,[1]Sheet3!A:B,2,0)</f>
        <v>18-22 yrs (Youths)</v>
      </c>
    </row>
    <row r="773" spans="1:24" x14ac:dyDescent="0.35">
      <c r="A773" s="1" t="s">
        <v>360</v>
      </c>
      <c r="B773" s="1">
        <v>21</v>
      </c>
      <c r="C773" s="1" t="s">
        <v>55</v>
      </c>
      <c r="D773" s="1" t="s">
        <v>18</v>
      </c>
      <c r="E773" s="1">
        <v>4</v>
      </c>
      <c r="F773" s="1">
        <v>2</v>
      </c>
      <c r="G773" s="1">
        <v>1</v>
      </c>
      <c r="H773" s="1">
        <v>8</v>
      </c>
      <c r="I773" s="1">
        <v>3</v>
      </c>
      <c r="J773" s="1" t="s">
        <v>1387</v>
      </c>
      <c r="K773" s="1" t="s">
        <v>35</v>
      </c>
      <c r="L773" s="1">
        <v>2</v>
      </c>
      <c r="M773" s="1" t="s">
        <v>1383</v>
      </c>
      <c r="N773" s="1" t="s">
        <v>20</v>
      </c>
      <c r="O773" s="1" t="s">
        <v>61</v>
      </c>
      <c r="P773" s="1" t="s">
        <v>20</v>
      </c>
      <c r="Q773" s="1" t="s">
        <v>20</v>
      </c>
      <c r="R773" s="1" t="s">
        <v>45</v>
      </c>
      <c r="S773">
        <f t="shared" si="61"/>
        <v>18</v>
      </c>
      <c r="T773">
        <f t="shared" si="62"/>
        <v>8</v>
      </c>
      <c r="U773">
        <f t="shared" si="63"/>
        <v>1</v>
      </c>
      <c r="V773" s="14">
        <f t="shared" si="64"/>
        <v>3.6</v>
      </c>
      <c r="W773" t="str">
        <f t="shared" si="60"/>
        <v>NO</v>
      </c>
      <c r="X773" t="str">
        <f>VLOOKUP(B:B,[1]Sheet3!A:B,2,0)</f>
        <v>18-22 yrs (Youths)</v>
      </c>
    </row>
    <row r="774" spans="1:24" x14ac:dyDescent="0.35">
      <c r="A774" s="1" t="s">
        <v>372</v>
      </c>
      <c r="B774" s="1">
        <v>21</v>
      </c>
      <c r="C774" s="1" t="s">
        <v>31</v>
      </c>
      <c r="D774" s="1" t="s">
        <v>18</v>
      </c>
      <c r="E774" s="1">
        <v>0</v>
      </c>
      <c r="F774" s="1">
        <v>2</v>
      </c>
      <c r="G774" s="1">
        <v>0</v>
      </c>
      <c r="H774" s="1">
        <v>8</v>
      </c>
      <c r="I774" s="1">
        <v>3</v>
      </c>
      <c r="J774" s="1">
        <v>5</v>
      </c>
      <c r="K774" s="1" t="s">
        <v>47</v>
      </c>
      <c r="L774" s="1">
        <v>3</v>
      </c>
      <c r="M774" s="1" t="s">
        <v>1386</v>
      </c>
      <c r="N774" s="1" t="s">
        <v>20</v>
      </c>
      <c r="O774" s="1" t="s">
        <v>36</v>
      </c>
      <c r="P774" s="1" t="s">
        <v>20</v>
      </c>
      <c r="Q774" s="1" t="s">
        <v>20</v>
      </c>
      <c r="R774" s="1" t="s">
        <v>29</v>
      </c>
      <c r="S774">
        <f t="shared" si="61"/>
        <v>18</v>
      </c>
      <c r="T774">
        <f t="shared" si="62"/>
        <v>8</v>
      </c>
      <c r="U774">
        <f t="shared" si="63"/>
        <v>0</v>
      </c>
      <c r="V774" s="14">
        <f t="shared" si="64"/>
        <v>3</v>
      </c>
      <c r="W774" t="str">
        <f t="shared" si="60"/>
        <v>NO</v>
      </c>
      <c r="X774" t="str">
        <f>VLOOKUP(B:B,[1]Sheet3!A:B,2,0)</f>
        <v>18-22 yrs (Youths)</v>
      </c>
    </row>
    <row r="775" spans="1:24" x14ac:dyDescent="0.35">
      <c r="A775" s="1" t="s">
        <v>388</v>
      </c>
      <c r="B775" s="1">
        <v>21</v>
      </c>
      <c r="C775" s="1" t="s">
        <v>31</v>
      </c>
      <c r="D775" s="1" t="s">
        <v>18</v>
      </c>
      <c r="E775" s="1">
        <v>0</v>
      </c>
      <c r="F775" s="1">
        <v>6</v>
      </c>
      <c r="G775" s="1">
        <v>0</v>
      </c>
      <c r="H775" s="1">
        <v>6</v>
      </c>
      <c r="I775" s="1">
        <v>4</v>
      </c>
      <c r="J775" s="1">
        <v>2</v>
      </c>
      <c r="K775" s="1" t="s">
        <v>27</v>
      </c>
      <c r="L775" s="1">
        <v>3</v>
      </c>
      <c r="M775" s="1" t="s">
        <v>1381</v>
      </c>
      <c r="N775" s="1" t="s">
        <v>20</v>
      </c>
      <c r="O775" s="1" t="s">
        <v>156</v>
      </c>
      <c r="P775" s="1" t="s">
        <v>20</v>
      </c>
      <c r="Q775" s="1" t="s">
        <v>22</v>
      </c>
      <c r="R775" s="1" t="s">
        <v>29</v>
      </c>
      <c r="S775">
        <f t="shared" si="61"/>
        <v>18</v>
      </c>
      <c r="T775">
        <f t="shared" si="62"/>
        <v>6</v>
      </c>
      <c r="U775">
        <f t="shared" si="63"/>
        <v>0</v>
      </c>
      <c r="V775" s="14">
        <f t="shared" si="64"/>
        <v>3</v>
      </c>
      <c r="W775" t="str">
        <f t="shared" si="60"/>
        <v>NO</v>
      </c>
      <c r="X775" t="str">
        <f>VLOOKUP(B:B,[1]Sheet3!A:B,2,0)</f>
        <v>18-22 yrs (Youths)</v>
      </c>
    </row>
    <row r="776" spans="1:24" x14ac:dyDescent="0.35">
      <c r="A776" s="1" t="s">
        <v>393</v>
      </c>
      <c r="B776" s="1">
        <v>21</v>
      </c>
      <c r="C776" s="1" t="s">
        <v>31</v>
      </c>
      <c r="D776" s="1" t="s">
        <v>87</v>
      </c>
      <c r="E776" s="1">
        <v>0</v>
      </c>
      <c r="F776" s="1">
        <v>1</v>
      </c>
      <c r="G776" s="1">
        <v>0</v>
      </c>
      <c r="H776" s="1">
        <v>10</v>
      </c>
      <c r="I776" s="1">
        <v>3</v>
      </c>
      <c r="J776" s="1">
        <v>2</v>
      </c>
      <c r="K776" s="1" t="s">
        <v>35</v>
      </c>
      <c r="L776" s="1">
        <v>3</v>
      </c>
      <c r="M776" s="1" t="s">
        <v>1383</v>
      </c>
      <c r="N776" s="1" t="s">
        <v>20</v>
      </c>
      <c r="O776" s="1" t="s">
        <v>36</v>
      </c>
      <c r="P776" s="1" t="s">
        <v>20</v>
      </c>
      <c r="Q776" s="1" t="s">
        <v>20</v>
      </c>
      <c r="R776" s="1" t="s">
        <v>29</v>
      </c>
      <c r="S776">
        <f t="shared" si="61"/>
        <v>16</v>
      </c>
      <c r="T776">
        <f t="shared" si="62"/>
        <v>10</v>
      </c>
      <c r="U776">
        <f t="shared" si="63"/>
        <v>0</v>
      </c>
      <c r="V776" s="14">
        <f t="shared" si="64"/>
        <v>2.6666666666666665</v>
      </c>
      <c r="W776" t="str">
        <f t="shared" si="60"/>
        <v>NO</v>
      </c>
      <c r="X776" t="str">
        <f>VLOOKUP(B:B,[1]Sheet3!A:B,2,0)</f>
        <v>18-22 yrs (Youths)</v>
      </c>
    </row>
    <row r="777" spans="1:24" x14ac:dyDescent="0.35">
      <c r="A777" s="1" t="s">
        <v>400</v>
      </c>
      <c r="B777" s="1">
        <v>21</v>
      </c>
      <c r="C777" s="1" t="s">
        <v>55</v>
      </c>
      <c r="D777" s="1" t="s">
        <v>18</v>
      </c>
      <c r="E777" s="1">
        <v>3</v>
      </c>
      <c r="F777" s="1">
        <v>3</v>
      </c>
      <c r="G777" s="1">
        <v>2</v>
      </c>
      <c r="H777" s="1">
        <v>6.5</v>
      </c>
      <c r="I777" s="1">
        <v>2</v>
      </c>
      <c r="J777" s="1">
        <v>2</v>
      </c>
      <c r="K777" s="1" t="s">
        <v>27</v>
      </c>
      <c r="L777" s="1">
        <v>2</v>
      </c>
      <c r="M777" s="1" t="s">
        <v>1381</v>
      </c>
      <c r="N777" s="1" t="s">
        <v>20</v>
      </c>
      <c r="O777" s="1" t="s">
        <v>28</v>
      </c>
      <c r="P777" s="1" t="s">
        <v>20</v>
      </c>
      <c r="Q777" s="1" t="s">
        <v>22</v>
      </c>
      <c r="R777" s="1" t="s">
        <v>37</v>
      </c>
      <c r="S777">
        <f t="shared" si="61"/>
        <v>18.5</v>
      </c>
      <c r="T777">
        <f t="shared" si="62"/>
        <v>6.5</v>
      </c>
      <c r="U777">
        <f t="shared" si="63"/>
        <v>2</v>
      </c>
      <c r="V777" s="14">
        <f t="shared" si="64"/>
        <v>3.0833333333333335</v>
      </c>
      <c r="W777" t="str">
        <f t="shared" si="60"/>
        <v>NO</v>
      </c>
      <c r="X777" t="str">
        <f>VLOOKUP(B:B,[1]Sheet3!A:B,2,0)</f>
        <v>18-22 yrs (Youths)</v>
      </c>
    </row>
    <row r="778" spans="1:24" x14ac:dyDescent="0.35">
      <c r="A778" s="1" t="s">
        <v>409</v>
      </c>
      <c r="B778" s="1">
        <v>21</v>
      </c>
      <c r="C778" s="1" t="s">
        <v>31</v>
      </c>
      <c r="D778" s="1" t="s">
        <v>18</v>
      </c>
      <c r="E778" s="1">
        <v>5</v>
      </c>
      <c r="F778" s="1">
        <v>3</v>
      </c>
      <c r="G778" s="1">
        <v>2</v>
      </c>
      <c r="H778" s="1">
        <v>10</v>
      </c>
      <c r="I778" s="1">
        <v>6</v>
      </c>
      <c r="J778" s="1">
        <v>1</v>
      </c>
      <c r="K778" s="1" t="s">
        <v>27</v>
      </c>
      <c r="L778" s="1">
        <v>3</v>
      </c>
      <c r="M778" s="1" t="s">
        <v>1381</v>
      </c>
      <c r="N778" s="1" t="s">
        <v>22</v>
      </c>
      <c r="O778" s="1" t="s">
        <v>61</v>
      </c>
      <c r="P778" s="1" t="s">
        <v>22</v>
      </c>
      <c r="Q778" s="1" t="s">
        <v>20</v>
      </c>
      <c r="R778" s="1" t="s">
        <v>45</v>
      </c>
      <c r="S778">
        <f t="shared" si="61"/>
        <v>27</v>
      </c>
      <c r="T778">
        <f t="shared" si="62"/>
        <v>10</v>
      </c>
      <c r="U778">
        <f t="shared" si="63"/>
        <v>1</v>
      </c>
      <c r="V778" s="14">
        <f t="shared" si="64"/>
        <v>4.5</v>
      </c>
      <c r="W778" t="str">
        <f t="shared" si="60"/>
        <v>NO</v>
      </c>
      <c r="X778" t="str">
        <f>VLOOKUP(B:B,[1]Sheet3!A:B,2,0)</f>
        <v>18-22 yrs (Youths)</v>
      </c>
    </row>
    <row r="779" spans="1:24" x14ac:dyDescent="0.35">
      <c r="A779" s="1" t="s">
        <v>416</v>
      </c>
      <c r="B779" s="1">
        <v>21</v>
      </c>
      <c r="C779" s="1" t="s">
        <v>31</v>
      </c>
      <c r="D779" s="1" t="s">
        <v>26</v>
      </c>
      <c r="E779" s="1">
        <v>5</v>
      </c>
      <c r="F779" s="1">
        <v>2</v>
      </c>
      <c r="G779" s="1">
        <v>1</v>
      </c>
      <c r="H779" s="1">
        <v>12</v>
      </c>
      <c r="I779" s="1">
        <v>2</v>
      </c>
      <c r="J779" s="1">
        <v>1</v>
      </c>
      <c r="K779" s="1" t="s">
        <v>35</v>
      </c>
      <c r="L779" s="1">
        <v>4</v>
      </c>
      <c r="M779" s="1" t="s">
        <v>1381</v>
      </c>
      <c r="N779" s="1" t="s">
        <v>20</v>
      </c>
      <c r="O779" s="1" t="s">
        <v>32</v>
      </c>
      <c r="P779" s="1" t="s">
        <v>22</v>
      </c>
      <c r="Q779" s="1" t="s">
        <v>20</v>
      </c>
      <c r="R779" s="1" t="s">
        <v>23</v>
      </c>
      <c r="S779">
        <f t="shared" si="61"/>
        <v>23</v>
      </c>
      <c r="T779">
        <f t="shared" si="62"/>
        <v>12</v>
      </c>
      <c r="U779">
        <f t="shared" si="63"/>
        <v>1</v>
      </c>
      <c r="V779" s="14">
        <f t="shared" si="64"/>
        <v>3.8333333333333335</v>
      </c>
      <c r="W779" t="str">
        <f t="shared" si="60"/>
        <v>NO</v>
      </c>
      <c r="X779" t="str">
        <f>VLOOKUP(B:B,[1]Sheet3!A:B,2,0)</f>
        <v>18-22 yrs (Youths)</v>
      </c>
    </row>
    <row r="780" spans="1:24" x14ac:dyDescent="0.35">
      <c r="A780" s="1" t="s">
        <v>420</v>
      </c>
      <c r="B780" s="1">
        <v>21</v>
      </c>
      <c r="C780" s="1" t="s">
        <v>55</v>
      </c>
      <c r="D780" s="1" t="s">
        <v>18</v>
      </c>
      <c r="E780" s="1">
        <v>2</v>
      </c>
      <c r="F780" s="1">
        <v>2</v>
      </c>
      <c r="G780" s="1">
        <v>1</v>
      </c>
      <c r="H780" s="1">
        <v>10</v>
      </c>
      <c r="I780" s="1">
        <v>2</v>
      </c>
      <c r="J780" s="1">
        <v>0.25</v>
      </c>
      <c r="K780" s="1" t="s">
        <v>27</v>
      </c>
      <c r="L780" s="1">
        <v>3</v>
      </c>
      <c r="M780" s="1" t="s">
        <v>1383</v>
      </c>
      <c r="N780" s="1" t="s">
        <v>20</v>
      </c>
      <c r="O780" s="1" t="s">
        <v>96</v>
      </c>
      <c r="P780" s="1" t="s">
        <v>22</v>
      </c>
      <c r="Q780" s="1" t="s">
        <v>20</v>
      </c>
      <c r="R780" s="1" t="s">
        <v>23</v>
      </c>
      <c r="S780">
        <f t="shared" si="61"/>
        <v>17.25</v>
      </c>
      <c r="T780">
        <f t="shared" si="62"/>
        <v>10</v>
      </c>
      <c r="U780">
        <f t="shared" si="63"/>
        <v>0.25</v>
      </c>
      <c r="V780" s="14">
        <f t="shared" si="64"/>
        <v>2.875</v>
      </c>
      <c r="W780" t="str">
        <f t="shared" si="60"/>
        <v>NO</v>
      </c>
      <c r="X780" t="str">
        <f>VLOOKUP(B:B,[1]Sheet3!A:B,2,0)</f>
        <v>18-22 yrs (Youths)</v>
      </c>
    </row>
    <row r="781" spans="1:24" x14ac:dyDescent="0.35">
      <c r="A781" s="1" t="s">
        <v>426</v>
      </c>
      <c r="B781" s="1">
        <v>21</v>
      </c>
      <c r="C781" s="1" t="s">
        <v>55</v>
      </c>
      <c r="D781" s="1" t="s">
        <v>18</v>
      </c>
      <c r="E781" s="1">
        <v>0</v>
      </c>
      <c r="F781" s="1">
        <v>2</v>
      </c>
      <c r="G781" s="1">
        <v>0</v>
      </c>
      <c r="H781" s="1">
        <v>10</v>
      </c>
      <c r="I781" s="1">
        <v>5</v>
      </c>
      <c r="J781" s="1">
        <v>1</v>
      </c>
      <c r="K781" s="1" t="s">
        <v>108</v>
      </c>
      <c r="L781" s="1">
        <v>3</v>
      </c>
      <c r="M781" s="1" t="s">
        <v>1381</v>
      </c>
      <c r="N781" s="1" t="s">
        <v>20</v>
      </c>
      <c r="O781" s="1" t="s">
        <v>32</v>
      </c>
      <c r="P781" s="1" t="s">
        <v>22</v>
      </c>
      <c r="Q781" s="1" t="s">
        <v>20</v>
      </c>
      <c r="R781" s="1" t="s">
        <v>23</v>
      </c>
      <c r="S781">
        <f t="shared" si="61"/>
        <v>18</v>
      </c>
      <c r="T781">
        <f t="shared" si="62"/>
        <v>10</v>
      </c>
      <c r="U781">
        <f t="shared" si="63"/>
        <v>0</v>
      </c>
      <c r="V781" s="14">
        <f t="shared" si="64"/>
        <v>3</v>
      </c>
      <c r="W781" t="str">
        <f t="shared" si="60"/>
        <v>NO</v>
      </c>
      <c r="X781" t="str">
        <f>VLOOKUP(B:B,[1]Sheet3!A:B,2,0)</f>
        <v>18-22 yrs (Youths)</v>
      </c>
    </row>
    <row r="782" spans="1:24" x14ac:dyDescent="0.35">
      <c r="A782" s="1" t="s">
        <v>427</v>
      </c>
      <c r="B782" s="1">
        <v>21</v>
      </c>
      <c r="C782" s="1" t="s">
        <v>55</v>
      </c>
      <c r="D782" s="1" t="s">
        <v>18</v>
      </c>
      <c r="E782" s="1">
        <v>5</v>
      </c>
      <c r="F782" s="1">
        <v>2</v>
      </c>
      <c r="G782" s="1">
        <v>0</v>
      </c>
      <c r="H782" s="1">
        <v>8</v>
      </c>
      <c r="I782" s="1">
        <v>0.5</v>
      </c>
      <c r="J782" s="1">
        <v>1</v>
      </c>
      <c r="K782" s="1" t="s">
        <v>47</v>
      </c>
      <c r="L782" s="1">
        <v>2</v>
      </c>
      <c r="M782" s="1" t="s">
        <v>1381</v>
      </c>
      <c r="N782" s="1" t="s">
        <v>20</v>
      </c>
      <c r="O782" s="1" t="s">
        <v>96</v>
      </c>
      <c r="P782" s="1" t="s">
        <v>20</v>
      </c>
      <c r="Q782" s="1" t="s">
        <v>22</v>
      </c>
      <c r="R782" s="1" t="s">
        <v>37</v>
      </c>
      <c r="S782">
        <f t="shared" si="61"/>
        <v>16.5</v>
      </c>
      <c r="T782">
        <f t="shared" si="62"/>
        <v>8</v>
      </c>
      <c r="U782">
        <f t="shared" si="63"/>
        <v>0</v>
      </c>
      <c r="V782" s="14">
        <f t="shared" si="64"/>
        <v>2.75</v>
      </c>
      <c r="W782" t="str">
        <f t="shared" si="60"/>
        <v>NO</v>
      </c>
      <c r="X782" t="str">
        <f>VLOOKUP(B:B,[1]Sheet3!A:B,2,0)</f>
        <v>18-22 yrs (Youths)</v>
      </c>
    </row>
    <row r="783" spans="1:24" x14ac:dyDescent="0.35">
      <c r="A783" s="1" t="s">
        <v>429</v>
      </c>
      <c r="B783" s="1">
        <v>21</v>
      </c>
      <c r="C783" s="1" t="s">
        <v>31</v>
      </c>
      <c r="D783" s="1" t="s">
        <v>18</v>
      </c>
      <c r="E783" s="1">
        <v>0</v>
      </c>
      <c r="F783" s="1">
        <v>2</v>
      </c>
      <c r="G783" s="1">
        <v>1</v>
      </c>
      <c r="H783" s="1">
        <v>7</v>
      </c>
      <c r="I783" s="1">
        <v>1</v>
      </c>
      <c r="J783" s="1">
        <v>0</v>
      </c>
      <c r="K783" s="1" t="s">
        <v>35</v>
      </c>
      <c r="L783" s="1">
        <v>4</v>
      </c>
      <c r="M783" s="1" t="s">
        <v>1383</v>
      </c>
      <c r="N783" s="1" t="s">
        <v>22</v>
      </c>
      <c r="O783" s="1" t="s">
        <v>32</v>
      </c>
      <c r="P783" s="1" t="s">
        <v>22</v>
      </c>
      <c r="Q783" s="1" t="s">
        <v>20</v>
      </c>
      <c r="R783" s="1" t="s">
        <v>33</v>
      </c>
      <c r="S783">
        <f t="shared" si="61"/>
        <v>11</v>
      </c>
      <c r="T783">
        <f t="shared" si="62"/>
        <v>7</v>
      </c>
      <c r="U783">
        <f t="shared" si="63"/>
        <v>0</v>
      </c>
      <c r="V783" s="14">
        <f t="shared" si="64"/>
        <v>1.8333333333333333</v>
      </c>
      <c r="W783" t="str">
        <f t="shared" si="60"/>
        <v>NO</v>
      </c>
      <c r="X783" t="str">
        <f>VLOOKUP(B:B,[1]Sheet3!A:B,2,0)</f>
        <v>18-22 yrs (Youths)</v>
      </c>
    </row>
    <row r="784" spans="1:24" x14ac:dyDescent="0.35">
      <c r="A784" s="1" t="s">
        <v>430</v>
      </c>
      <c r="B784" s="1">
        <v>21</v>
      </c>
      <c r="C784" s="1" t="s">
        <v>55</v>
      </c>
      <c r="D784" s="1" t="s">
        <v>26</v>
      </c>
      <c r="E784" s="1">
        <v>2</v>
      </c>
      <c r="F784" s="1">
        <v>2</v>
      </c>
      <c r="G784" s="1">
        <v>1</v>
      </c>
      <c r="H784" s="1">
        <v>7</v>
      </c>
      <c r="I784" s="1">
        <v>1</v>
      </c>
      <c r="J784" s="1">
        <v>4</v>
      </c>
      <c r="K784" s="1" t="s">
        <v>47</v>
      </c>
      <c r="L784" s="1">
        <v>3</v>
      </c>
      <c r="M784" s="1" t="s">
        <v>1383</v>
      </c>
      <c r="N784" s="1" t="s">
        <v>20</v>
      </c>
      <c r="O784" s="1" t="s">
        <v>48</v>
      </c>
      <c r="P784" s="1" t="s">
        <v>22</v>
      </c>
      <c r="Q784" s="1" t="s">
        <v>20</v>
      </c>
      <c r="R784" s="1" t="s">
        <v>431</v>
      </c>
      <c r="S784">
        <f t="shared" si="61"/>
        <v>17</v>
      </c>
      <c r="T784">
        <f t="shared" si="62"/>
        <v>7</v>
      </c>
      <c r="U784">
        <f t="shared" si="63"/>
        <v>1</v>
      </c>
      <c r="V784" s="14">
        <f t="shared" si="64"/>
        <v>2.8333333333333335</v>
      </c>
      <c r="W784" t="str">
        <f t="shared" si="60"/>
        <v>NO</v>
      </c>
      <c r="X784" t="str">
        <f>VLOOKUP(B:B,[1]Sheet3!A:B,2,0)</f>
        <v>18-22 yrs (Youths)</v>
      </c>
    </row>
    <row r="785" spans="1:24" x14ac:dyDescent="0.35">
      <c r="A785" s="1" t="s">
        <v>433</v>
      </c>
      <c r="B785" s="1">
        <v>21</v>
      </c>
      <c r="C785" s="1" t="s">
        <v>55</v>
      </c>
      <c r="D785" s="1" t="s">
        <v>18</v>
      </c>
      <c r="E785" s="1">
        <v>2</v>
      </c>
      <c r="F785" s="1">
        <v>2</v>
      </c>
      <c r="G785" s="1">
        <v>0</v>
      </c>
      <c r="H785" s="1">
        <v>8</v>
      </c>
      <c r="I785" s="1">
        <v>2</v>
      </c>
      <c r="J785" s="1">
        <v>1</v>
      </c>
      <c r="K785" s="1" t="s">
        <v>35</v>
      </c>
      <c r="L785" s="1">
        <v>3</v>
      </c>
      <c r="M785" s="1" t="s">
        <v>1383</v>
      </c>
      <c r="N785" s="1" t="s">
        <v>22</v>
      </c>
      <c r="O785" s="1" t="s">
        <v>66</v>
      </c>
      <c r="P785" s="1" t="s">
        <v>20</v>
      </c>
      <c r="Q785" s="1" t="s">
        <v>22</v>
      </c>
      <c r="R785" s="1" t="s">
        <v>45</v>
      </c>
      <c r="S785">
        <f t="shared" si="61"/>
        <v>15</v>
      </c>
      <c r="T785">
        <f t="shared" si="62"/>
        <v>8</v>
      </c>
      <c r="U785">
        <f t="shared" si="63"/>
        <v>0</v>
      </c>
      <c r="V785" s="14">
        <f t="shared" si="64"/>
        <v>2.5</v>
      </c>
      <c r="W785" t="str">
        <f t="shared" si="60"/>
        <v>NO</v>
      </c>
      <c r="X785" t="str">
        <f>VLOOKUP(B:B,[1]Sheet3!A:B,2,0)</f>
        <v>18-22 yrs (Youths)</v>
      </c>
    </row>
    <row r="786" spans="1:24" x14ac:dyDescent="0.35">
      <c r="A786" s="1" t="s">
        <v>448</v>
      </c>
      <c r="B786" s="1">
        <v>21</v>
      </c>
      <c r="C786" s="1" t="s">
        <v>31</v>
      </c>
      <c r="D786" s="1" t="s">
        <v>87</v>
      </c>
      <c r="E786" s="1">
        <v>2</v>
      </c>
      <c r="F786" s="1">
        <v>4</v>
      </c>
      <c r="G786" s="1">
        <v>0</v>
      </c>
      <c r="H786" s="1">
        <v>9</v>
      </c>
      <c r="I786" s="1">
        <v>2</v>
      </c>
      <c r="J786" s="1">
        <v>0</v>
      </c>
      <c r="K786" s="1" t="s">
        <v>47</v>
      </c>
      <c r="L786" s="1">
        <v>4</v>
      </c>
      <c r="M786" s="1" t="s">
        <v>1383</v>
      </c>
      <c r="N786" s="1" t="s">
        <v>20</v>
      </c>
      <c r="O786" s="1" t="s">
        <v>96</v>
      </c>
      <c r="P786" s="1" t="s">
        <v>20</v>
      </c>
      <c r="Q786" s="1" t="s">
        <v>22</v>
      </c>
      <c r="R786" s="1" t="s">
        <v>33</v>
      </c>
      <c r="S786">
        <f t="shared" si="61"/>
        <v>17</v>
      </c>
      <c r="T786">
        <f t="shared" si="62"/>
        <v>9</v>
      </c>
      <c r="U786">
        <f t="shared" si="63"/>
        <v>0</v>
      </c>
      <c r="V786" s="14">
        <f t="shared" si="64"/>
        <v>2.8333333333333335</v>
      </c>
      <c r="W786" t="str">
        <f t="shared" si="60"/>
        <v>NO</v>
      </c>
      <c r="X786" t="str">
        <f>VLOOKUP(B:B,[1]Sheet3!A:B,2,0)</f>
        <v>18-22 yrs (Youths)</v>
      </c>
    </row>
    <row r="787" spans="1:24" x14ac:dyDescent="0.35">
      <c r="A787" s="1" t="s">
        <v>455</v>
      </c>
      <c r="B787" s="1">
        <v>21</v>
      </c>
      <c r="C787" s="1" t="s">
        <v>55</v>
      </c>
      <c r="D787" s="1" t="s">
        <v>18</v>
      </c>
      <c r="E787" s="1">
        <v>3</v>
      </c>
      <c r="F787" s="1">
        <v>3</v>
      </c>
      <c r="G787" s="1">
        <v>1</v>
      </c>
      <c r="H787" s="1">
        <v>8</v>
      </c>
      <c r="I787" s="1">
        <v>2</v>
      </c>
      <c r="J787" s="1">
        <v>0</v>
      </c>
      <c r="K787" s="1" t="s">
        <v>35</v>
      </c>
      <c r="L787" s="1">
        <v>3</v>
      </c>
      <c r="M787" s="1" t="s">
        <v>1381</v>
      </c>
      <c r="N787" s="1" t="s">
        <v>20</v>
      </c>
      <c r="O787" s="1" t="s">
        <v>36</v>
      </c>
      <c r="P787" s="1" t="s">
        <v>20</v>
      </c>
      <c r="Q787" s="1" t="s">
        <v>22</v>
      </c>
      <c r="R787" s="1" t="s">
        <v>45</v>
      </c>
      <c r="S787">
        <f t="shared" si="61"/>
        <v>17</v>
      </c>
      <c r="T787">
        <f t="shared" si="62"/>
        <v>8</v>
      </c>
      <c r="U787">
        <f t="shared" si="63"/>
        <v>0</v>
      </c>
      <c r="V787" s="14">
        <f t="shared" si="64"/>
        <v>2.8333333333333335</v>
      </c>
      <c r="W787" t="str">
        <f t="shared" si="60"/>
        <v>NO</v>
      </c>
      <c r="X787" t="str">
        <f>VLOOKUP(B:B,[1]Sheet3!A:B,2,0)</f>
        <v>18-22 yrs (Youths)</v>
      </c>
    </row>
    <row r="788" spans="1:24" x14ac:dyDescent="0.35">
      <c r="A788" s="1" t="s">
        <v>466</v>
      </c>
      <c r="B788" s="1">
        <v>21</v>
      </c>
      <c r="C788" s="1" t="s">
        <v>31</v>
      </c>
      <c r="D788" s="1" t="s">
        <v>26</v>
      </c>
      <c r="E788" s="1">
        <v>6</v>
      </c>
      <c r="F788" s="1">
        <v>0</v>
      </c>
      <c r="G788" s="1">
        <v>1</v>
      </c>
      <c r="H788" s="1">
        <v>7</v>
      </c>
      <c r="I788" s="1">
        <v>4</v>
      </c>
      <c r="J788" s="1">
        <v>1</v>
      </c>
      <c r="K788" s="1" t="s">
        <v>35</v>
      </c>
      <c r="L788" s="1">
        <v>4</v>
      </c>
      <c r="M788" s="1" t="s">
        <v>1381</v>
      </c>
      <c r="N788" s="1" t="s">
        <v>20</v>
      </c>
      <c r="O788" s="1" t="s">
        <v>32</v>
      </c>
      <c r="P788" s="1" t="s">
        <v>22</v>
      </c>
      <c r="Q788" s="1" t="s">
        <v>22</v>
      </c>
      <c r="R788" s="1" t="s">
        <v>212</v>
      </c>
      <c r="S788">
        <f t="shared" si="61"/>
        <v>19</v>
      </c>
      <c r="T788">
        <f t="shared" si="62"/>
        <v>7</v>
      </c>
      <c r="U788">
        <f t="shared" si="63"/>
        <v>0</v>
      </c>
      <c r="V788" s="14">
        <f t="shared" si="64"/>
        <v>3.1666666666666665</v>
      </c>
      <c r="W788" t="str">
        <f t="shared" si="60"/>
        <v>NO</v>
      </c>
      <c r="X788" t="str">
        <f>VLOOKUP(B:B,[1]Sheet3!A:B,2,0)</f>
        <v>18-22 yrs (Youths)</v>
      </c>
    </row>
    <row r="789" spans="1:24" x14ac:dyDescent="0.35">
      <c r="A789" s="1" t="s">
        <v>472</v>
      </c>
      <c r="B789" s="1">
        <v>21</v>
      </c>
      <c r="C789" s="1" t="s">
        <v>55</v>
      </c>
      <c r="D789" s="1" t="s">
        <v>18</v>
      </c>
      <c r="E789" s="1">
        <v>3</v>
      </c>
      <c r="F789" s="1">
        <v>0</v>
      </c>
      <c r="G789" s="1">
        <v>1</v>
      </c>
      <c r="H789" s="1">
        <v>8</v>
      </c>
      <c r="I789" s="1">
        <v>3</v>
      </c>
      <c r="J789" s="1">
        <v>0</v>
      </c>
      <c r="K789" s="1" t="s">
        <v>35</v>
      </c>
      <c r="L789" s="1">
        <v>3</v>
      </c>
      <c r="M789" s="1" t="s">
        <v>1381</v>
      </c>
      <c r="N789" s="1" t="s">
        <v>22</v>
      </c>
      <c r="O789" s="1" t="s">
        <v>32</v>
      </c>
      <c r="P789" s="1" t="s">
        <v>20</v>
      </c>
      <c r="Q789" s="1" t="s">
        <v>20</v>
      </c>
      <c r="R789" s="1" t="s">
        <v>23</v>
      </c>
      <c r="S789">
        <f t="shared" si="61"/>
        <v>15</v>
      </c>
      <c r="T789">
        <f t="shared" si="62"/>
        <v>8</v>
      </c>
      <c r="U789">
        <f t="shared" si="63"/>
        <v>0</v>
      </c>
      <c r="V789" s="14">
        <f t="shared" si="64"/>
        <v>2.5</v>
      </c>
      <c r="W789" t="str">
        <f t="shared" si="60"/>
        <v>NO</v>
      </c>
      <c r="X789" t="str">
        <f>VLOOKUP(B:B,[1]Sheet3!A:B,2,0)</f>
        <v>18-22 yrs (Youths)</v>
      </c>
    </row>
    <row r="790" spans="1:24" x14ac:dyDescent="0.35">
      <c r="A790" s="1" t="s">
        <v>483</v>
      </c>
      <c r="B790" s="1">
        <v>21</v>
      </c>
      <c r="C790" s="1" t="s">
        <v>55</v>
      </c>
      <c r="D790" s="1" t="s">
        <v>18</v>
      </c>
      <c r="E790" s="1">
        <v>3</v>
      </c>
      <c r="F790" s="1">
        <v>3</v>
      </c>
      <c r="G790" s="1">
        <v>0</v>
      </c>
      <c r="H790" s="1">
        <v>8</v>
      </c>
      <c r="I790" s="1">
        <v>2</v>
      </c>
      <c r="J790" s="1">
        <v>0</v>
      </c>
      <c r="K790" s="1" t="s">
        <v>35</v>
      </c>
      <c r="L790" s="1">
        <v>4</v>
      </c>
      <c r="M790" s="1" t="s">
        <v>1386</v>
      </c>
      <c r="N790" s="1" t="s">
        <v>20</v>
      </c>
      <c r="O790" s="1" t="s">
        <v>96</v>
      </c>
      <c r="P790" s="1" t="s">
        <v>20</v>
      </c>
      <c r="Q790" s="1" t="s">
        <v>22</v>
      </c>
      <c r="R790" s="1" t="s">
        <v>33</v>
      </c>
      <c r="S790">
        <f t="shared" si="61"/>
        <v>16</v>
      </c>
      <c r="T790">
        <f t="shared" si="62"/>
        <v>8</v>
      </c>
      <c r="U790">
        <f t="shared" si="63"/>
        <v>0</v>
      </c>
      <c r="V790" s="14">
        <f t="shared" si="64"/>
        <v>2.6666666666666665</v>
      </c>
      <c r="W790" t="str">
        <f t="shared" si="60"/>
        <v>NO</v>
      </c>
      <c r="X790" t="str">
        <f>VLOOKUP(B:B,[1]Sheet3!A:B,2,0)</f>
        <v>18-22 yrs (Youths)</v>
      </c>
    </row>
    <row r="791" spans="1:24" x14ac:dyDescent="0.35">
      <c r="A791" s="1" t="s">
        <v>494</v>
      </c>
      <c r="B791" s="1">
        <v>21</v>
      </c>
      <c r="C791" s="1" t="s">
        <v>31</v>
      </c>
      <c r="D791" s="1" t="s">
        <v>87</v>
      </c>
      <c r="E791" s="1">
        <v>4</v>
      </c>
      <c r="F791" s="1">
        <v>3</v>
      </c>
      <c r="G791" s="1">
        <v>1</v>
      </c>
      <c r="H791" s="1">
        <v>6</v>
      </c>
      <c r="I791" s="1">
        <v>2</v>
      </c>
      <c r="J791" s="1">
        <v>5</v>
      </c>
      <c r="K791" s="1" t="s">
        <v>27</v>
      </c>
      <c r="L791" s="1">
        <v>2</v>
      </c>
      <c r="M791" s="1" t="s">
        <v>1383</v>
      </c>
      <c r="N791" s="1" t="s">
        <v>20</v>
      </c>
      <c r="O791" s="1" t="s">
        <v>156</v>
      </c>
      <c r="P791" s="1" t="s">
        <v>20</v>
      </c>
      <c r="Q791" s="1" t="s">
        <v>22</v>
      </c>
      <c r="R791" s="1" t="s">
        <v>495</v>
      </c>
      <c r="S791">
        <f t="shared" si="61"/>
        <v>21</v>
      </c>
      <c r="T791">
        <f t="shared" si="62"/>
        <v>6</v>
      </c>
      <c r="U791">
        <f t="shared" si="63"/>
        <v>1</v>
      </c>
      <c r="V791" s="14">
        <f t="shared" si="64"/>
        <v>3.5</v>
      </c>
      <c r="W791" t="str">
        <f t="shared" si="60"/>
        <v>NO</v>
      </c>
      <c r="X791" t="str">
        <f>VLOOKUP(B:B,[1]Sheet3!A:B,2,0)</f>
        <v>18-22 yrs (Youths)</v>
      </c>
    </row>
    <row r="792" spans="1:24" x14ac:dyDescent="0.35">
      <c r="A792" s="1" t="s">
        <v>535</v>
      </c>
      <c r="B792" s="1">
        <v>21</v>
      </c>
      <c r="C792" s="1" t="s">
        <v>31</v>
      </c>
      <c r="D792" s="1" t="s">
        <v>18</v>
      </c>
      <c r="E792" s="1">
        <v>0</v>
      </c>
      <c r="F792" s="1">
        <v>1</v>
      </c>
      <c r="G792" s="1">
        <v>0</v>
      </c>
      <c r="H792" s="1">
        <v>6</v>
      </c>
      <c r="I792" s="1">
        <v>6</v>
      </c>
      <c r="J792" s="1">
        <v>1</v>
      </c>
      <c r="K792" s="1" t="s">
        <v>35</v>
      </c>
      <c r="L792" s="1">
        <v>3</v>
      </c>
      <c r="M792" s="1" t="s">
        <v>1383</v>
      </c>
      <c r="N792" s="1" t="s">
        <v>22</v>
      </c>
      <c r="O792" s="1" t="s">
        <v>28</v>
      </c>
      <c r="P792" s="1" t="s">
        <v>20</v>
      </c>
      <c r="Q792" s="1" t="s">
        <v>20</v>
      </c>
      <c r="R792" s="1" t="s">
        <v>23</v>
      </c>
      <c r="S792">
        <f t="shared" si="61"/>
        <v>14</v>
      </c>
      <c r="T792">
        <f t="shared" si="62"/>
        <v>6</v>
      </c>
      <c r="U792">
        <f t="shared" si="63"/>
        <v>0</v>
      </c>
      <c r="V792" s="14">
        <f t="shared" si="64"/>
        <v>2.3333333333333335</v>
      </c>
      <c r="W792" t="str">
        <f t="shared" si="60"/>
        <v>YES</v>
      </c>
      <c r="X792" t="str">
        <f>VLOOKUP(B:B,[1]Sheet3!A:B,2,0)</f>
        <v>18-22 yrs (Youths)</v>
      </c>
    </row>
    <row r="793" spans="1:24" x14ac:dyDescent="0.35">
      <c r="A793" s="1" t="s">
        <v>539</v>
      </c>
      <c r="B793" s="1">
        <v>21</v>
      </c>
      <c r="C793" s="1" t="s">
        <v>31</v>
      </c>
      <c r="D793" s="1" t="s">
        <v>18</v>
      </c>
      <c r="E793" s="1">
        <v>2</v>
      </c>
      <c r="F793" s="1">
        <v>0</v>
      </c>
      <c r="G793" s="1">
        <v>1</v>
      </c>
      <c r="H793" s="1">
        <v>12</v>
      </c>
      <c r="I793" s="1">
        <v>5</v>
      </c>
      <c r="J793" s="1">
        <v>5</v>
      </c>
      <c r="K793" s="1" t="s">
        <v>35</v>
      </c>
      <c r="L793" s="1">
        <v>4</v>
      </c>
      <c r="M793" s="1" t="s">
        <v>1383</v>
      </c>
      <c r="N793" s="1" t="s">
        <v>20</v>
      </c>
      <c r="O793" s="1" t="s">
        <v>32</v>
      </c>
      <c r="P793" s="1" t="s">
        <v>20</v>
      </c>
      <c r="Q793" s="1" t="s">
        <v>20</v>
      </c>
      <c r="R793" s="1" t="s">
        <v>23</v>
      </c>
      <c r="S793">
        <f t="shared" si="61"/>
        <v>25</v>
      </c>
      <c r="T793">
        <f t="shared" si="62"/>
        <v>12</v>
      </c>
      <c r="U793">
        <f t="shared" si="63"/>
        <v>0</v>
      </c>
      <c r="V793" s="14">
        <f t="shared" si="64"/>
        <v>4.166666666666667</v>
      </c>
      <c r="W793" t="str">
        <f t="shared" si="60"/>
        <v>NO</v>
      </c>
      <c r="X793" t="str">
        <f>VLOOKUP(B:B,[1]Sheet3!A:B,2,0)</f>
        <v>18-22 yrs (Youths)</v>
      </c>
    </row>
    <row r="794" spans="1:24" x14ac:dyDescent="0.35">
      <c r="A794" s="1" t="s">
        <v>540</v>
      </c>
      <c r="B794" s="1">
        <v>21</v>
      </c>
      <c r="C794" s="1" t="s">
        <v>55</v>
      </c>
      <c r="D794" s="1" t="s">
        <v>18</v>
      </c>
      <c r="E794" s="1">
        <v>2</v>
      </c>
      <c r="F794" s="1">
        <v>2</v>
      </c>
      <c r="G794" s="1">
        <v>1</v>
      </c>
      <c r="H794" s="1">
        <v>8</v>
      </c>
      <c r="I794" s="1">
        <v>2</v>
      </c>
      <c r="J794" s="1">
        <v>2</v>
      </c>
      <c r="K794" s="1" t="s">
        <v>47</v>
      </c>
      <c r="L794" s="1">
        <v>3</v>
      </c>
      <c r="M794" s="1" t="s">
        <v>1383</v>
      </c>
      <c r="N794" s="1" t="s">
        <v>22</v>
      </c>
      <c r="O794" s="1" t="s">
        <v>36</v>
      </c>
      <c r="P794" s="1" t="s">
        <v>22</v>
      </c>
      <c r="Q794" s="1" t="s">
        <v>22</v>
      </c>
      <c r="R794" s="1" t="s">
        <v>37</v>
      </c>
      <c r="S794">
        <f t="shared" si="61"/>
        <v>17</v>
      </c>
      <c r="T794">
        <f t="shared" si="62"/>
        <v>8</v>
      </c>
      <c r="U794">
        <f t="shared" si="63"/>
        <v>1</v>
      </c>
      <c r="V794" s="14">
        <f t="shared" si="64"/>
        <v>2.8333333333333335</v>
      </c>
      <c r="W794" t="str">
        <f t="shared" si="60"/>
        <v>NO</v>
      </c>
      <c r="X794" t="str">
        <f>VLOOKUP(B:B,[1]Sheet3!A:B,2,0)</f>
        <v>18-22 yrs (Youths)</v>
      </c>
    </row>
    <row r="795" spans="1:24" x14ac:dyDescent="0.35">
      <c r="A795" s="1" t="s">
        <v>552</v>
      </c>
      <c r="B795" s="1">
        <v>21</v>
      </c>
      <c r="C795" s="1" t="s">
        <v>31</v>
      </c>
      <c r="D795" s="1" t="s">
        <v>18</v>
      </c>
      <c r="E795" s="1">
        <v>0</v>
      </c>
      <c r="F795" s="1">
        <v>2</v>
      </c>
      <c r="G795" s="1">
        <v>1</v>
      </c>
      <c r="H795" s="1">
        <v>7</v>
      </c>
      <c r="I795" s="1">
        <v>2</v>
      </c>
      <c r="J795" s="1">
        <v>7</v>
      </c>
      <c r="K795" s="1" t="s">
        <v>47</v>
      </c>
      <c r="L795" s="1">
        <v>3</v>
      </c>
      <c r="M795" s="1" t="s">
        <v>1381</v>
      </c>
      <c r="N795" s="1" t="s">
        <v>20</v>
      </c>
      <c r="O795" s="1" t="s">
        <v>36</v>
      </c>
      <c r="P795" s="1" t="s">
        <v>20</v>
      </c>
      <c r="Q795" s="1" t="s">
        <v>20</v>
      </c>
      <c r="R795" s="1" t="s">
        <v>37</v>
      </c>
      <c r="S795">
        <f t="shared" si="61"/>
        <v>19</v>
      </c>
      <c r="T795">
        <f t="shared" si="62"/>
        <v>7</v>
      </c>
      <c r="U795">
        <f t="shared" si="63"/>
        <v>0</v>
      </c>
      <c r="V795" s="14">
        <f t="shared" si="64"/>
        <v>3.1666666666666665</v>
      </c>
      <c r="W795" t="str">
        <f t="shared" si="60"/>
        <v>NO</v>
      </c>
      <c r="X795" t="str">
        <f>VLOOKUP(B:B,[1]Sheet3!A:B,2,0)</f>
        <v>18-22 yrs (Youths)</v>
      </c>
    </row>
    <row r="796" spans="1:24" x14ac:dyDescent="0.35">
      <c r="A796" s="1" t="s">
        <v>563</v>
      </c>
      <c r="B796" s="1">
        <v>21</v>
      </c>
      <c r="C796" s="1" t="s">
        <v>151</v>
      </c>
      <c r="D796" s="1" t="s">
        <v>18</v>
      </c>
      <c r="E796" s="1">
        <v>0</v>
      </c>
      <c r="F796" s="1">
        <v>9</v>
      </c>
      <c r="G796" s="1">
        <v>0</v>
      </c>
      <c r="H796" s="1">
        <v>7</v>
      </c>
      <c r="I796" s="1">
        <v>2</v>
      </c>
      <c r="J796" s="1">
        <v>0</v>
      </c>
      <c r="K796" s="1" t="s">
        <v>35</v>
      </c>
      <c r="L796" s="1">
        <v>3</v>
      </c>
      <c r="M796" s="1" t="s">
        <v>1383</v>
      </c>
      <c r="N796" s="1" t="s">
        <v>20</v>
      </c>
      <c r="O796" s="1" t="s">
        <v>32</v>
      </c>
      <c r="P796" s="1" t="s">
        <v>22</v>
      </c>
      <c r="Q796" s="1" t="s">
        <v>20</v>
      </c>
      <c r="R796" s="1" t="s">
        <v>37</v>
      </c>
      <c r="S796">
        <f t="shared" si="61"/>
        <v>18</v>
      </c>
      <c r="T796">
        <f t="shared" si="62"/>
        <v>9</v>
      </c>
      <c r="U796">
        <f t="shared" si="63"/>
        <v>0</v>
      </c>
      <c r="V796" s="14">
        <f t="shared" si="64"/>
        <v>3</v>
      </c>
      <c r="W796" t="str">
        <f t="shared" si="60"/>
        <v>NO</v>
      </c>
      <c r="X796" t="str">
        <f>VLOOKUP(B:B,[1]Sheet3!A:B,2,0)</f>
        <v>18-22 yrs (Youths)</v>
      </c>
    </row>
    <row r="797" spans="1:24" x14ac:dyDescent="0.35">
      <c r="A797" s="1" t="s">
        <v>565</v>
      </c>
      <c r="B797" s="1">
        <v>21</v>
      </c>
      <c r="C797" s="1" t="s">
        <v>55</v>
      </c>
      <c r="D797" s="1" t="s">
        <v>18</v>
      </c>
      <c r="E797" s="1">
        <v>2</v>
      </c>
      <c r="F797" s="1">
        <v>4</v>
      </c>
      <c r="G797" s="1">
        <v>1</v>
      </c>
      <c r="H797" s="1">
        <v>8</v>
      </c>
      <c r="I797" s="1">
        <v>8</v>
      </c>
      <c r="J797" s="1">
        <v>1</v>
      </c>
      <c r="K797" s="1" t="s">
        <v>35</v>
      </c>
      <c r="L797" s="1">
        <v>2</v>
      </c>
      <c r="M797" s="1" t="s">
        <v>1381</v>
      </c>
      <c r="N797" s="1" t="s">
        <v>20</v>
      </c>
      <c r="O797" s="1" t="s">
        <v>28</v>
      </c>
      <c r="P797" s="1" t="s">
        <v>22</v>
      </c>
      <c r="Q797" s="1" t="s">
        <v>22</v>
      </c>
      <c r="R797" s="1" t="s">
        <v>23</v>
      </c>
      <c r="S797">
        <f t="shared" si="61"/>
        <v>24</v>
      </c>
      <c r="T797">
        <f t="shared" si="62"/>
        <v>8</v>
      </c>
      <c r="U797">
        <f t="shared" si="63"/>
        <v>1</v>
      </c>
      <c r="V797" s="14">
        <f t="shared" si="64"/>
        <v>4</v>
      </c>
      <c r="W797" t="str">
        <f t="shared" si="60"/>
        <v>YES</v>
      </c>
      <c r="X797" t="str">
        <f>VLOOKUP(B:B,[1]Sheet3!A:B,2,0)</f>
        <v>18-22 yrs (Youths)</v>
      </c>
    </row>
    <row r="798" spans="1:24" x14ac:dyDescent="0.35">
      <c r="A798" s="1" t="s">
        <v>571</v>
      </c>
      <c r="B798" s="1">
        <v>21</v>
      </c>
      <c r="C798" s="1" t="s">
        <v>55</v>
      </c>
      <c r="D798" s="1" t="s">
        <v>87</v>
      </c>
      <c r="E798" s="1">
        <v>2</v>
      </c>
      <c r="F798" s="1">
        <v>4</v>
      </c>
      <c r="G798" s="1">
        <v>1</v>
      </c>
      <c r="H798" s="1">
        <v>10</v>
      </c>
      <c r="I798" s="1">
        <v>8</v>
      </c>
      <c r="J798" s="1">
        <v>1</v>
      </c>
      <c r="K798" s="1" t="s">
        <v>35</v>
      </c>
      <c r="L798" s="1">
        <v>3</v>
      </c>
      <c r="M798" s="1" t="s">
        <v>1381</v>
      </c>
      <c r="N798" s="1" t="s">
        <v>20</v>
      </c>
      <c r="O798" s="1" t="s">
        <v>28</v>
      </c>
      <c r="P798" s="1" t="s">
        <v>20</v>
      </c>
      <c r="Q798" s="1" t="s">
        <v>22</v>
      </c>
      <c r="R798" s="1" t="s">
        <v>37</v>
      </c>
      <c r="S798">
        <f t="shared" si="61"/>
        <v>26</v>
      </c>
      <c r="T798">
        <f t="shared" si="62"/>
        <v>10</v>
      </c>
      <c r="U798">
        <f t="shared" si="63"/>
        <v>1</v>
      </c>
      <c r="V798" s="14">
        <f t="shared" si="64"/>
        <v>4.333333333333333</v>
      </c>
      <c r="W798" t="str">
        <f t="shared" si="60"/>
        <v>NO</v>
      </c>
      <c r="X798" t="str">
        <f>VLOOKUP(B:B,[1]Sheet3!A:B,2,0)</f>
        <v>18-22 yrs (Youths)</v>
      </c>
    </row>
    <row r="799" spans="1:24" x14ac:dyDescent="0.35">
      <c r="A799" s="1" t="s">
        <v>574</v>
      </c>
      <c r="B799" s="1">
        <v>21</v>
      </c>
      <c r="C799" s="1" t="s">
        <v>31</v>
      </c>
      <c r="D799" s="1" t="s">
        <v>87</v>
      </c>
      <c r="E799" s="1">
        <v>1</v>
      </c>
      <c r="F799" s="1">
        <v>0</v>
      </c>
      <c r="G799" s="1">
        <v>0</v>
      </c>
      <c r="H799" s="1">
        <v>8</v>
      </c>
      <c r="I799" s="1">
        <v>2</v>
      </c>
      <c r="J799" s="1">
        <v>1</v>
      </c>
      <c r="K799" s="1" t="s">
        <v>35</v>
      </c>
      <c r="L799" s="1">
        <v>3</v>
      </c>
      <c r="M799" s="1" t="s">
        <v>1383</v>
      </c>
      <c r="N799" s="1" t="s">
        <v>20</v>
      </c>
      <c r="O799" s="1" t="s">
        <v>76</v>
      </c>
      <c r="P799" s="1" t="s">
        <v>22</v>
      </c>
      <c r="Q799" s="1" t="s">
        <v>22</v>
      </c>
      <c r="R799" s="1" t="s">
        <v>33</v>
      </c>
      <c r="S799">
        <f t="shared" si="61"/>
        <v>12</v>
      </c>
      <c r="T799">
        <f t="shared" si="62"/>
        <v>8</v>
      </c>
      <c r="U799">
        <f t="shared" si="63"/>
        <v>0</v>
      </c>
      <c r="V799" s="14">
        <f t="shared" si="64"/>
        <v>2</v>
      </c>
      <c r="W799" t="str">
        <f t="shared" si="60"/>
        <v>NO</v>
      </c>
      <c r="X799" t="str">
        <f>VLOOKUP(B:B,[1]Sheet3!A:B,2,0)</f>
        <v>18-22 yrs (Youths)</v>
      </c>
    </row>
    <row r="800" spans="1:24" x14ac:dyDescent="0.35">
      <c r="A800" s="1" t="s">
        <v>575</v>
      </c>
      <c r="B800" s="1">
        <v>21</v>
      </c>
      <c r="C800" s="1" t="s">
        <v>17</v>
      </c>
      <c r="D800" s="1" t="s">
        <v>87</v>
      </c>
      <c r="E800" s="1">
        <v>2</v>
      </c>
      <c r="F800" s="1">
        <v>6</v>
      </c>
      <c r="G800" s="1">
        <v>0</v>
      </c>
      <c r="H800" s="1">
        <v>6.5</v>
      </c>
      <c r="I800" s="1">
        <v>0.5</v>
      </c>
      <c r="J800" s="1">
        <v>0</v>
      </c>
      <c r="K800" s="1" t="s">
        <v>47</v>
      </c>
      <c r="L800" s="1">
        <v>3</v>
      </c>
      <c r="M800" s="1" t="s">
        <v>1381</v>
      </c>
      <c r="N800" s="1" t="s">
        <v>20</v>
      </c>
      <c r="O800" s="1" t="s">
        <v>145</v>
      </c>
      <c r="P800" s="1" t="s">
        <v>22</v>
      </c>
      <c r="Q800" s="1" t="s">
        <v>22</v>
      </c>
      <c r="R800" s="1" t="s">
        <v>33</v>
      </c>
      <c r="S800">
        <f t="shared" si="61"/>
        <v>15</v>
      </c>
      <c r="T800">
        <f t="shared" si="62"/>
        <v>6.5</v>
      </c>
      <c r="U800">
        <f t="shared" si="63"/>
        <v>0</v>
      </c>
      <c r="V800" s="14">
        <f t="shared" si="64"/>
        <v>2.5</v>
      </c>
      <c r="W800" t="str">
        <f t="shared" si="60"/>
        <v>NO</v>
      </c>
      <c r="X800" t="str">
        <f>VLOOKUP(B:B,[1]Sheet3!A:B,2,0)</f>
        <v>18-22 yrs (Youths)</v>
      </c>
    </row>
    <row r="801" spans="1:24" x14ac:dyDescent="0.35">
      <c r="A801" s="17" t="s">
        <v>576</v>
      </c>
      <c r="B801" s="1">
        <v>21</v>
      </c>
      <c r="C801" s="1" t="s">
        <v>31</v>
      </c>
      <c r="D801" s="1" t="s">
        <v>87</v>
      </c>
      <c r="E801" s="1">
        <v>2</v>
      </c>
      <c r="F801" s="1">
        <v>1</v>
      </c>
      <c r="G801" s="1">
        <v>0</v>
      </c>
      <c r="H801" s="1">
        <v>13</v>
      </c>
      <c r="I801" s="1">
        <v>6</v>
      </c>
      <c r="J801" s="1">
        <v>7</v>
      </c>
      <c r="K801" s="1" t="s">
        <v>108</v>
      </c>
      <c r="L801" s="1">
        <v>2</v>
      </c>
      <c r="M801" s="1" t="s">
        <v>1386</v>
      </c>
      <c r="N801" s="1" t="s">
        <v>22</v>
      </c>
      <c r="O801" s="1" t="s">
        <v>32</v>
      </c>
      <c r="P801" s="1" t="s">
        <v>20</v>
      </c>
      <c r="Q801" s="1" t="s">
        <v>20</v>
      </c>
      <c r="R801" s="1" t="s">
        <v>23</v>
      </c>
      <c r="S801">
        <f t="shared" si="61"/>
        <v>29</v>
      </c>
      <c r="T801">
        <f t="shared" si="62"/>
        <v>13</v>
      </c>
      <c r="U801">
        <f t="shared" si="63"/>
        <v>0</v>
      </c>
      <c r="V801" s="14">
        <f t="shared" si="64"/>
        <v>4.833333333333333</v>
      </c>
      <c r="W801" t="str">
        <f t="shared" si="60"/>
        <v>NO</v>
      </c>
      <c r="X801" t="str">
        <f>VLOOKUP(B:B,[1]Sheet3!A:B,2,0)</f>
        <v>18-22 yrs (Youths)</v>
      </c>
    </row>
    <row r="802" spans="1:24" x14ac:dyDescent="0.35">
      <c r="A802" s="1" t="s">
        <v>583</v>
      </c>
      <c r="B802" s="1">
        <v>21</v>
      </c>
      <c r="C802" s="1" t="s">
        <v>55</v>
      </c>
      <c r="D802" s="1" t="s">
        <v>18</v>
      </c>
      <c r="E802" s="1">
        <v>2</v>
      </c>
      <c r="F802" s="1">
        <v>0</v>
      </c>
      <c r="G802" s="1">
        <v>1</v>
      </c>
      <c r="H802" s="1">
        <v>7</v>
      </c>
      <c r="I802" s="1">
        <v>3</v>
      </c>
      <c r="J802" s="1">
        <v>0</v>
      </c>
      <c r="K802" s="1" t="s">
        <v>35</v>
      </c>
      <c r="L802" s="1">
        <v>2</v>
      </c>
      <c r="M802" s="1" t="s">
        <v>1383</v>
      </c>
      <c r="N802" s="1" t="s">
        <v>20</v>
      </c>
      <c r="O802" s="1" t="s">
        <v>61</v>
      </c>
      <c r="P802" s="1" t="s">
        <v>22</v>
      </c>
      <c r="Q802" s="1" t="s">
        <v>22</v>
      </c>
      <c r="R802" s="1" t="s">
        <v>23</v>
      </c>
      <c r="S802">
        <f t="shared" si="61"/>
        <v>13</v>
      </c>
      <c r="T802">
        <f t="shared" si="62"/>
        <v>7</v>
      </c>
      <c r="U802">
        <f t="shared" si="63"/>
        <v>0</v>
      </c>
      <c r="V802" s="14">
        <f t="shared" si="64"/>
        <v>2.1666666666666665</v>
      </c>
      <c r="W802" t="str">
        <f t="shared" si="60"/>
        <v>NO</v>
      </c>
      <c r="X802" t="str">
        <f>VLOOKUP(B:B,[1]Sheet3!A:B,2,0)</f>
        <v>18-22 yrs (Youths)</v>
      </c>
    </row>
    <row r="803" spans="1:24" x14ac:dyDescent="0.35">
      <c r="A803" s="1" t="s">
        <v>590</v>
      </c>
      <c r="B803" s="1">
        <v>21</v>
      </c>
      <c r="C803" s="1" t="s">
        <v>31</v>
      </c>
      <c r="D803" s="1" t="s">
        <v>44</v>
      </c>
      <c r="E803" s="1">
        <v>4</v>
      </c>
      <c r="F803" s="1">
        <v>0</v>
      </c>
      <c r="G803" s="1">
        <v>3</v>
      </c>
      <c r="H803" s="1">
        <v>11</v>
      </c>
      <c r="I803" s="1">
        <v>10</v>
      </c>
      <c r="J803" s="1">
        <v>0</v>
      </c>
      <c r="K803" s="1" t="s">
        <v>85</v>
      </c>
      <c r="L803" s="1">
        <v>1</v>
      </c>
      <c r="M803" s="1" t="s">
        <v>1386</v>
      </c>
      <c r="N803" s="1" t="s">
        <v>20</v>
      </c>
      <c r="O803" s="1" t="s">
        <v>156</v>
      </c>
      <c r="P803" s="1" t="s">
        <v>20</v>
      </c>
      <c r="Q803" s="1" t="s">
        <v>20</v>
      </c>
      <c r="R803" s="1" t="s">
        <v>33</v>
      </c>
      <c r="S803">
        <f t="shared" si="61"/>
        <v>28</v>
      </c>
      <c r="T803">
        <f t="shared" si="62"/>
        <v>11</v>
      </c>
      <c r="U803">
        <f t="shared" si="63"/>
        <v>0</v>
      </c>
      <c r="V803" s="14">
        <f t="shared" si="64"/>
        <v>4.666666666666667</v>
      </c>
      <c r="W803" t="str">
        <f t="shared" si="60"/>
        <v>NO</v>
      </c>
      <c r="X803" t="str">
        <f>VLOOKUP(B:B,[1]Sheet3!A:B,2,0)</f>
        <v>18-22 yrs (Youths)</v>
      </c>
    </row>
    <row r="804" spans="1:24" x14ac:dyDescent="0.35">
      <c r="A804" s="1" t="s">
        <v>592</v>
      </c>
      <c r="B804" s="1">
        <v>21</v>
      </c>
      <c r="C804" s="1" t="s">
        <v>25</v>
      </c>
      <c r="D804" s="1" t="s">
        <v>18</v>
      </c>
      <c r="E804" s="1">
        <v>6</v>
      </c>
      <c r="F804" s="1">
        <v>6</v>
      </c>
      <c r="G804" s="1">
        <v>1</v>
      </c>
      <c r="H804" s="1">
        <v>6</v>
      </c>
      <c r="I804" s="1">
        <v>1</v>
      </c>
      <c r="J804" s="1">
        <v>0</v>
      </c>
      <c r="K804" s="1" t="s">
        <v>35</v>
      </c>
      <c r="L804" s="1">
        <v>4</v>
      </c>
      <c r="M804" s="1" t="s">
        <v>1386</v>
      </c>
      <c r="N804" s="1" t="s">
        <v>20</v>
      </c>
      <c r="O804" s="1" t="s">
        <v>593</v>
      </c>
      <c r="P804" s="1" t="s">
        <v>20</v>
      </c>
      <c r="Q804" s="1" t="s">
        <v>22</v>
      </c>
      <c r="R804" s="1" t="s">
        <v>29</v>
      </c>
      <c r="S804">
        <f t="shared" si="61"/>
        <v>20</v>
      </c>
      <c r="T804">
        <f t="shared" si="62"/>
        <v>6</v>
      </c>
      <c r="U804">
        <f t="shared" si="63"/>
        <v>0</v>
      </c>
      <c r="V804" s="14">
        <f t="shared" si="64"/>
        <v>3.3333333333333335</v>
      </c>
      <c r="W804" t="str">
        <f t="shared" si="60"/>
        <v>NO</v>
      </c>
      <c r="X804" t="str">
        <f>VLOOKUP(B:B,[1]Sheet3!A:B,2,0)</f>
        <v>18-22 yrs (Youths)</v>
      </c>
    </row>
    <row r="805" spans="1:24" x14ac:dyDescent="0.35">
      <c r="A805" s="1" t="s">
        <v>597</v>
      </c>
      <c r="B805" s="1">
        <v>21</v>
      </c>
      <c r="C805" s="1" t="s">
        <v>55</v>
      </c>
      <c r="D805" s="1" t="s">
        <v>18</v>
      </c>
      <c r="E805" s="1">
        <v>3</v>
      </c>
      <c r="F805" s="1">
        <v>7</v>
      </c>
      <c r="G805" s="1">
        <v>3</v>
      </c>
      <c r="H805" s="1">
        <v>6</v>
      </c>
      <c r="I805" s="1">
        <v>1</v>
      </c>
      <c r="J805" s="1">
        <v>0</v>
      </c>
      <c r="K805" s="1" t="s">
        <v>47</v>
      </c>
      <c r="L805" s="1">
        <v>3</v>
      </c>
      <c r="M805" s="1" t="s">
        <v>1383</v>
      </c>
      <c r="N805" s="1" t="s">
        <v>20</v>
      </c>
      <c r="O805" s="1" t="s">
        <v>156</v>
      </c>
      <c r="P805" s="1" t="s">
        <v>22</v>
      </c>
      <c r="Q805" s="1" t="s">
        <v>20</v>
      </c>
      <c r="R805" s="1" t="s">
        <v>23</v>
      </c>
      <c r="S805">
        <f t="shared" si="61"/>
        <v>20</v>
      </c>
      <c r="T805">
        <f t="shared" si="62"/>
        <v>7</v>
      </c>
      <c r="U805">
        <f t="shared" si="63"/>
        <v>0</v>
      </c>
      <c r="V805" s="14">
        <f t="shared" si="64"/>
        <v>3.3333333333333335</v>
      </c>
      <c r="W805" t="str">
        <f t="shared" si="60"/>
        <v>NO</v>
      </c>
      <c r="X805" t="str">
        <f>VLOOKUP(B:B,[1]Sheet3!A:B,2,0)</f>
        <v>18-22 yrs (Youths)</v>
      </c>
    </row>
    <row r="806" spans="1:24" x14ac:dyDescent="0.35">
      <c r="A806" s="1" t="s">
        <v>602</v>
      </c>
      <c r="B806" s="1">
        <v>21</v>
      </c>
      <c r="C806" s="1" t="s">
        <v>55</v>
      </c>
      <c r="D806" s="1" t="s">
        <v>18</v>
      </c>
      <c r="E806" s="1">
        <v>5</v>
      </c>
      <c r="F806" s="1">
        <v>6</v>
      </c>
      <c r="G806" s="1">
        <v>0</v>
      </c>
      <c r="H806" s="1">
        <v>7</v>
      </c>
      <c r="I806" s="1">
        <v>2</v>
      </c>
      <c r="J806" s="1">
        <v>0.5</v>
      </c>
      <c r="K806" s="1" t="s">
        <v>19</v>
      </c>
      <c r="L806" s="1">
        <v>3</v>
      </c>
      <c r="M806" s="1" t="s">
        <v>1381</v>
      </c>
      <c r="N806" s="1" t="s">
        <v>20</v>
      </c>
      <c r="O806" s="1" t="s">
        <v>48</v>
      </c>
      <c r="P806" s="1" t="s">
        <v>22</v>
      </c>
      <c r="Q806" s="1" t="s">
        <v>22</v>
      </c>
      <c r="R806" s="1" t="s">
        <v>23</v>
      </c>
      <c r="S806">
        <f t="shared" si="61"/>
        <v>20.5</v>
      </c>
      <c r="T806">
        <f t="shared" si="62"/>
        <v>7</v>
      </c>
      <c r="U806">
        <f t="shared" si="63"/>
        <v>0</v>
      </c>
      <c r="V806" s="14">
        <f t="shared" si="64"/>
        <v>3.4166666666666665</v>
      </c>
      <c r="W806" t="str">
        <f t="shared" si="60"/>
        <v>NO</v>
      </c>
      <c r="X806" t="str">
        <f>VLOOKUP(B:B,[1]Sheet3!A:B,2,0)</f>
        <v>18-22 yrs (Youths)</v>
      </c>
    </row>
    <row r="807" spans="1:24" x14ac:dyDescent="0.35">
      <c r="A807" s="1" t="s">
        <v>610</v>
      </c>
      <c r="B807" s="1">
        <v>21</v>
      </c>
      <c r="C807" s="1" t="s">
        <v>55</v>
      </c>
      <c r="D807" s="1" t="s">
        <v>18</v>
      </c>
      <c r="E807" s="1">
        <v>4</v>
      </c>
      <c r="F807" s="1">
        <v>1</v>
      </c>
      <c r="G807" s="1">
        <v>0</v>
      </c>
      <c r="H807" s="1">
        <v>10</v>
      </c>
      <c r="I807" s="1">
        <v>2</v>
      </c>
      <c r="J807" s="1">
        <v>0</v>
      </c>
      <c r="K807" s="1" t="s">
        <v>47</v>
      </c>
      <c r="L807" s="1">
        <v>3</v>
      </c>
      <c r="M807" s="1" t="s">
        <v>1381</v>
      </c>
      <c r="N807" s="1" t="s">
        <v>20</v>
      </c>
      <c r="O807" s="1" t="s">
        <v>61</v>
      </c>
      <c r="P807" s="1" t="s">
        <v>20</v>
      </c>
      <c r="Q807" s="1" t="s">
        <v>22</v>
      </c>
      <c r="R807" s="1" t="s">
        <v>23</v>
      </c>
      <c r="S807">
        <f t="shared" si="61"/>
        <v>17</v>
      </c>
      <c r="T807">
        <f t="shared" si="62"/>
        <v>10</v>
      </c>
      <c r="U807">
        <f t="shared" si="63"/>
        <v>0</v>
      </c>
      <c r="V807" s="14">
        <f t="shared" si="64"/>
        <v>2.8333333333333335</v>
      </c>
      <c r="W807" t="str">
        <f t="shared" si="60"/>
        <v>NO</v>
      </c>
      <c r="X807" t="str">
        <f>VLOOKUP(B:B,[1]Sheet3!A:B,2,0)</f>
        <v>18-22 yrs (Youths)</v>
      </c>
    </row>
    <row r="808" spans="1:24" x14ac:dyDescent="0.35">
      <c r="A808" s="1" t="s">
        <v>614</v>
      </c>
      <c r="B808" s="1">
        <v>21</v>
      </c>
      <c r="C808" s="1" t="s">
        <v>31</v>
      </c>
      <c r="D808" s="1" t="s">
        <v>18</v>
      </c>
      <c r="E808" s="1">
        <v>4</v>
      </c>
      <c r="F808" s="1">
        <v>2</v>
      </c>
      <c r="G808" s="1">
        <v>0</v>
      </c>
      <c r="H808" s="1">
        <v>6</v>
      </c>
      <c r="I808" s="1">
        <v>1</v>
      </c>
      <c r="J808" s="1">
        <v>0</v>
      </c>
      <c r="K808" s="1" t="s">
        <v>27</v>
      </c>
      <c r="L808" s="1">
        <v>3</v>
      </c>
      <c r="M808" s="1" t="s">
        <v>1381</v>
      </c>
      <c r="N808" s="1" t="s">
        <v>20</v>
      </c>
      <c r="O808" s="1" t="s">
        <v>48</v>
      </c>
      <c r="P808" s="1" t="s">
        <v>20</v>
      </c>
      <c r="Q808" s="1" t="s">
        <v>22</v>
      </c>
      <c r="R808" s="1" t="s">
        <v>33</v>
      </c>
      <c r="S808">
        <f t="shared" si="61"/>
        <v>13</v>
      </c>
      <c r="T808">
        <f t="shared" si="62"/>
        <v>6</v>
      </c>
      <c r="U808">
        <f t="shared" si="63"/>
        <v>0</v>
      </c>
      <c r="V808" s="14">
        <f t="shared" si="64"/>
        <v>2.1666666666666665</v>
      </c>
      <c r="W808" t="str">
        <f t="shared" si="60"/>
        <v>NO</v>
      </c>
      <c r="X808" t="str">
        <f>VLOOKUP(B:B,[1]Sheet3!A:B,2,0)</f>
        <v>18-22 yrs (Youths)</v>
      </c>
    </row>
    <row r="809" spans="1:24" x14ac:dyDescent="0.35">
      <c r="A809" s="1" t="s">
        <v>620</v>
      </c>
      <c r="B809" s="1">
        <v>21</v>
      </c>
      <c r="C809" s="1" t="s">
        <v>55</v>
      </c>
      <c r="D809" s="1" t="s">
        <v>26</v>
      </c>
      <c r="E809" s="1">
        <v>0</v>
      </c>
      <c r="F809" s="1">
        <v>4</v>
      </c>
      <c r="G809" s="1">
        <v>1</v>
      </c>
      <c r="H809" s="1">
        <v>7</v>
      </c>
      <c r="I809" s="1">
        <v>2</v>
      </c>
      <c r="J809" s="1">
        <v>4</v>
      </c>
      <c r="K809" s="1" t="s">
        <v>142</v>
      </c>
      <c r="L809" s="1">
        <v>4</v>
      </c>
      <c r="M809" s="1" t="s">
        <v>1381</v>
      </c>
      <c r="N809" s="1" t="s">
        <v>20</v>
      </c>
      <c r="O809" s="1" t="s">
        <v>61</v>
      </c>
      <c r="P809" s="1" t="s">
        <v>22</v>
      </c>
      <c r="Q809" s="1" t="s">
        <v>22</v>
      </c>
      <c r="R809" s="1" t="s">
        <v>37</v>
      </c>
      <c r="S809">
        <f t="shared" si="61"/>
        <v>18</v>
      </c>
      <c r="T809">
        <f t="shared" si="62"/>
        <v>7</v>
      </c>
      <c r="U809">
        <f t="shared" si="63"/>
        <v>0</v>
      </c>
      <c r="V809" s="14">
        <f t="shared" si="64"/>
        <v>3</v>
      </c>
      <c r="W809" t="str">
        <f t="shared" si="60"/>
        <v>NO</v>
      </c>
      <c r="X809" t="str">
        <f>VLOOKUP(B:B,[1]Sheet3!A:B,2,0)</f>
        <v>18-22 yrs (Youths)</v>
      </c>
    </row>
    <row r="810" spans="1:24" x14ac:dyDescent="0.35">
      <c r="A810" s="1" t="s">
        <v>636</v>
      </c>
      <c r="B810" s="1">
        <v>21</v>
      </c>
      <c r="C810" s="1" t="s">
        <v>55</v>
      </c>
      <c r="D810" s="1" t="s">
        <v>18</v>
      </c>
      <c r="E810" s="1">
        <v>1</v>
      </c>
      <c r="F810" s="1">
        <v>8</v>
      </c>
      <c r="G810" s="1">
        <v>2</v>
      </c>
      <c r="H810" s="1">
        <v>8</v>
      </c>
      <c r="I810" s="1">
        <v>2</v>
      </c>
      <c r="J810" s="1">
        <v>1</v>
      </c>
      <c r="K810" s="1" t="s">
        <v>47</v>
      </c>
      <c r="L810" s="1">
        <v>3</v>
      </c>
      <c r="M810" s="1" t="s">
        <v>1383</v>
      </c>
      <c r="N810" s="1" t="s">
        <v>22</v>
      </c>
      <c r="O810" s="1" t="s">
        <v>61</v>
      </c>
      <c r="P810" s="1" t="s">
        <v>20</v>
      </c>
      <c r="Q810" s="1" t="s">
        <v>20</v>
      </c>
      <c r="R810" s="1" t="s">
        <v>29</v>
      </c>
      <c r="S810">
        <f t="shared" si="61"/>
        <v>22</v>
      </c>
      <c r="T810">
        <f t="shared" si="62"/>
        <v>8</v>
      </c>
      <c r="U810">
        <f t="shared" si="63"/>
        <v>1</v>
      </c>
      <c r="V810" s="14">
        <f t="shared" si="64"/>
        <v>3.6666666666666665</v>
      </c>
      <c r="W810" t="str">
        <f t="shared" si="60"/>
        <v>NO</v>
      </c>
      <c r="X810" t="str">
        <f>VLOOKUP(B:B,[1]Sheet3!A:B,2,0)</f>
        <v>18-22 yrs (Youths)</v>
      </c>
    </row>
    <row r="811" spans="1:24" x14ac:dyDescent="0.35">
      <c r="A811" s="1" t="s">
        <v>646</v>
      </c>
      <c r="B811" s="1">
        <v>21</v>
      </c>
      <c r="C811" s="1" t="s">
        <v>31</v>
      </c>
      <c r="D811" s="1" t="s">
        <v>18</v>
      </c>
      <c r="E811" s="1">
        <v>4</v>
      </c>
      <c r="F811" s="1">
        <v>2</v>
      </c>
      <c r="G811" s="1">
        <v>2</v>
      </c>
      <c r="H811" s="1">
        <v>8</v>
      </c>
      <c r="I811" s="1">
        <v>4</v>
      </c>
      <c r="J811" s="1">
        <v>4</v>
      </c>
      <c r="K811" s="1" t="s">
        <v>27</v>
      </c>
      <c r="L811" s="1">
        <v>3</v>
      </c>
      <c r="M811" s="1" t="s">
        <v>1386</v>
      </c>
      <c r="N811" s="1" t="s">
        <v>20</v>
      </c>
      <c r="O811" s="1" t="s">
        <v>36</v>
      </c>
      <c r="P811" s="1" t="s">
        <v>22</v>
      </c>
      <c r="Q811" s="1" t="s">
        <v>22</v>
      </c>
      <c r="R811" s="1" t="s">
        <v>37</v>
      </c>
      <c r="S811">
        <f t="shared" si="61"/>
        <v>24</v>
      </c>
      <c r="T811">
        <f t="shared" si="62"/>
        <v>8</v>
      </c>
      <c r="U811">
        <f t="shared" si="63"/>
        <v>2</v>
      </c>
      <c r="V811" s="14">
        <f t="shared" si="64"/>
        <v>4</v>
      </c>
      <c r="W811" t="str">
        <f t="shared" si="60"/>
        <v>NO</v>
      </c>
      <c r="X811" t="str">
        <f>VLOOKUP(B:B,[1]Sheet3!A:B,2,0)</f>
        <v>18-22 yrs (Youths)</v>
      </c>
    </row>
    <row r="812" spans="1:24" x14ac:dyDescent="0.35">
      <c r="A812" s="1" t="s">
        <v>654</v>
      </c>
      <c r="B812" s="1">
        <v>21</v>
      </c>
      <c r="C812" s="1" t="s">
        <v>151</v>
      </c>
      <c r="D812" s="1" t="s">
        <v>26</v>
      </c>
      <c r="E812" s="1">
        <v>1</v>
      </c>
      <c r="F812" s="1">
        <v>4</v>
      </c>
      <c r="G812" s="1">
        <v>1</v>
      </c>
      <c r="H812" s="1">
        <v>8</v>
      </c>
      <c r="I812" s="1">
        <v>4</v>
      </c>
      <c r="J812" s="1">
        <v>0</v>
      </c>
      <c r="K812" s="1" t="s">
        <v>27</v>
      </c>
      <c r="L812" s="1">
        <v>3</v>
      </c>
      <c r="M812" s="1" t="s">
        <v>1383</v>
      </c>
      <c r="N812" s="1" t="s">
        <v>20</v>
      </c>
      <c r="O812" s="1" t="s">
        <v>48</v>
      </c>
      <c r="P812" s="1" t="s">
        <v>22</v>
      </c>
      <c r="Q812" s="1" t="s">
        <v>22</v>
      </c>
      <c r="R812" s="1" t="s">
        <v>23</v>
      </c>
      <c r="S812">
        <f t="shared" si="61"/>
        <v>18</v>
      </c>
      <c r="T812">
        <f t="shared" si="62"/>
        <v>8</v>
      </c>
      <c r="U812">
        <f t="shared" si="63"/>
        <v>0</v>
      </c>
      <c r="V812" s="14">
        <f t="shared" si="64"/>
        <v>3</v>
      </c>
      <c r="W812" t="str">
        <f t="shared" si="60"/>
        <v>NO</v>
      </c>
      <c r="X812" t="str">
        <f>VLOOKUP(B:B,[1]Sheet3!A:B,2,0)</f>
        <v>18-22 yrs (Youths)</v>
      </c>
    </row>
    <row r="813" spans="1:24" x14ac:dyDescent="0.35">
      <c r="A813" s="1" t="s">
        <v>661</v>
      </c>
      <c r="B813" s="1">
        <v>21</v>
      </c>
      <c r="C813" s="1" t="s">
        <v>151</v>
      </c>
      <c r="D813" s="1" t="s">
        <v>26</v>
      </c>
      <c r="E813" s="1">
        <v>0</v>
      </c>
      <c r="F813" s="1">
        <v>8</v>
      </c>
      <c r="G813" s="1">
        <v>0</v>
      </c>
      <c r="H813" s="1">
        <v>7</v>
      </c>
      <c r="I813" s="1">
        <v>2</v>
      </c>
      <c r="J813" s="1">
        <v>0.5</v>
      </c>
      <c r="K813" s="1" t="s">
        <v>47</v>
      </c>
      <c r="L813" s="1">
        <v>3</v>
      </c>
      <c r="M813" s="1" t="s">
        <v>1383</v>
      </c>
      <c r="N813" s="1" t="s">
        <v>22</v>
      </c>
      <c r="O813" s="1" t="s">
        <v>48</v>
      </c>
      <c r="P813" s="1" t="s">
        <v>22</v>
      </c>
      <c r="Q813" s="1" t="s">
        <v>20</v>
      </c>
      <c r="R813" s="1" t="s">
        <v>23</v>
      </c>
      <c r="S813">
        <f t="shared" si="61"/>
        <v>17.5</v>
      </c>
      <c r="T813">
        <f t="shared" si="62"/>
        <v>8</v>
      </c>
      <c r="U813">
        <f t="shared" si="63"/>
        <v>0</v>
      </c>
      <c r="V813" s="14">
        <f t="shared" si="64"/>
        <v>2.9166666666666665</v>
      </c>
      <c r="W813" t="str">
        <f t="shared" si="60"/>
        <v>NO</v>
      </c>
      <c r="X813" t="str">
        <f>VLOOKUP(B:B,[1]Sheet3!A:B,2,0)</f>
        <v>18-22 yrs (Youths)</v>
      </c>
    </row>
    <row r="814" spans="1:24" x14ac:dyDescent="0.35">
      <c r="A814" s="1" t="s">
        <v>665</v>
      </c>
      <c r="B814" s="1">
        <v>21</v>
      </c>
      <c r="C814" s="1" t="s">
        <v>55</v>
      </c>
      <c r="D814" s="1" t="s">
        <v>18</v>
      </c>
      <c r="E814" s="1">
        <v>6</v>
      </c>
      <c r="F814" s="1">
        <v>2</v>
      </c>
      <c r="G814" s="1">
        <v>1</v>
      </c>
      <c r="H814" s="1">
        <v>7</v>
      </c>
      <c r="I814" s="1">
        <v>1.5</v>
      </c>
      <c r="J814" s="1">
        <v>1.5</v>
      </c>
      <c r="K814" s="1" t="s">
        <v>27</v>
      </c>
      <c r="L814" s="1">
        <v>3</v>
      </c>
      <c r="M814" s="1" t="s">
        <v>1383</v>
      </c>
      <c r="N814" s="1" t="s">
        <v>20</v>
      </c>
      <c r="O814" s="1" t="s">
        <v>36</v>
      </c>
      <c r="P814" s="1" t="s">
        <v>20</v>
      </c>
      <c r="Q814" s="1" t="s">
        <v>22</v>
      </c>
      <c r="R814" s="1" t="s">
        <v>666</v>
      </c>
      <c r="S814">
        <f t="shared" si="61"/>
        <v>19</v>
      </c>
      <c r="T814">
        <f t="shared" si="62"/>
        <v>7</v>
      </c>
      <c r="U814">
        <f t="shared" si="63"/>
        <v>1</v>
      </c>
      <c r="V814" s="14">
        <f t="shared" si="64"/>
        <v>3.1666666666666665</v>
      </c>
      <c r="W814" t="str">
        <f t="shared" si="60"/>
        <v>NO</v>
      </c>
      <c r="X814" t="str">
        <f>VLOOKUP(B:B,[1]Sheet3!A:B,2,0)</f>
        <v>18-22 yrs (Youths)</v>
      </c>
    </row>
    <row r="815" spans="1:24" x14ac:dyDescent="0.35">
      <c r="A815" s="1" t="s">
        <v>671</v>
      </c>
      <c r="B815" s="1">
        <v>21</v>
      </c>
      <c r="C815" s="1" t="s">
        <v>31</v>
      </c>
      <c r="D815" s="1" t="s">
        <v>18</v>
      </c>
      <c r="E815" s="1">
        <v>0</v>
      </c>
      <c r="F815" s="1">
        <v>2</v>
      </c>
      <c r="G815" s="1">
        <v>0</v>
      </c>
      <c r="H815" s="1">
        <v>10</v>
      </c>
      <c r="I815" s="1">
        <v>6</v>
      </c>
      <c r="J815" s="1">
        <v>0</v>
      </c>
      <c r="K815" s="1" t="s">
        <v>27</v>
      </c>
      <c r="L815" s="1">
        <v>2</v>
      </c>
      <c r="M815" s="1" t="s">
        <v>1383</v>
      </c>
      <c r="N815" s="1" t="s">
        <v>20</v>
      </c>
      <c r="O815" s="1" t="s">
        <v>61</v>
      </c>
      <c r="P815" s="1" t="s">
        <v>20</v>
      </c>
      <c r="Q815" s="1" t="s">
        <v>22</v>
      </c>
      <c r="R815" s="1" t="s">
        <v>37</v>
      </c>
      <c r="S815">
        <f t="shared" si="61"/>
        <v>18</v>
      </c>
      <c r="T815">
        <f t="shared" si="62"/>
        <v>10</v>
      </c>
      <c r="U815">
        <f t="shared" si="63"/>
        <v>0</v>
      </c>
      <c r="V815" s="14">
        <f t="shared" si="64"/>
        <v>3</v>
      </c>
      <c r="W815" t="str">
        <f t="shared" si="60"/>
        <v>NO</v>
      </c>
      <c r="X815" t="str">
        <f>VLOOKUP(B:B,[1]Sheet3!A:B,2,0)</f>
        <v>18-22 yrs (Youths)</v>
      </c>
    </row>
    <row r="816" spans="1:24" x14ac:dyDescent="0.35">
      <c r="A816" s="1" t="s">
        <v>673</v>
      </c>
      <c r="B816" s="1">
        <v>21</v>
      </c>
      <c r="C816" s="1" t="s">
        <v>55</v>
      </c>
      <c r="D816" s="1" t="s">
        <v>18</v>
      </c>
      <c r="E816" s="1">
        <v>3</v>
      </c>
      <c r="F816" s="1">
        <v>0</v>
      </c>
      <c r="G816" s="1">
        <v>2</v>
      </c>
      <c r="H816" s="1">
        <v>8</v>
      </c>
      <c r="I816" s="1">
        <v>2</v>
      </c>
      <c r="J816" s="1">
        <v>2</v>
      </c>
      <c r="K816" s="1" t="s">
        <v>35</v>
      </c>
      <c r="L816" s="1">
        <v>3</v>
      </c>
      <c r="M816" s="1" t="s">
        <v>1381</v>
      </c>
      <c r="N816" s="1" t="s">
        <v>20</v>
      </c>
      <c r="O816" s="1" t="s">
        <v>61</v>
      </c>
      <c r="P816" s="1" t="s">
        <v>20</v>
      </c>
      <c r="Q816" s="1" t="s">
        <v>20</v>
      </c>
      <c r="R816" s="1" t="s">
        <v>37</v>
      </c>
      <c r="S816">
        <f t="shared" si="61"/>
        <v>17</v>
      </c>
      <c r="T816">
        <f t="shared" si="62"/>
        <v>8</v>
      </c>
      <c r="U816">
        <f t="shared" si="63"/>
        <v>0</v>
      </c>
      <c r="V816" s="14">
        <f t="shared" si="64"/>
        <v>2.8333333333333335</v>
      </c>
      <c r="W816" t="str">
        <f t="shared" si="60"/>
        <v>NO</v>
      </c>
      <c r="X816" t="str">
        <f>VLOOKUP(B:B,[1]Sheet3!A:B,2,0)</f>
        <v>18-22 yrs (Youths)</v>
      </c>
    </row>
    <row r="817" spans="1:24" x14ac:dyDescent="0.35">
      <c r="A817" s="1" t="s">
        <v>674</v>
      </c>
      <c r="B817" s="1">
        <v>21</v>
      </c>
      <c r="C817" s="1" t="s">
        <v>31</v>
      </c>
      <c r="D817" s="1" t="s">
        <v>26</v>
      </c>
      <c r="E817" s="1">
        <v>3</v>
      </c>
      <c r="F817" s="1">
        <v>1</v>
      </c>
      <c r="G817" s="1">
        <v>1</v>
      </c>
      <c r="H817" s="1">
        <v>8</v>
      </c>
      <c r="I817" s="1">
        <v>2</v>
      </c>
      <c r="J817" s="1">
        <v>0</v>
      </c>
      <c r="K817" s="1" t="s">
        <v>35</v>
      </c>
      <c r="L817" s="1">
        <v>3</v>
      </c>
      <c r="M817" s="1" t="s">
        <v>1381</v>
      </c>
      <c r="N817" s="1" t="s">
        <v>20</v>
      </c>
      <c r="O817" s="1" t="s">
        <v>36</v>
      </c>
      <c r="P817" s="1" t="s">
        <v>22</v>
      </c>
      <c r="Q817" s="1" t="s">
        <v>22</v>
      </c>
      <c r="R817" s="1" t="s">
        <v>33</v>
      </c>
      <c r="S817">
        <f t="shared" si="61"/>
        <v>15</v>
      </c>
      <c r="T817">
        <f t="shared" si="62"/>
        <v>8</v>
      </c>
      <c r="U817">
        <f t="shared" si="63"/>
        <v>0</v>
      </c>
      <c r="V817" s="14">
        <f t="shared" si="64"/>
        <v>2.5</v>
      </c>
      <c r="W817" t="str">
        <f t="shared" si="60"/>
        <v>NO</v>
      </c>
      <c r="X817" t="str">
        <f>VLOOKUP(B:B,[1]Sheet3!A:B,2,0)</f>
        <v>18-22 yrs (Youths)</v>
      </c>
    </row>
    <row r="818" spans="1:24" x14ac:dyDescent="0.35">
      <c r="A818" s="1" t="s">
        <v>679</v>
      </c>
      <c r="B818" s="1">
        <v>21</v>
      </c>
      <c r="C818" s="1" t="s">
        <v>55</v>
      </c>
      <c r="D818" s="1" t="s">
        <v>18</v>
      </c>
      <c r="E818" s="1">
        <v>4</v>
      </c>
      <c r="F818" s="1">
        <v>4</v>
      </c>
      <c r="G818" s="1">
        <v>1</v>
      </c>
      <c r="H818" s="1">
        <v>8</v>
      </c>
      <c r="I818" s="1">
        <v>3</v>
      </c>
      <c r="J818" s="1">
        <v>1</v>
      </c>
      <c r="K818" s="1" t="s">
        <v>35</v>
      </c>
      <c r="L818" s="1">
        <v>3</v>
      </c>
      <c r="M818" s="1" t="s">
        <v>1381</v>
      </c>
      <c r="N818" s="1" t="s">
        <v>20</v>
      </c>
      <c r="O818" s="1" t="s">
        <v>32</v>
      </c>
      <c r="P818" s="1" t="s">
        <v>20</v>
      </c>
      <c r="Q818" s="1" t="s">
        <v>20</v>
      </c>
      <c r="R818" s="1" t="s">
        <v>23</v>
      </c>
      <c r="S818">
        <f t="shared" si="61"/>
        <v>21</v>
      </c>
      <c r="T818">
        <f t="shared" si="62"/>
        <v>8</v>
      </c>
      <c r="U818">
        <f t="shared" si="63"/>
        <v>1</v>
      </c>
      <c r="V818" s="14">
        <f t="shared" si="64"/>
        <v>3.5</v>
      </c>
      <c r="W818" t="str">
        <f t="shared" si="60"/>
        <v>NO</v>
      </c>
      <c r="X818" t="str">
        <f>VLOOKUP(B:B,[1]Sheet3!A:B,2,0)</f>
        <v>18-22 yrs (Youths)</v>
      </c>
    </row>
    <row r="819" spans="1:24" x14ac:dyDescent="0.35">
      <c r="A819" s="1" t="s">
        <v>681</v>
      </c>
      <c r="B819" s="1">
        <v>21</v>
      </c>
      <c r="C819" s="1" t="s">
        <v>17</v>
      </c>
      <c r="D819" s="1" t="s">
        <v>18</v>
      </c>
      <c r="E819" s="1">
        <v>8</v>
      </c>
      <c r="F819" s="1">
        <v>2</v>
      </c>
      <c r="G819" s="1">
        <v>1</v>
      </c>
      <c r="H819" s="1">
        <v>7</v>
      </c>
      <c r="I819" s="1">
        <v>1</v>
      </c>
      <c r="J819" s="1">
        <v>0</v>
      </c>
      <c r="K819" s="1" t="s">
        <v>47</v>
      </c>
      <c r="L819" s="1">
        <v>3</v>
      </c>
      <c r="M819" s="1" t="s">
        <v>1383</v>
      </c>
      <c r="N819" s="1" t="s">
        <v>20</v>
      </c>
      <c r="O819" s="1" t="s">
        <v>277</v>
      </c>
      <c r="P819" s="1" t="s">
        <v>22</v>
      </c>
      <c r="Q819" s="1" t="s">
        <v>22</v>
      </c>
      <c r="R819" s="1" t="s">
        <v>45</v>
      </c>
      <c r="S819">
        <f t="shared" si="61"/>
        <v>19</v>
      </c>
      <c r="T819">
        <f t="shared" si="62"/>
        <v>8</v>
      </c>
      <c r="U819">
        <f t="shared" si="63"/>
        <v>0</v>
      </c>
      <c r="V819" s="14">
        <f t="shared" si="64"/>
        <v>3.1666666666666665</v>
      </c>
      <c r="W819" t="str">
        <f t="shared" si="60"/>
        <v>NO</v>
      </c>
      <c r="X819" t="str">
        <f>VLOOKUP(B:B,[1]Sheet3!A:B,2,0)</f>
        <v>18-22 yrs (Youths)</v>
      </c>
    </row>
    <row r="820" spans="1:24" x14ac:dyDescent="0.35">
      <c r="A820" s="1" t="s">
        <v>698</v>
      </c>
      <c r="B820" s="1">
        <v>21</v>
      </c>
      <c r="C820" s="1" t="s">
        <v>25</v>
      </c>
      <c r="D820" s="1" t="s">
        <v>18</v>
      </c>
      <c r="E820" s="1">
        <v>3</v>
      </c>
      <c r="F820" s="1">
        <v>1</v>
      </c>
      <c r="G820" s="1">
        <v>0</v>
      </c>
      <c r="H820" s="1">
        <v>11</v>
      </c>
      <c r="I820" s="1">
        <v>3</v>
      </c>
      <c r="J820" s="1">
        <v>2</v>
      </c>
      <c r="K820" s="1" t="s">
        <v>108</v>
      </c>
      <c r="L820" s="1">
        <v>1</v>
      </c>
      <c r="M820" s="1" t="s">
        <v>1383</v>
      </c>
      <c r="N820" s="1" t="s">
        <v>20</v>
      </c>
      <c r="O820" s="1" t="s">
        <v>66</v>
      </c>
      <c r="P820" s="1" t="s">
        <v>22</v>
      </c>
      <c r="Q820" s="1" t="s">
        <v>20</v>
      </c>
      <c r="R820" s="1" t="s">
        <v>45</v>
      </c>
      <c r="S820">
        <f t="shared" si="61"/>
        <v>20</v>
      </c>
      <c r="T820">
        <f t="shared" si="62"/>
        <v>11</v>
      </c>
      <c r="U820">
        <f t="shared" si="63"/>
        <v>0</v>
      </c>
      <c r="V820" s="14">
        <f t="shared" si="64"/>
        <v>3.3333333333333335</v>
      </c>
      <c r="W820" t="str">
        <f t="shared" si="60"/>
        <v>NO</v>
      </c>
      <c r="X820" t="str">
        <f>VLOOKUP(B:B,[1]Sheet3!A:B,2,0)</f>
        <v>18-22 yrs (Youths)</v>
      </c>
    </row>
    <row r="821" spans="1:24" x14ac:dyDescent="0.35">
      <c r="A821" s="1" t="s">
        <v>704</v>
      </c>
      <c r="B821" s="1">
        <v>21</v>
      </c>
      <c r="C821" s="1" t="s">
        <v>31</v>
      </c>
      <c r="D821" s="1" t="s">
        <v>26</v>
      </c>
      <c r="E821" s="1">
        <v>2</v>
      </c>
      <c r="F821" s="1">
        <v>0.5</v>
      </c>
      <c r="G821" s="1">
        <v>1</v>
      </c>
      <c r="H821" s="1">
        <v>8</v>
      </c>
      <c r="I821" s="1">
        <v>1</v>
      </c>
      <c r="J821" s="1">
        <v>0</v>
      </c>
      <c r="K821" s="1" t="s">
        <v>27</v>
      </c>
      <c r="L821" s="1">
        <v>4</v>
      </c>
      <c r="M821" s="1" t="s">
        <v>1381</v>
      </c>
      <c r="N821" s="1" t="s">
        <v>20</v>
      </c>
      <c r="O821" s="1" t="s">
        <v>32</v>
      </c>
      <c r="P821" s="1" t="s">
        <v>22</v>
      </c>
      <c r="Q821" s="1" t="s">
        <v>22</v>
      </c>
      <c r="R821" s="1" t="s">
        <v>33</v>
      </c>
      <c r="S821">
        <f t="shared" si="61"/>
        <v>12.5</v>
      </c>
      <c r="T821">
        <f t="shared" si="62"/>
        <v>8</v>
      </c>
      <c r="U821">
        <f t="shared" si="63"/>
        <v>0</v>
      </c>
      <c r="V821" s="14">
        <f t="shared" si="64"/>
        <v>2.0833333333333335</v>
      </c>
      <c r="W821" t="str">
        <f t="shared" si="60"/>
        <v>NO</v>
      </c>
      <c r="X821" t="str">
        <f>VLOOKUP(B:B,[1]Sheet3!A:B,2,0)</f>
        <v>18-22 yrs (Youths)</v>
      </c>
    </row>
    <row r="822" spans="1:24" x14ac:dyDescent="0.35">
      <c r="A822" s="1" t="s">
        <v>721</v>
      </c>
      <c r="B822" s="1">
        <v>21</v>
      </c>
      <c r="C822" s="1" t="s">
        <v>31</v>
      </c>
      <c r="D822" s="1" t="s">
        <v>18</v>
      </c>
      <c r="E822" s="1">
        <v>1</v>
      </c>
      <c r="F822" s="1">
        <v>8</v>
      </c>
      <c r="G822" s="1">
        <v>0</v>
      </c>
      <c r="H822" s="1">
        <v>8</v>
      </c>
      <c r="I822" s="1">
        <v>2</v>
      </c>
      <c r="J822" s="1">
        <v>2</v>
      </c>
      <c r="K822" s="1" t="s">
        <v>27</v>
      </c>
      <c r="L822" s="1">
        <v>2</v>
      </c>
      <c r="M822" s="1" t="s">
        <v>1386</v>
      </c>
      <c r="N822" s="1" t="s">
        <v>22</v>
      </c>
      <c r="O822" s="1" t="s">
        <v>28</v>
      </c>
      <c r="P822" s="1" t="s">
        <v>22</v>
      </c>
      <c r="Q822" s="1" t="s">
        <v>20</v>
      </c>
      <c r="R822" s="1" t="s">
        <v>37</v>
      </c>
      <c r="S822">
        <f t="shared" si="61"/>
        <v>21</v>
      </c>
      <c r="T822">
        <f t="shared" si="62"/>
        <v>8</v>
      </c>
      <c r="U822">
        <f t="shared" si="63"/>
        <v>0</v>
      </c>
      <c r="V822" s="14">
        <f t="shared" si="64"/>
        <v>3.5</v>
      </c>
      <c r="W822" t="str">
        <f t="shared" si="60"/>
        <v>NO</v>
      </c>
      <c r="X822" t="str">
        <f>VLOOKUP(B:B,[1]Sheet3!A:B,2,0)</f>
        <v>18-22 yrs (Youths)</v>
      </c>
    </row>
    <row r="823" spans="1:24" x14ac:dyDescent="0.35">
      <c r="A823" s="1" t="s">
        <v>722</v>
      </c>
      <c r="B823" s="1">
        <v>21</v>
      </c>
      <c r="C823" s="1" t="s">
        <v>31</v>
      </c>
      <c r="D823" s="1" t="s">
        <v>18</v>
      </c>
      <c r="E823" s="1">
        <v>6</v>
      </c>
      <c r="F823" s="1">
        <v>3</v>
      </c>
      <c r="G823" s="1">
        <v>0</v>
      </c>
      <c r="H823" s="1">
        <v>8</v>
      </c>
      <c r="I823" s="1">
        <v>4</v>
      </c>
      <c r="J823" s="1">
        <v>1</v>
      </c>
      <c r="K823" s="1" t="s">
        <v>19</v>
      </c>
      <c r="L823" s="1">
        <v>3</v>
      </c>
      <c r="M823" s="1" t="s">
        <v>1381</v>
      </c>
      <c r="N823" s="1" t="s">
        <v>22</v>
      </c>
      <c r="O823" s="1" t="s">
        <v>32</v>
      </c>
      <c r="P823" s="1" t="s">
        <v>20</v>
      </c>
      <c r="Q823" s="1" t="s">
        <v>20</v>
      </c>
      <c r="R823" s="1" t="s">
        <v>45</v>
      </c>
      <c r="S823">
        <f t="shared" si="61"/>
        <v>22</v>
      </c>
      <c r="T823">
        <f t="shared" si="62"/>
        <v>8</v>
      </c>
      <c r="U823">
        <f t="shared" si="63"/>
        <v>0</v>
      </c>
      <c r="V823" s="14">
        <f t="shared" si="64"/>
        <v>3.6666666666666665</v>
      </c>
      <c r="W823" t="str">
        <f t="shared" si="60"/>
        <v>NO</v>
      </c>
      <c r="X823" t="str">
        <f>VLOOKUP(B:B,[1]Sheet3!A:B,2,0)</f>
        <v>18-22 yrs (Youths)</v>
      </c>
    </row>
    <row r="824" spans="1:24" x14ac:dyDescent="0.35">
      <c r="A824" s="1" t="s">
        <v>723</v>
      </c>
      <c r="B824" s="1">
        <v>21</v>
      </c>
      <c r="C824" s="1" t="s">
        <v>55</v>
      </c>
      <c r="D824" s="1" t="s">
        <v>18</v>
      </c>
      <c r="E824" s="1">
        <v>4</v>
      </c>
      <c r="F824" s="1">
        <v>3</v>
      </c>
      <c r="G824" s="1">
        <v>0</v>
      </c>
      <c r="H824" s="1">
        <v>8</v>
      </c>
      <c r="I824" s="1">
        <v>2</v>
      </c>
      <c r="J824" s="1">
        <v>1</v>
      </c>
      <c r="K824" s="1" t="s">
        <v>47</v>
      </c>
      <c r="L824" s="1">
        <v>3</v>
      </c>
      <c r="M824" s="1" t="s">
        <v>1386</v>
      </c>
      <c r="N824" s="1" t="s">
        <v>20</v>
      </c>
      <c r="O824" s="1" t="s">
        <v>28</v>
      </c>
      <c r="P824" s="1" t="s">
        <v>20</v>
      </c>
      <c r="Q824" s="1" t="s">
        <v>20</v>
      </c>
      <c r="R824" s="1" t="s">
        <v>37</v>
      </c>
      <c r="S824">
        <f t="shared" si="61"/>
        <v>18</v>
      </c>
      <c r="T824">
        <f t="shared" si="62"/>
        <v>8</v>
      </c>
      <c r="U824">
        <f t="shared" si="63"/>
        <v>0</v>
      </c>
      <c r="V824" s="14">
        <f t="shared" si="64"/>
        <v>3</v>
      </c>
      <c r="W824" t="str">
        <f t="shared" si="60"/>
        <v>NO</v>
      </c>
      <c r="X824" t="str">
        <f>VLOOKUP(B:B,[1]Sheet3!A:B,2,0)</f>
        <v>18-22 yrs (Youths)</v>
      </c>
    </row>
    <row r="825" spans="1:24" x14ac:dyDescent="0.35">
      <c r="A825" s="1" t="s">
        <v>729</v>
      </c>
      <c r="B825" s="1">
        <v>21</v>
      </c>
      <c r="C825" s="1" t="s">
        <v>55</v>
      </c>
      <c r="D825" s="1" t="s">
        <v>18</v>
      </c>
      <c r="E825" s="1">
        <v>2</v>
      </c>
      <c r="F825" s="1">
        <v>0</v>
      </c>
      <c r="G825" s="1">
        <v>0</v>
      </c>
      <c r="H825" s="1">
        <v>7</v>
      </c>
      <c r="I825" s="1">
        <v>5</v>
      </c>
      <c r="J825" s="1">
        <v>0</v>
      </c>
      <c r="K825" s="1" t="s">
        <v>27</v>
      </c>
      <c r="L825" s="1">
        <v>3</v>
      </c>
      <c r="M825" s="1" t="s">
        <v>1386</v>
      </c>
      <c r="N825" s="1" t="s">
        <v>20</v>
      </c>
      <c r="O825" s="1" t="s">
        <v>61</v>
      </c>
      <c r="P825" s="1" t="s">
        <v>20</v>
      </c>
      <c r="Q825" s="1" t="s">
        <v>22</v>
      </c>
      <c r="R825" s="1" t="s">
        <v>33</v>
      </c>
      <c r="S825">
        <f t="shared" si="61"/>
        <v>14</v>
      </c>
      <c r="T825">
        <f t="shared" si="62"/>
        <v>7</v>
      </c>
      <c r="U825">
        <f t="shared" si="63"/>
        <v>0</v>
      </c>
      <c r="V825" s="14">
        <f t="shared" si="64"/>
        <v>2.3333333333333335</v>
      </c>
      <c r="W825" t="str">
        <f t="shared" si="60"/>
        <v>NO</v>
      </c>
      <c r="X825" t="str">
        <f>VLOOKUP(B:B,[1]Sheet3!A:B,2,0)</f>
        <v>18-22 yrs (Youths)</v>
      </c>
    </row>
    <row r="826" spans="1:24" x14ac:dyDescent="0.35">
      <c r="A826" s="1" t="s">
        <v>736</v>
      </c>
      <c r="B826" s="1">
        <v>21</v>
      </c>
      <c r="C826" s="1" t="s">
        <v>31</v>
      </c>
      <c r="D826" s="1" t="s">
        <v>26</v>
      </c>
      <c r="E826" s="1">
        <v>0</v>
      </c>
      <c r="F826" s="1">
        <v>3</v>
      </c>
      <c r="G826" s="1">
        <v>0</v>
      </c>
      <c r="H826" s="1">
        <v>8</v>
      </c>
      <c r="I826" s="1">
        <v>4</v>
      </c>
      <c r="J826" s="1">
        <v>1</v>
      </c>
      <c r="K826" s="1" t="s">
        <v>35</v>
      </c>
      <c r="L826" s="1">
        <v>3</v>
      </c>
      <c r="M826" s="1" t="s">
        <v>1383</v>
      </c>
      <c r="N826" s="1" t="s">
        <v>22</v>
      </c>
      <c r="O826" s="1" t="s">
        <v>28</v>
      </c>
      <c r="P826" s="1" t="s">
        <v>20</v>
      </c>
      <c r="Q826" s="1" t="s">
        <v>22</v>
      </c>
      <c r="R826" s="1" t="s">
        <v>37</v>
      </c>
      <c r="S826">
        <f t="shared" si="61"/>
        <v>16</v>
      </c>
      <c r="T826">
        <f t="shared" si="62"/>
        <v>8</v>
      </c>
      <c r="U826">
        <f t="shared" si="63"/>
        <v>0</v>
      </c>
      <c r="V826" s="14">
        <f t="shared" si="64"/>
        <v>2.6666666666666665</v>
      </c>
      <c r="W826" t="str">
        <f t="shared" si="60"/>
        <v>NO</v>
      </c>
      <c r="X826" t="str">
        <f>VLOOKUP(B:B,[1]Sheet3!A:B,2,0)</f>
        <v>18-22 yrs (Youths)</v>
      </c>
    </row>
    <row r="827" spans="1:24" x14ac:dyDescent="0.35">
      <c r="A827" s="1" t="s">
        <v>738</v>
      </c>
      <c r="B827" s="1">
        <v>21</v>
      </c>
      <c r="C827" s="1" t="s">
        <v>17</v>
      </c>
      <c r="D827" s="1" t="s">
        <v>26</v>
      </c>
      <c r="E827" s="1">
        <v>2</v>
      </c>
      <c r="F827" s="1">
        <v>5</v>
      </c>
      <c r="G827" s="1">
        <v>0</v>
      </c>
      <c r="H827" s="1">
        <v>12</v>
      </c>
      <c r="I827" s="1">
        <v>3</v>
      </c>
      <c r="J827" s="1"/>
      <c r="K827" s="1" t="s">
        <v>27</v>
      </c>
      <c r="L827" s="1">
        <v>4</v>
      </c>
      <c r="M827" s="1" t="s">
        <v>1383</v>
      </c>
      <c r="N827" s="1" t="s">
        <v>20</v>
      </c>
      <c r="O827" s="1" t="s">
        <v>32</v>
      </c>
      <c r="P827" s="1" t="s">
        <v>20</v>
      </c>
      <c r="Q827" s="1" t="s">
        <v>20</v>
      </c>
      <c r="R827" s="1" t="s">
        <v>33</v>
      </c>
      <c r="S827">
        <f t="shared" si="61"/>
        <v>22</v>
      </c>
      <c r="T827">
        <f t="shared" si="62"/>
        <v>12</v>
      </c>
      <c r="U827">
        <f t="shared" si="63"/>
        <v>0</v>
      </c>
      <c r="V827" s="14">
        <f t="shared" si="64"/>
        <v>4.4000000000000004</v>
      </c>
      <c r="W827" t="str">
        <f t="shared" si="60"/>
        <v>NO</v>
      </c>
      <c r="X827" t="str">
        <f>VLOOKUP(B:B,[1]Sheet3!A:B,2,0)</f>
        <v>18-22 yrs (Youths)</v>
      </c>
    </row>
    <row r="828" spans="1:24" x14ac:dyDescent="0.35">
      <c r="A828" s="1" t="s">
        <v>743</v>
      </c>
      <c r="B828" s="1">
        <v>21</v>
      </c>
      <c r="C828" s="1" t="s">
        <v>55</v>
      </c>
      <c r="D828" s="1" t="s">
        <v>18</v>
      </c>
      <c r="E828" s="1">
        <v>4</v>
      </c>
      <c r="F828" s="1">
        <v>4</v>
      </c>
      <c r="G828" s="1">
        <v>1</v>
      </c>
      <c r="H828" s="1">
        <v>6</v>
      </c>
      <c r="I828" s="1">
        <v>1</v>
      </c>
      <c r="J828" s="1">
        <v>1</v>
      </c>
      <c r="K828" s="1" t="s">
        <v>19</v>
      </c>
      <c r="L828" s="1">
        <v>3</v>
      </c>
      <c r="M828" s="1" t="s">
        <v>1383</v>
      </c>
      <c r="N828" s="1" t="s">
        <v>22</v>
      </c>
      <c r="O828" s="1" t="s">
        <v>156</v>
      </c>
      <c r="P828" s="1" t="s">
        <v>22</v>
      </c>
      <c r="Q828" s="1" t="s">
        <v>20</v>
      </c>
      <c r="R828" s="1" t="s">
        <v>23</v>
      </c>
      <c r="S828">
        <f t="shared" si="61"/>
        <v>17</v>
      </c>
      <c r="T828">
        <f t="shared" si="62"/>
        <v>6</v>
      </c>
      <c r="U828">
        <f t="shared" si="63"/>
        <v>1</v>
      </c>
      <c r="V828" s="14">
        <f t="shared" si="64"/>
        <v>2.8333333333333335</v>
      </c>
      <c r="W828" t="str">
        <f t="shared" si="60"/>
        <v>NO</v>
      </c>
      <c r="X828" t="str">
        <f>VLOOKUP(B:B,[1]Sheet3!A:B,2,0)</f>
        <v>18-22 yrs (Youths)</v>
      </c>
    </row>
    <row r="829" spans="1:24" x14ac:dyDescent="0.35">
      <c r="A829" s="1" t="s">
        <v>748</v>
      </c>
      <c r="B829" s="1">
        <v>21</v>
      </c>
      <c r="C829" s="1" t="s">
        <v>55</v>
      </c>
      <c r="D829" s="1" t="s">
        <v>26</v>
      </c>
      <c r="E829" s="1">
        <v>2</v>
      </c>
      <c r="F829" s="1">
        <v>1</v>
      </c>
      <c r="G829" s="1">
        <v>1</v>
      </c>
      <c r="H829" s="1">
        <v>9</v>
      </c>
      <c r="I829" s="1">
        <v>2</v>
      </c>
      <c r="J829" s="1">
        <v>2</v>
      </c>
      <c r="K829" s="1" t="s">
        <v>27</v>
      </c>
      <c r="L829" s="1">
        <v>3</v>
      </c>
      <c r="M829" s="1" t="s">
        <v>1383</v>
      </c>
      <c r="N829" s="1" t="s">
        <v>20</v>
      </c>
      <c r="O829" s="1" t="s">
        <v>36</v>
      </c>
      <c r="P829" s="1" t="s">
        <v>20</v>
      </c>
      <c r="Q829" s="1" t="s">
        <v>22</v>
      </c>
      <c r="R829" s="1" t="s">
        <v>23</v>
      </c>
      <c r="S829">
        <f t="shared" si="61"/>
        <v>17</v>
      </c>
      <c r="T829">
        <f t="shared" si="62"/>
        <v>9</v>
      </c>
      <c r="U829">
        <f t="shared" si="63"/>
        <v>1</v>
      </c>
      <c r="V829" s="14">
        <f t="shared" si="64"/>
        <v>2.8333333333333335</v>
      </c>
      <c r="W829" t="str">
        <f t="shared" si="60"/>
        <v>NO</v>
      </c>
      <c r="X829" t="str">
        <f>VLOOKUP(B:B,[1]Sheet3!A:B,2,0)</f>
        <v>18-22 yrs (Youths)</v>
      </c>
    </row>
    <row r="830" spans="1:24" x14ac:dyDescent="0.35">
      <c r="A830" s="1" t="s">
        <v>750</v>
      </c>
      <c r="B830" s="1">
        <v>21</v>
      </c>
      <c r="C830" s="1" t="s">
        <v>31</v>
      </c>
      <c r="D830" s="1" t="s">
        <v>18</v>
      </c>
      <c r="E830" s="1">
        <v>4</v>
      </c>
      <c r="F830" s="1">
        <v>3</v>
      </c>
      <c r="G830" s="1">
        <v>0</v>
      </c>
      <c r="H830" s="1">
        <v>6</v>
      </c>
      <c r="I830" s="1">
        <v>2</v>
      </c>
      <c r="J830" s="1">
        <v>0</v>
      </c>
      <c r="K830" s="1" t="s">
        <v>35</v>
      </c>
      <c r="L830" s="1">
        <v>2</v>
      </c>
      <c r="M830" s="1" t="s">
        <v>1383</v>
      </c>
      <c r="N830" s="1" t="s">
        <v>20</v>
      </c>
      <c r="O830" s="1" t="s">
        <v>61</v>
      </c>
      <c r="P830" s="1" t="s">
        <v>20</v>
      </c>
      <c r="Q830" s="1" t="s">
        <v>20</v>
      </c>
      <c r="R830" s="1" t="s">
        <v>45</v>
      </c>
      <c r="S830">
        <f t="shared" si="61"/>
        <v>15</v>
      </c>
      <c r="T830">
        <f t="shared" si="62"/>
        <v>6</v>
      </c>
      <c r="U830">
        <f t="shared" si="63"/>
        <v>0</v>
      </c>
      <c r="V830" s="14">
        <f t="shared" si="64"/>
        <v>2.5</v>
      </c>
      <c r="W830" t="str">
        <f t="shared" si="60"/>
        <v>NO</v>
      </c>
      <c r="X830" t="str">
        <f>VLOOKUP(B:B,[1]Sheet3!A:B,2,0)</f>
        <v>18-22 yrs (Youths)</v>
      </c>
    </row>
    <row r="831" spans="1:24" x14ac:dyDescent="0.35">
      <c r="A831" s="1" t="s">
        <v>767</v>
      </c>
      <c r="B831" s="1">
        <v>21</v>
      </c>
      <c r="C831" s="1" t="s">
        <v>31</v>
      </c>
      <c r="D831" s="1" t="s">
        <v>26</v>
      </c>
      <c r="E831" s="1">
        <v>0</v>
      </c>
      <c r="F831" s="1">
        <v>2</v>
      </c>
      <c r="G831" s="1">
        <v>0</v>
      </c>
      <c r="H831" s="1">
        <v>10</v>
      </c>
      <c r="I831" s="1">
        <v>2</v>
      </c>
      <c r="J831" s="1">
        <v>0</v>
      </c>
      <c r="K831" s="1" t="s">
        <v>35</v>
      </c>
      <c r="L831" s="1">
        <v>3</v>
      </c>
      <c r="M831" s="1" t="s">
        <v>1383</v>
      </c>
      <c r="N831" s="1" t="s">
        <v>20</v>
      </c>
      <c r="O831" s="1" t="s">
        <v>36</v>
      </c>
      <c r="P831" s="1" t="s">
        <v>20</v>
      </c>
      <c r="Q831" s="1" t="s">
        <v>20</v>
      </c>
      <c r="R831" s="1" t="s">
        <v>29</v>
      </c>
      <c r="S831">
        <f t="shared" si="61"/>
        <v>14</v>
      </c>
      <c r="T831">
        <f t="shared" si="62"/>
        <v>10</v>
      </c>
      <c r="U831">
        <f t="shared" si="63"/>
        <v>0</v>
      </c>
      <c r="V831" s="14">
        <f t="shared" si="64"/>
        <v>2.3333333333333335</v>
      </c>
      <c r="W831" t="str">
        <f t="shared" si="60"/>
        <v>NO</v>
      </c>
      <c r="X831" t="str">
        <f>VLOOKUP(B:B,[1]Sheet3!A:B,2,0)</f>
        <v>18-22 yrs (Youths)</v>
      </c>
    </row>
    <row r="832" spans="1:24" x14ac:dyDescent="0.35">
      <c r="A832" s="1" t="s">
        <v>777</v>
      </c>
      <c r="B832" s="1">
        <v>21</v>
      </c>
      <c r="C832" s="1" t="s">
        <v>31</v>
      </c>
      <c r="D832" s="1" t="s">
        <v>26</v>
      </c>
      <c r="E832" s="1">
        <v>6</v>
      </c>
      <c r="F832" s="1">
        <v>4</v>
      </c>
      <c r="G832" s="1">
        <v>1</v>
      </c>
      <c r="H832" s="1">
        <v>7</v>
      </c>
      <c r="I832" s="1">
        <v>2</v>
      </c>
      <c r="J832" s="1">
        <v>0</v>
      </c>
      <c r="K832" s="1" t="s">
        <v>47</v>
      </c>
      <c r="L832" s="1">
        <v>4</v>
      </c>
      <c r="M832" s="1" t="s">
        <v>1381</v>
      </c>
      <c r="N832" s="1" t="s">
        <v>20</v>
      </c>
      <c r="O832" s="1" t="s">
        <v>28</v>
      </c>
      <c r="P832" s="1" t="s">
        <v>20</v>
      </c>
      <c r="Q832" s="1" t="s">
        <v>20</v>
      </c>
      <c r="R832" s="1" t="s">
        <v>37</v>
      </c>
      <c r="S832">
        <f t="shared" si="61"/>
        <v>20</v>
      </c>
      <c r="T832">
        <f t="shared" si="62"/>
        <v>7</v>
      </c>
      <c r="U832">
        <f t="shared" si="63"/>
        <v>0</v>
      </c>
      <c r="V832" s="14">
        <f t="shared" si="64"/>
        <v>3.3333333333333335</v>
      </c>
      <c r="W832" t="str">
        <f t="shared" si="60"/>
        <v>NO</v>
      </c>
      <c r="X832" t="str">
        <f>VLOOKUP(B:B,[1]Sheet3!A:B,2,0)</f>
        <v>18-22 yrs (Youths)</v>
      </c>
    </row>
    <row r="833" spans="1:24" x14ac:dyDescent="0.35">
      <c r="A833" s="1" t="s">
        <v>785</v>
      </c>
      <c r="B833" s="1">
        <v>21</v>
      </c>
      <c r="C833" s="1" t="s">
        <v>55</v>
      </c>
      <c r="D833" s="1" t="s">
        <v>26</v>
      </c>
      <c r="E833" s="1">
        <v>1</v>
      </c>
      <c r="F833" s="1">
        <v>1</v>
      </c>
      <c r="G833" s="1">
        <v>2</v>
      </c>
      <c r="H833" s="1">
        <v>8</v>
      </c>
      <c r="I833" s="1">
        <v>2</v>
      </c>
      <c r="J833" s="1">
        <v>0.5</v>
      </c>
      <c r="K833" s="1" t="s">
        <v>35</v>
      </c>
      <c r="L833" s="1">
        <v>3</v>
      </c>
      <c r="M833" s="1" t="s">
        <v>1386</v>
      </c>
      <c r="N833" s="1" t="s">
        <v>20</v>
      </c>
      <c r="O833" s="1" t="s">
        <v>61</v>
      </c>
      <c r="P833" s="1" t="s">
        <v>20</v>
      </c>
      <c r="Q833" s="1" t="s">
        <v>22</v>
      </c>
      <c r="R833" s="1" t="s">
        <v>29</v>
      </c>
      <c r="S833">
        <f t="shared" si="61"/>
        <v>14.5</v>
      </c>
      <c r="T833">
        <f t="shared" si="62"/>
        <v>8</v>
      </c>
      <c r="U833">
        <f t="shared" si="63"/>
        <v>0.5</v>
      </c>
      <c r="V833" s="14">
        <f t="shared" si="64"/>
        <v>2.4166666666666665</v>
      </c>
      <c r="W833" t="str">
        <f t="shared" si="60"/>
        <v>NO</v>
      </c>
      <c r="X833" t="str">
        <f>VLOOKUP(B:B,[1]Sheet3!A:B,2,0)</f>
        <v>18-22 yrs (Youths)</v>
      </c>
    </row>
    <row r="834" spans="1:24" x14ac:dyDescent="0.35">
      <c r="A834" s="1" t="s">
        <v>787</v>
      </c>
      <c r="B834" s="1">
        <v>21</v>
      </c>
      <c r="C834" s="1" t="s">
        <v>31</v>
      </c>
      <c r="D834" s="1" t="s">
        <v>18</v>
      </c>
      <c r="E834" s="1">
        <v>2</v>
      </c>
      <c r="F834" s="1">
        <v>2</v>
      </c>
      <c r="G834" s="1">
        <v>0</v>
      </c>
      <c r="H834" s="1">
        <v>6</v>
      </c>
      <c r="I834" s="1">
        <v>3</v>
      </c>
      <c r="J834" s="1">
        <v>0</v>
      </c>
      <c r="K834" s="1" t="s">
        <v>47</v>
      </c>
      <c r="L834" s="1">
        <v>3</v>
      </c>
      <c r="M834" s="1" t="s">
        <v>1383</v>
      </c>
      <c r="N834" s="1" t="s">
        <v>20</v>
      </c>
      <c r="O834" s="1" t="s">
        <v>48</v>
      </c>
      <c r="P834" s="1" t="s">
        <v>20</v>
      </c>
      <c r="Q834" s="1" t="s">
        <v>20</v>
      </c>
      <c r="R834" s="1" t="s">
        <v>37</v>
      </c>
      <c r="S834">
        <f t="shared" si="61"/>
        <v>13</v>
      </c>
      <c r="T834">
        <f t="shared" si="62"/>
        <v>6</v>
      </c>
      <c r="U834">
        <f t="shared" si="63"/>
        <v>0</v>
      </c>
      <c r="V834" s="14">
        <f t="shared" si="64"/>
        <v>2.1666666666666665</v>
      </c>
      <c r="W834" t="str">
        <f t="shared" ref="W834:W897" si="65">IF(T834=I834, "YES","NO")</f>
        <v>NO</v>
      </c>
      <c r="X834" t="str">
        <f>VLOOKUP(B:B,[1]Sheet3!A:B,2,0)</f>
        <v>18-22 yrs (Youths)</v>
      </c>
    </row>
    <row r="835" spans="1:24" x14ac:dyDescent="0.35">
      <c r="A835" s="1" t="s">
        <v>789</v>
      </c>
      <c r="B835" s="1">
        <v>21</v>
      </c>
      <c r="C835" s="1" t="s">
        <v>17</v>
      </c>
      <c r="D835" s="1" t="s">
        <v>26</v>
      </c>
      <c r="E835" s="1">
        <v>4</v>
      </c>
      <c r="F835" s="1">
        <v>3</v>
      </c>
      <c r="G835" s="1">
        <v>1</v>
      </c>
      <c r="H835" s="1">
        <v>8</v>
      </c>
      <c r="I835" s="1">
        <v>3</v>
      </c>
      <c r="J835" s="1">
        <v>3</v>
      </c>
      <c r="K835" s="1" t="s">
        <v>35</v>
      </c>
      <c r="L835" s="1">
        <v>3</v>
      </c>
      <c r="M835" s="1" t="s">
        <v>1381</v>
      </c>
      <c r="N835" s="1" t="s">
        <v>20</v>
      </c>
      <c r="O835" s="1" t="s">
        <v>61</v>
      </c>
      <c r="P835" s="1" t="s">
        <v>22</v>
      </c>
      <c r="Q835" s="1" t="s">
        <v>22</v>
      </c>
      <c r="R835" s="1" t="s">
        <v>52</v>
      </c>
      <c r="S835">
        <f t="shared" ref="S835:S898" si="66">SUM(E835:J835)</f>
        <v>22</v>
      </c>
      <c r="T835">
        <f t="shared" ref="T835:T898" si="67">MAX(E835:J835)</f>
        <v>8</v>
      </c>
      <c r="U835">
        <f t="shared" ref="U835:U898" si="68">MIN(E835:J835)</f>
        <v>1</v>
      </c>
      <c r="V835" s="14">
        <f t="shared" ref="V835:V898" si="69">AVERAGE(E835:J835)</f>
        <v>3.6666666666666665</v>
      </c>
      <c r="W835" t="str">
        <f t="shared" si="65"/>
        <v>NO</v>
      </c>
      <c r="X835" t="str">
        <f>VLOOKUP(B:B,[1]Sheet3!A:B,2,0)</f>
        <v>18-22 yrs (Youths)</v>
      </c>
    </row>
    <row r="836" spans="1:24" x14ac:dyDescent="0.35">
      <c r="A836" s="1" t="s">
        <v>790</v>
      </c>
      <c r="B836" s="1">
        <v>21</v>
      </c>
      <c r="C836" s="1" t="s">
        <v>31</v>
      </c>
      <c r="D836" s="1" t="s">
        <v>26</v>
      </c>
      <c r="E836" s="1">
        <v>5</v>
      </c>
      <c r="F836" s="1">
        <v>1</v>
      </c>
      <c r="G836" s="1">
        <v>0.5</v>
      </c>
      <c r="H836" s="1">
        <v>9</v>
      </c>
      <c r="I836" s="1">
        <v>1.5</v>
      </c>
      <c r="J836" s="1">
        <v>0</v>
      </c>
      <c r="K836" s="1" t="s">
        <v>35</v>
      </c>
      <c r="L836" s="1">
        <v>3</v>
      </c>
      <c r="M836" s="1" t="s">
        <v>1383</v>
      </c>
      <c r="N836" s="1" t="s">
        <v>20</v>
      </c>
      <c r="O836" s="1" t="s">
        <v>28</v>
      </c>
      <c r="P836" s="1" t="s">
        <v>20</v>
      </c>
      <c r="Q836" s="1" t="s">
        <v>20</v>
      </c>
      <c r="R836" s="1" t="s">
        <v>29</v>
      </c>
      <c r="S836">
        <f t="shared" si="66"/>
        <v>17</v>
      </c>
      <c r="T836">
        <f t="shared" si="67"/>
        <v>9</v>
      </c>
      <c r="U836">
        <f t="shared" si="68"/>
        <v>0</v>
      </c>
      <c r="V836" s="14">
        <f t="shared" si="69"/>
        <v>2.8333333333333335</v>
      </c>
      <c r="W836" t="str">
        <f t="shared" si="65"/>
        <v>NO</v>
      </c>
      <c r="X836" t="str">
        <f>VLOOKUP(B:B,[1]Sheet3!A:B,2,0)</f>
        <v>18-22 yrs (Youths)</v>
      </c>
    </row>
    <row r="837" spans="1:24" x14ac:dyDescent="0.35">
      <c r="A837" s="1" t="s">
        <v>794</v>
      </c>
      <c r="B837" s="1">
        <v>21</v>
      </c>
      <c r="C837" s="1" t="s">
        <v>25</v>
      </c>
      <c r="D837" s="1" t="s">
        <v>18</v>
      </c>
      <c r="E837" s="1">
        <v>3</v>
      </c>
      <c r="F837" s="1">
        <v>6.5</v>
      </c>
      <c r="G837" s="1">
        <v>0</v>
      </c>
      <c r="H837" s="1">
        <v>7</v>
      </c>
      <c r="I837" s="1">
        <v>0.5</v>
      </c>
      <c r="J837" s="1">
        <v>0</v>
      </c>
      <c r="K837" s="1" t="s">
        <v>47</v>
      </c>
      <c r="L837" s="1">
        <v>3</v>
      </c>
      <c r="M837" s="1" t="s">
        <v>1383</v>
      </c>
      <c r="N837" s="1" t="s">
        <v>20</v>
      </c>
      <c r="O837" s="1" t="s">
        <v>32</v>
      </c>
      <c r="P837" s="1" t="s">
        <v>22</v>
      </c>
      <c r="Q837" s="1" t="s">
        <v>20</v>
      </c>
      <c r="R837" s="1" t="s">
        <v>29</v>
      </c>
      <c r="S837">
        <f t="shared" si="66"/>
        <v>17</v>
      </c>
      <c r="T837">
        <f t="shared" si="67"/>
        <v>7</v>
      </c>
      <c r="U837">
        <f t="shared" si="68"/>
        <v>0</v>
      </c>
      <c r="V837" s="14">
        <f t="shared" si="69"/>
        <v>2.8333333333333335</v>
      </c>
      <c r="W837" t="str">
        <f t="shared" si="65"/>
        <v>NO</v>
      </c>
      <c r="X837" t="str">
        <f>VLOOKUP(B:B,[1]Sheet3!A:B,2,0)</f>
        <v>18-22 yrs (Youths)</v>
      </c>
    </row>
    <row r="838" spans="1:24" x14ac:dyDescent="0.35">
      <c r="A838" s="1" t="s">
        <v>795</v>
      </c>
      <c r="B838" s="1">
        <v>21</v>
      </c>
      <c r="C838" s="1" t="s">
        <v>55</v>
      </c>
      <c r="D838" s="1" t="s">
        <v>18</v>
      </c>
      <c r="E838" s="1">
        <v>3</v>
      </c>
      <c r="F838" s="1">
        <v>2</v>
      </c>
      <c r="G838" s="1">
        <v>1</v>
      </c>
      <c r="H838" s="1">
        <v>7</v>
      </c>
      <c r="I838" s="1">
        <v>2</v>
      </c>
      <c r="J838" s="1">
        <v>1</v>
      </c>
      <c r="K838" s="1" t="s">
        <v>27</v>
      </c>
      <c r="L838" s="1">
        <v>3</v>
      </c>
      <c r="M838" s="1" t="s">
        <v>1386</v>
      </c>
      <c r="N838" s="1" t="s">
        <v>20</v>
      </c>
      <c r="O838" s="1" t="s">
        <v>48</v>
      </c>
      <c r="P838" s="1" t="s">
        <v>22</v>
      </c>
      <c r="Q838" s="1" t="s">
        <v>22</v>
      </c>
      <c r="R838" s="1" t="s">
        <v>33</v>
      </c>
      <c r="S838">
        <f t="shared" si="66"/>
        <v>16</v>
      </c>
      <c r="T838">
        <f t="shared" si="67"/>
        <v>7</v>
      </c>
      <c r="U838">
        <f t="shared" si="68"/>
        <v>1</v>
      </c>
      <c r="V838" s="14">
        <f t="shared" si="69"/>
        <v>2.6666666666666665</v>
      </c>
      <c r="W838" t="str">
        <f t="shared" si="65"/>
        <v>NO</v>
      </c>
      <c r="X838" t="str">
        <f>VLOOKUP(B:B,[1]Sheet3!A:B,2,0)</f>
        <v>18-22 yrs (Youths)</v>
      </c>
    </row>
    <row r="839" spans="1:24" x14ac:dyDescent="0.35">
      <c r="A839" s="1" t="s">
        <v>796</v>
      </c>
      <c r="B839" s="1">
        <v>21</v>
      </c>
      <c r="C839" s="1" t="s">
        <v>31</v>
      </c>
      <c r="D839" s="1" t="s">
        <v>18</v>
      </c>
      <c r="E839" s="1">
        <v>0</v>
      </c>
      <c r="F839" s="1">
        <v>4</v>
      </c>
      <c r="G839" s="1">
        <v>1</v>
      </c>
      <c r="H839" s="1">
        <v>8</v>
      </c>
      <c r="I839" s="1">
        <v>1</v>
      </c>
      <c r="J839" s="1">
        <v>0</v>
      </c>
      <c r="K839" s="1" t="s">
        <v>19</v>
      </c>
      <c r="L839" s="1">
        <v>4</v>
      </c>
      <c r="M839" s="1" t="s">
        <v>1383</v>
      </c>
      <c r="N839" s="1" t="s">
        <v>20</v>
      </c>
      <c r="O839" s="1" t="s">
        <v>28</v>
      </c>
      <c r="P839" s="1" t="s">
        <v>22</v>
      </c>
      <c r="Q839" s="1" t="s">
        <v>20</v>
      </c>
      <c r="R839" s="1" t="s">
        <v>29</v>
      </c>
      <c r="S839">
        <f t="shared" si="66"/>
        <v>14</v>
      </c>
      <c r="T839">
        <f t="shared" si="67"/>
        <v>8</v>
      </c>
      <c r="U839">
        <f t="shared" si="68"/>
        <v>0</v>
      </c>
      <c r="V839" s="14">
        <f t="shared" si="69"/>
        <v>2.3333333333333335</v>
      </c>
      <c r="W839" t="str">
        <f t="shared" si="65"/>
        <v>NO</v>
      </c>
      <c r="X839" t="str">
        <f>VLOOKUP(B:B,[1]Sheet3!A:B,2,0)</f>
        <v>18-22 yrs (Youths)</v>
      </c>
    </row>
    <row r="840" spans="1:24" x14ac:dyDescent="0.35">
      <c r="A840" s="1" t="s">
        <v>797</v>
      </c>
      <c r="B840" s="1">
        <v>21</v>
      </c>
      <c r="C840" s="1" t="s">
        <v>17</v>
      </c>
      <c r="D840" s="1" t="s">
        <v>18</v>
      </c>
      <c r="E840" s="1">
        <v>5</v>
      </c>
      <c r="F840" s="1">
        <v>4</v>
      </c>
      <c r="G840" s="1">
        <v>2</v>
      </c>
      <c r="H840" s="1">
        <v>8</v>
      </c>
      <c r="I840" s="1">
        <v>1</v>
      </c>
      <c r="J840" s="1">
        <v>0</v>
      </c>
      <c r="K840" s="1" t="s">
        <v>35</v>
      </c>
      <c r="L840" s="1">
        <v>4</v>
      </c>
      <c r="M840" s="1" t="s">
        <v>1386</v>
      </c>
      <c r="N840" s="1" t="s">
        <v>22</v>
      </c>
      <c r="O840" s="1" t="s">
        <v>21</v>
      </c>
      <c r="P840" s="1" t="s">
        <v>20</v>
      </c>
      <c r="Q840" s="1" t="s">
        <v>20</v>
      </c>
      <c r="R840" s="1" t="s">
        <v>33</v>
      </c>
      <c r="S840">
        <f t="shared" si="66"/>
        <v>20</v>
      </c>
      <c r="T840">
        <f t="shared" si="67"/>
        <v>8</v>
      </c>
      <c r="U840">
        <f t="shared" si="68"/>
        <v>0</v>
      </c>
      <c r="V840" s="14">
        <f t="shared" si="69"/>
        <v>3.3333333333333335</v>
      </c>
      <c r="W840" t="str">
        <f t="shared" si="65"/>
        <v>NO</v>
      </c>
      <c r="X840" t="str">
        <f>VLOOKUP(B:B,[1]Sheet3!A:B,2,0)</f>
        <v>18-22 yrs (Youths)</v>
      </c>
    </row>
    <row r="841" spans="1:24" x14ac:dyDescent="0.35">
      <c r="A841" s="1" t="s">
        <v>803</v>
      </c>
      <c r="B841" s="1">
        <v>21</v>
      </c>
      <c r="C841" s="1" t="s">
        <v>55</v>
      </c>
      <c r="D841" s="1" t="s">
        <v>18</v>
      </c>
      <c r="E841" s="1">
        <v>3</v>
      </c>
      <c r="F841" s="1">
        <v>4</v>
      </c>
      <c r="G841" s="1">
        <v>1</v>
      </c>
      <c r="H841" s="1">
        <v>7</v>
      </c>
      <c r="I841" s="1">
        <v>1</v>
      </c>
      <c r="J841" s="1">
        <v>2</v>
      </c>
      <c r="K841" s="1" t="s">
        <v>27</v>
      </c>
      <c r="L841" s="1">
        <v>4</v>
      </c>
      <c r="M841" s="1" t="s">
        <v>1386</v>
      </c>
      <c r="N841" s="1" t="s">
        <v>20</v>
      </c>
      <c r="O841" s="1" t="s">
        <v>156</v>
      </c>
      <c r="P841" s="1" t="s">
        <v>20</v>
      </c>
      <c r="Q841" s="1" t="s">
        <v>22</v>
      </c>
      <c r="R841" s="1" t="s">
        <v>37</v>
      </c>
      <c r="S841">
        <f t="shared" si="66"/>
        <v>18</v>
      </c>
      <c r="T841">
        <f t="shared" si="67"/>
        <v>7</v>
      </c>
      <c r="U841">
        <f t="shared" si="68"/>
        <v>1</v>
      </c>
      <c r="V841" s="14">
        <f t="shared" si="69"/>
        <v>3</v>
      </c>
      <c r="W841" t="str">
        <f t="shared" si="65"/>
        <v>NO</v>
      </c>
      <c r="X841" t="str">
        <f>VLOOKUP(B:B,[1]Sheet3!A:B,2,0)</f>
        <v>18-22 yrs (Youths)</v>
      </c>
    </row>
    <row r="842" spans="1:24" x14ac:dyDescent="0.35">
      <c r="A842" s="1" t="s">
        <v>806</v>
      </c>
      <c r="B842" s="1">
        <v>21</v>
      </c>
      <c r="C842" s="1" t="s">
        <v>31</v>
      </c>
      <c r="D842" s="1" t="s">
        <v>18</v>
      </c>
      <c r="E842" s="1">
        <v>7</v>
      </c>
      <c r="F842" s="1">
        <v>0</v>
      </c>
      <c r="G842" s="1">
        <v>0</v>
      </c>
      <c r="H842" s="1">
        <v>8</v>
      </c>
      <c r="I842" s="1">
        <v>3</v>
      </c>
      <c r="J842" s="1">
        <v>0</v>
      </c>
      <c r="K842" s="1" t="s">
        <v>35</v>
      </c>
      <c r="L842" s="1">
        <v>3</v>
      </c>
      <c r="M842" s="1" t="s">
        <v>1383</v>
      </c>
      <c r="N842" s="1" t="s">
        <v>20</v>
      </c>
      <c r="O842" s="1" t="s">
        <v>48</v>
      </c>
      <c r="P842" s="1" t="s">
        <v>22</v>
      </c>
      <c r="Q842" s="1" t="s">
        <v>20</v>
      </c>
      <c r="R842" s="1" t="s">
        <v>45</v>
      </c>
      <c r="S842">
        <f t="shared" si="66"/>
        <v>18</v>
      </c>
      <c r="T842">
        <f t="shared" si="67"/>
        <v>8</v>
      </c>
      <c r="U842">
        <f t="shared" si="68"/>
        <v>0</v>
      </c>
      <c r="V842" s="14">
        <f t="shared" si="69"/>
        <v>3</v>
      </c>
      <c r="W842" t="str">
        <f t="shared" si="65"/>
        <v>NO</v>
      </c>
      <c r="X842" t="str">
        <f>VLOOKUP(B:B,[1]Sheet3!A:B,2,0)</f>
        <v>18-22 yrs (Youths)</v>
      </c>
    </row>
    <row r="843" spans="1:24" x14ac:dyDescent="0.35">
      <c r="A843" s="1" t="s">
        <v>811</v>
      </c>
      <c r="B843" s="1">
        <v>21</v>
      </c>
      <c r="C843" s="1" t="s">
        <v>17</v>
      </c>
      <c r="D843" s="1" t="s">
        <v>26</v>
      </c>
      <c r="E843" s="1">
        <v>4</v>
      </c>
      <c r="F843" s="1">
        <v>2</v>
      </c>
      <c r="G843" s="1">
        <v>1</v>
      </c>
      <c r="H843" s="1">
        <v>7</v>
      </c>
      <c r="I843" s="1">
        <v>3</v>
      </c>
      <c r="J843" s="1">
        <v>0</v>
      </c>
      <c r="K843" s="1" t="s">
        <v>35</v>
      </c>
      <c r="L843" s="1">
        <v>3</v>
      </c>
      <c r="M843" s="1" t="s">
        <v>1383</v>
      </c>
      <c r="N843" s="1" t="s">
        <v>20</v>
      </c>
      <c r="O843" s="1" t="s">
        <v>32</v>
      </c>
      <c r="P843" s="1" t="s">
        <v>22</v>
      </c>
      <c r="Q843" s="1" t="s">
        <v>22</v>
      </c>
      <c r="R843" s="1" t="s">
        <v>23</v>
      </c>
      <c r="S843">
        <f t="shared" si="66"/>
        <v>17</v>
      </c>
      <c r="T843">
        <f t="shared" si="67"/>
        <v>7</v>
      </c>
      <c r="U843">
        <f t="shared" si="68"/>
        <v>0</v>
      </c>
      <c r="V843" s="14">
        <f t="shared" si="69"/>
        <v>2.8333333333333335</v>
      </c>
      <c r="W843" t="str">
        <f t="shared" si="65"/>
        <v>NO</v>
      </c>
      <c r="X843" t="str">
        <f>VLOOKUP(B:B,[1]Sheet3!A:B,2,0)</f>
        <v>18-22 yrs (Youths)</v>
      </c>
    </row>
    <row r="844" spans="1:24" x14ac:dyDescent="0.35">
      <c r="A844" s="1" t="s">
        <v>818</v>
      </c>
      <c r="B844" s="1">
        <v>21</v>
      </c>
      <c r="C844" s="1" t="s">
        <v>55</v>
      </c>
      <c r="D844" s="1" t="s">
        <v>18</v>
      </c>
      <c r="E844" s="1">
        <v>3</v>
      </c>
      <c r="F844" s="1">
        <v>3</v>
      </c>
      <c r="G844" s="1">
        <v>0</v>
      </c>
      <c r="H844" s="1">
        <v>9</v>
      </c>
      <c r="I844" s="1">
        <v>2</v>
      </c>
      <c r="J844" s="1">
        <v>0</v>
      </c>
      <c r="K844" s="1" t="s">
        <v>19</v>
      </c>
      <c r="L844" s="1">
        <v>8</v>
      </c>
      <c r="M844" s="1" t="s">
        <v>1381</v>
      </c>
      <c r="N844" s="1" t="s">
        <v>20</v>
      </c>
      <c r="O844" s="1" t="s">
        <v>36</v>
      </c>
      <c r="P844" s="1" t="s">
        <v>22</v>
      </c>
      <c r="Q844" s="1" t="s">
        <v>22</v>
      </c>
      <c r="R844" s="1" t="s">
        <v>29</v>
      </c>
      <c r="S844">
        <f t="shared" si="66"/>
        <v>17</v>
      </c>
      <c r="T844">
        <f t="shared" si="67"/>
        <v>9</v>
      </c>
      <c r="U844">
        <f t="shared" si="68"/>
        <v>0</v>
      </c>
      <c r="V844" s="14">
        <f t="shared" si="69"/>
        <v>2.8333333333333335</v>
      </c>
      <c r="W844" t="str">
        <f t="shared" si="65"/>
        <v>NO</v>
      </c>
      <c r="X844" t="str">
        <f>VLOOKUP(B:B,[1]Sheet3!A:B,2,0)</f>
        <v>18-22 yrs (Youths)</v>
      </c>
    </row>
    <row r="845" spans="1:24" x14ac:dyDescent="0.35">
      <c r="A845" s="1" t="s">
        <v>835</v>
      </c>
      <c r="B845" s="1">
        <v>21</v>
      </c>
      <c r="C845" s="1" t="s">
        <v>55</v>
      </c>
      <c r="D845" s="1" t="s">
        <v>18</v>
      </c>
      <c r="E845" s="1">
        <v>4</v>
      </c>
      <c r="F845" s="1">
        <v>4</v>
      </c>
      <c r="G845" s="1">
        <v>0</v>
      </c>
      <c r="H845" s="1">
        <v>7</v>
      </c>
      <c r="I845" s="1">
        <v>2</v>
      </c>
      <c r="J845" s="1">
        <v>1</v>
      </c>
      <c r="K845" s="1" t="s">
        <v>47</v>
      </c>
      <c r="L845" s="1">
        <v>3</v>
      </c>
      <c r="M845" s="1" t="s">
        <v>1381</v>
      </c>
      <c r="N845" s="1" t="s">
        <v>20</v>
      </c>
      <c r="O845" s="1" t="s">
        <v>36</v>
      </c>
      <c r="P845" s="1" t="s">
        <v>22</v>
      </c>
      <c r="Q845" s="1" t="s">
        <v>22</v>
      </c>
      <c r="R845" s="1" t="s">
        <v>37</v>
      </c>
      <c r="S845">
        <f t="shared" si="66"/>
        <v>18</v>
      </c>
      <c r="T845">
        <f t="shared" si="67"/>
        <v>7</v>
      </c>
      <c r="U845">
        <f t="shared" si="68"/>
        <v>0</v>
      </c>
      <c r="V845" s="14">
        <f t="shared" si="69"/>
        <v>3</v>
      </c>
      <c r="W845" t="str">
        <f t="shared" si="65"/>
        <v>NO</v>
      </c>
      <c r="X845" t="str">
        <f>VLOOKUP(B:B,[1]Sheet3!A:B,2,0)</f>
        <v>18-22 yrs (Youths)</v>
      </c>
    </row>
    <row r="846" spans="1:24" x14ac:dyDescent="0.35">
      <c r="A846" s="1" t="s">
        <v>840</v>
      </c>
      <c r="B846" s="1">
        <v>21</v>
      </c>
      <c r="C846" s="1" t="s">
        <v>31</v>
      </c>
      <c r="D846" s="1" t="s">
        <v>18</v>
      </c>
      <c r="E846" s="1">
        <v>3</v>
      </c>
      <c r="F846" s="1">
        <v>3</v>
      </c>
      <c r="G846" s="1">
        <v>1</v>
      </c>
      <c r="H846" s="1">
        <v>8</v>
      </c>
      <c r="I846" s="1">
        <v>3</v>
      </c>
      <c r="J846" s="1">
        <v>2</v>
      </c>
      <c r="K846" s="1" t="s">
        <v>35</v>
      </c>
      <c r="L846" s="1">
        <v>2</v>
      </c>
      <c r="M846" s="1" t="s">
        <v>1381</v>
      </c>
      <c r="N846" s="1" t="s">
        <v>20</v>
      </c>
      <c r="O846" s="1" t="s">
        <v>32</v>
      </c>
      <c r="P846" s="1" t="s">
        <v>20</v>
      </c>
      <c r="Q846" s="1" t="s">
        <v>20</v>
      </c>
      <c r="R846" s="1" t="s">
        <v>37</v>
      </c>
      <c r="S846">
        <f t="shared" si="66"/>
        <v>20</v>
      </c>
      <c r="T846">
        <f t="shared" si="67"/>
        <v>8</v>
      </c>
      <c r="U846">
        <f t="shared" si="68"/>
        <v>1</v>
      </c>
      <c r="V846" s="14">
        <f t="shared" si="69"/>
        <v>3.3333333333333335</v>
      </c>
      <c r="W846" t="str">
        <f t="shared" si="65"/>
        <v>NO</v>
      </c>
      <c r="X846" t="str">
        <f>VLOOKUP(B:B,[1]Sheet3!A:B,2,0)</f>
        <v>18-22 yrs (Youths)</v>
      </c>
    </row>
    <row r="847" spans="1:24" x14ac:dyDescent="0.35">
      <c r="A847" s="1" t="s">
        <v>843</v>
      </c>
      <c r="B847" s="1">
        <v>21</v>
      </c>
      <c r="C847" s="1" t="s">
        <v>31</v>
      </c>
      <c r="D847" s="1" t="s">
        <v>18</v>
      </c>
      <c r="E847" s="1">
        <v>3</v>
      </c>
      <c r="F847" s="1">
        <v>3</v>
      </c>
      <c r="G847" s="1">
        <v>0</v>
      </c>
      <c r="H847" s="1">
        <v>9</v>
      </c>
      <c r="I847" s="1">
        <v>4</v>
      </c>
      <c r="J847" s="1">
        <v>0.75</v>
      </c>
      <c r="K847" s="1" t="s">
        <v>85</v>
      </c>
      <c r="L847" s="1">
        <v>4</v>
      </c>
      <c r="M847" s="1" t="s">
        <v>1381</v>
      </c>
      <c r="N847" s="1" t="s">
        <v>20</v>
      </c>
      <c r="O847" s="1" t="s">
        <v>166</v>
      </c>
      <c r="P847" s="1" t="s">
        <v>20</v>
      </c>
      <c r="Q847" s="1" t="s">
        <v>20</v>
      </c>
      <c r="R847" s="1" t="s">
        <v>23</v>
      </c>
      <c r="S847">
        <f t="shared" si="66"/>
        <v>19.75</v>
      </c>
      <c r="T847">
        <f t="shared" si="67"/>
        <v>9</v>
      </c>
      <c r="U847">
        <f t="shared" si="68"/>
        <v>0</v>
      </c>
      <c r="V847" s="14">
        <f t="shared" si="69"/>
        <v>3.2916666666666665</v>
      </c>
      <c r="W847" t="str">
        <f t="shared" si="65"/>
        <v>NO</v>
      </c>
      <c r="X847" t="str">
        <f>VLOOKUP(B:B,[1]Sheet3!A:B,2,0)</f>
        <v>18-22 yrs (Youths)</v>
      </c>
    </row>
    <row r="848" spans="1:24" x14ac:dyDescent="0.35">
      <c r="A848" s="1" t="s">
        <v>861</v>
      </c>
      <c r="B848" s="1">
        <v>21</v>
      </c>
      <c r="C848" s="1" t="s">
        <v>31</v>
      </c>
      <c r="D848" s="1" t="s">
        <v>26</v>
      </c>
      <c r="E848" s="1">
        <v>1</v>
      </c>
      <c r="F848" s="1">
        <v>4</v>
      </c>
      <c r="G848" s="1">
        <v>1</v>
      </c>
      <c r="H848" s="1">
        <v>9</v>
      </c>
      <c r="I848" s="1">
        <v>1</v>
      </c>
      <c r="J848" s="1">
        <v>1</v>
      </c>
      <c r="K848" s="1" t="s">
        <v>47</v>
      </c>
      <c r="L848" s="1">
        <v>3</v>
      </c>
      <c r="M848" s="1" t="s">
        <v>1383</v>
      </c>
      <c r="N848" s="1" t="s">
        <v>20</v>
      </c>
      <c r="O848" s="1" t="s">
        <v>36</v>
      </c>
      <c r="P848" s="1" t="s">
        <v>22</v>
      </c>
      <c r="Q848" s="1" t="s">
        <v>20</v>
      </c>
      <c r="R848" s="1" t="s">
        <v>45</v>
      </c>
      <c r="S848">
        <f t="shared" si="66"/>
        <v>17</v>
      </c>
      <c r="T848">
        <f t="shared" si="67"/>
        <v>9</v>
      </c>
      <c r="U848">
        <f t="shared" si="68"/>
        <v>1</v>
      </c>
      <c r="V848" s="14">
        <f t="shared" si="69"/>
        <v>2.8333333333333335</v>
      </c>
      <c r="W848" t="str">
        <f t="shared" si="65"/>
        <v>NO</v>
      </c>
      <c r="X848" t="str">
        <f>VLOOKUP(B:B,[1]Sheet3!A:B,2,0)</f>
        <v>18-22 yrs (Youths)</v>
      </c>
    </row>
    <row r="849" spans="1:24" x14ac:dyDescent="0.35">
      <c r="A849" s="1" t="s">
        <v>862</v>
      </c>
      <c r="B849" s="1">
        <v>21</v>
      </c>
      <c r="C849" s="1" t="s">
        <v>55</v>
      </c>
      <c r="D849" s="1" t="s">
        <v>18</v>
      </c>
      <c r="E849" s="1">
        <v>4</v>
      </c>
      <c r="F849" s="1">
        <v>3</v>
      </c>
      <c r="G849" s="1">
        <v>0</v>
      </c>
      <c r="H849" s="1">
        <v>8</v>
      </c>
      <c r="I849" s="1">
        <v>2</v>
      </c>
      <c r="J849" s="1">
        <v>1</v>
      </c>
      <c r="K849" s="1" t="s">
        <v>27</v>
      </c>
      <c r="L849" s="1">
        <v>3</v>
      </c>
      <c r="M849" s="1" t="s">
        <v>1386</v>
      </c>
      <c r="N849" s="1" t="s">
        <v>20</v>
      </c>
      <c r="O849" s="1" t="s">
        <v>61</v>
      </c>
      <c r="P849" s="1" t="s">
        <v>22</v>
      </c>
      <c r="Q849" s="1" t="s">
        <v>22</v>
      </c>
      <c r="R849" s="1" t="s">
        <v>29</v>
      </c>
      <c r="S849">
        <f t="shared" si="66"/>
        <v>18</v>
      </c>
      <c r="T849">
        <f t="shared" si="67"/>
        <v>8</v>
      </c>
      <c r="U849">
        <f t="shared" si="68"/>
        <v>0</v>
      </c>
      <c r="V849" s="14">
        <f t="shared" si="69"/>
        <v>3</v>
      </c>
      <c r="W849" t="str">
        <f t="shared" si="65"/>
        <v>NO</v>
      </c>
      <c r="X849" t="str">
        <f>VLOOKUP(B:B,[1]Sheet3!A:B,2,0)</f>
        <v>18-22 yrs (Youths)</v>
      </c>
    </row>
    <row r="850" spans="1:24" x14ac:dyDescent="0.35">
      <c r="A850" s="1" t="s">
        <v>868</v>
      </c>
      <c r="B850" s="1">
        <v>21</v>
      </c>
      <c r="C850" s="1" t="s">
        <v>55</v>
      </c>
      <c r="D850" s="1" t="s">
        <v>26</v>
      </c>
      <c r="E850" s="1">
        <v>2</v>
      </c>
      <c r="F850" s="1">
        <v>2</v>
      </c>
      <c r="G850" s="1">
        <v>1</v>
      </c>
      <c r="H850" s="1">
        <v>8</v>
      </c>
      <c r="I850" s="1">
        <v>1</v>
      </c>
      <c r="J850" s="1">
        <v>0</v>
      </c>
      <c r="K850" s="1" t="s">
        <v>27</v>
      </c>
      <c r="L850" s="1">
        <v>3</v>
      </c>
      <c r="M850" s="1" t="s">
        <v>1383</v>
      </c>
      <c r="N850" s="1" t="s">
        <v>20</v>
      </c>
      <c r="O850" s="1" t="s">
        <v>166</v>
      </c>
      <c r="P850" s="1" t="s">
        <v>20</v>
      </c>
      <c r="Q850" s="1" t="s">
        <v>20</v>
      </c>
      <c r="R850" s="1" t="s">
        <v>37</v>
      </c>
      <c r="S850">
        <f t="shared" si="66"/>
        <v>14</v>
      </c>
      <c r="T850">
        <f t="shared" si="67"/>
        <v>8</v>
      </c>
      <c r="U850">
        <f t="shared" si="68"/>
        <v>0</v>
      </c>
      <c r="V850" s="14">
        <f t="shared" si="69"/>
        <v>2.3333333333333335</v>
      </c>
      <c r="W850" t="str">
        <f t="shared" si="65"/>
        <v>NO</v>
      </c>
      <c r="X850" t="str">
        <f>VLOOKUP(B:B,[1]Sheet3!A:B,2,0)</f>
        <v>18-22 yrs (Youths)</v>
      </c>
    </row>
    <row r="851" spans="1:24" x14ac:dyDescent="0.35">
      <c r="A851" s="1" t="s">
        <v>876</v>
      </c>
      <c r="B851" s="1">
        <v>21</v>
      </c>
      <c r="C851" s="1" t="s">
        <v>31</v>
      </c>
      <c r="D851" s="1" t="s">
        <v>26</v>
      </c>
      <c r="E851" s="1">
        <v>2</v>
      </c>
      <c r="F851" s="1">
        <v>2</v>
      </c>
      <c r="G851" s="1">
        <v>1</v>
      </c>
      <c r="H851" s="1">
        <v>8</v>
      </c>
      <c r="I851" s="1">
        <v>4</v>
      </c>
      <c r="J851" s="1">
        <v>1</v>
      </c>
      <c r="K851" s="1" t="s">
        <v>47</v>
      </c>
      <c r="L851" s="1">
        <v>4</v>
      </c>
      <c r="M851" s="1" t="s">
        <v>1381</v>
      </c>
      <c r="N851" s="1" t="s">
        <v>20</v>
      </c>
      <c r="O851" s="1" t="s">
        <v>28</v>
      </c>
      <c r="P851" s="1" t="s">
        <v>20</v>
      </c>
      <c r="Q851" s="1" t="s">
        <v>22</v>
      </c>
      <c r="R851" s="1" t="s">
        <v>33</v>
      </c>
      <c r="S851">
        <f t="shared" si="66"/>
        <v>18</v>
      </c>
      <c r="T851">
        <f t="shared" si="67"/>
        <v>8</v>
      </c>
      <c r="U851">
        <f t="shared" si="68"/>
        <v>1</v>
      </c>
      <c r="V851" s="14">
        <f t="shared" si="69"/>
        <v>3</v>
      </c>
      <c r="W851" t="str">
        <f t="shared" si="65"/>
        <v>NO</v>
      </c>
      <c r="X851" t="str">
        <f>VLOOKUP(B:B,[1]Sheet3!A:B,2,0)</f>
        <v>18-22 yrs (Youths)</v>
      </c>
    </row>
    <row r="852" spans="1:24" x14ac:dyDescent="0.35">
      <c r="A852" s="1" t="s">
        <v>882</v>
      </c>
      <c r="B852" s="1">
        <v>21</v>
      </c>
      <c r="C852" s="1" t="s">
        <v>31</v>
      </c>
      <c r="D852" s="1" t="s">
        <v>26</v>
      </c>
      <c r="E852" s="1">
        <v>5</v>
      </c>
      <c r="F852" s="1">
        <v>4</v>
      </c>
      <c r="G852" s="1">
        <v>1</v>
      </c>
      <c r="H852" s="1">
        <v>7</v>
      </c>
      <c r="I852" s="1">
        <v>1</v>
      </c>
      <c r="J852" s="1">
        <v>0</v>
      </c>
      <c r="K852" s="1" t="s">
        <v>27</v>
      </c>
      <c r="L852" s="1">
        <v>3</v>
      </c>
      <c r="M852" s="1" t="s">
        <v>1383</v>
      </c>
      <c r="N852" s="1" t="s">
        <v>20</v>
      </c>
      <c r="O852" s="1" t="s">
        <v>156</v>
      </c>
      <c r="P852" s="1" t="s">
        <v>22</v>
      </c>
      <c r="Q852" s="1" t="s">
        <v>22</v>
      </c>
      <c r="R852" s="1" t="s">
        <v>37</v>
      </c>
      <c r="S852">
        <f t="shared" si="66"/>
        <v>18</v>
      </c>
      <c r="T852">
        <f t="shared" si="67"/>
        <v>7</v>
      </c>
      <c r="U852">
        <f t="shared" si="68"/>
        <v>0</v>
      </c>
      <c r="V852" s="14">
        <f t="shared" si="69"/>
        <v>3</v>
      </c>
      <c r="W852" t="str">
        <f t="shared" si="65"/>
        <v>NO</v>
      </c>
      <c r="X852" t="str">
        <f>VLOOKUP(B:B,[1]Sheet3!A:B,2,0)</f>
        <v>18-22 yrs (Youths)</v>
      </c>
    </row>
    <row r="853" spans="1:24" x14ac:dyDescent="0.35">
      <c r="A853" s="1" t="s">
        <v>886</v>
      </c>
      <c r="B853" s="1">
        <v>21</v>
      </c>
      <c r="C853" s="1" t="s">
        <v>31</v>
      </c>
      <c r="D853" s="1" t="s">
        <v>18</v>
      </c>
      <c r="E853" s="1">
        <v>1</v>
      </c>
      <c r="F853" s="1">
        <v>5</v>
      </c>
      <c r="G853" s="1">
        <v>1</v>
      </c>
      <c r="H853" s="1">
        <v>11</v>
      </c>
      <c r="I853" s="1">
        <v>2</v>
      </c>
      <c r="J853" s="1">
        <v>0</v>
      </c>
      <c r="K853" s="1" t="s">
        <v>35</v>
      </c>
      <c r="L853" s="1">
        <v>3</v>
      </c>
      <c r="M853" s="1" t="s">
        <v>1381</v>
      </c>
      <c r="N853" s="1" t="s">
        <v>20</v>
      </c>
      <c r="O853" s="1" t="s">
        <v>887</v>
      </c>
      <c r="P853" s="1" t="s">
        <v>20</v>
      </c>
      <c r="Q853" s="1" t="s">
        <v>22</v>
      </c>
      <c r="R853" s="1" t="s">
        <v>45</v>
      </c>
      <c r="S853">
        <f t="shared" si="66"/>
        <v>20</v>
      </c>
      <c r="T853">
        <f t="shared" si="67"/>
        <v>11</v>
      </c>
      <c r="U853">
        <f t="shared" si="68"/>
        <v>0</v>
      </c>
      <c r="V853" s="14">
        <f t="shared" si="69"/>
        <v>3.3333333333333335</v>
      </c>
      <c r="W853" t="str">
        <f t="shared" si="65"/>
        <v>NO</v>
      </c>
      <c r="X853" t="str">
        <f>VLOOKUP(B:B,[1]Sheet3!A:B,2,0)</f>
        <v>18-22 yrs (Youths)</v>
      </c>
    </row>
    <row r="854" spans="1:24" x14ac:dyDescent="0.35">
      <c r="A854" s="1" t="s">
        <v>890</v>
      </c>
      <c r="B854" s="1">
        <v>21</v>
      </c>
      <c r="C854" s="1" t="s">
        <v>17</v>
      </c>
      <c r="D854" s="1" t="s">
        <v>18</v>
      </c>
      <c r="E854" s="1">
        <v>1</v>
      </c>
      <c r="F854" s="1">
        <v>1</v>
      </c>
      <c r="G854" s="1">
        <v>2</v>
      </c>
      <c r="H854" s="1">
        <v>7</v>
      </c>
      <c r="I854" s="1">
        <v>2</v>
      </c>
      <c r="J854" s="1">
        <v>0</v>
      </c>
      <c r="K854" s="1" t="s">
        <v>27</v>
      </c>
      <c r="L854" s="1">
        <v>3</v>
      </c>
      <c r="M854" s="1" t="s">
        <v>1383</v>
      </c>
      <c r="N854" s="1" t="s">
        <v>20</v>
      </c>
      <c r="O854" s="1" t="s">
        <v>32</v>
      </c>
      <c r="P854" s="1" t="s">
        <v>22</v>
      </c>
      <c r="Q854" s="1" t="s">
        <v>22</v>
      </c>
      <c r="R854" s="1" t="s">
        <v>52</v>
      </c>
      <c r="S854">
        <f t="shared" si="66"/>
        <v>13</v>
      </c>
      <c r="T854">
        <f t="shared" si="67"/>
        <v>7</v>
      </c>
      <c r="U854">
        <f t="shared" si="68"/>
        <v>0</v>
      </c>
      <c r="V854" s="14">
        <f t="shared" si="69"/>
        <v>2.1666666666666665</v>
      </c>
      <c r="W854" t="str">
        <f t="shared" si="65"/>
        <v>NO</v>
      </c>
      <c r="X854" t="str">
        <f>VLOOKUP(B:B,[1]Sheet3!A:B,2,0)</f>
        <v>18-22 yrs (Youths)</v>
      </c>
    </row>
    <row r="855" spans="1:24" x14ac:dyDescent="0.35">
      <c r="A855" s="1" t="s">
        <v>894</v>
      </c>
      <c r="B855" s="1">
        <v>21</v>
      </c>
      <c r="C855" s="1" t="s">
        <v>31</v>
      </c>
      <c r="D855" s="1" t="s">
        <v>26</v>
      </c>
      <c r="E855" s="1">
        <v>0.5</v>
      </c>
      <c r="F855" s="1">
        <v>2</v>
      </c>
      <c r="G855" s="1">
        <v>1</v>
      </c>
      <c r="H855" s="1">
        <v>9</v>
      </c>
      <c r="I855" s="1">
        <v>1</v>
      </c>
      <c r="J855" s="1">
        <v>0</v>
      </c>
      <c r="K855" s="1" t="s">
        <v>27</v>
      </c>
      <c r="L855" s="1">
        <v>3</v>
      </c>
      <c r="M855" s="1" t="s">
        <v>1381</v>
      </c>
      <c r="N855" s="1" t="s">
        <v>20</v>
      </c>
      <c r="O855" s="1" t="s">
        <v>66</v>
      </c>
      <c r="P855" s="1" t="s">
        <v>20</v>
      </c>
      <c r="Q855" s="1" t="s">
        <v>22</v>
      </c>
      <c r="R855" s="1" t="s">
        <v>33</v>
      </c>
      <c r="S855">
        <f t="shared" si="66"/>
        <v>13.5</v>
      </c>
      <c r="T855">
        <f t="shared" si="67"/>
        <v>9</v>
      </c>
      <c r="U855">
        <f t="shared" si="68"/>
        <v>0</v>
      </c>
      <c r="V855" s="14">
        <f t="shared" si="69"/>
        <v>2.25</v>
      </c>
      <c r="W855" t="str">
        <f t="shared" si="65"/>
        <v>NO</v>
      </c>
      <c r="X855" t="str">
        <f>VLOOKUP(B:B,[1]Sheet3!A:B,2,0)</f>
        <v>18-22 yrs (Youths)</v>
      </c>
    </row>
    <row r="856" spans="1:24" x14ac:dyDescent="0.35">
      <c r="A856" s="1" t="s">
        <v>895</v>
      </c>
      <c r="B856" s="1">
        <v>21</v>
      </c>
      <c r="C856" s="1" t="s">
        <v>31</v>
      </c>
      <c r="D856" s="1" t="s">
        <v>18</v>
      </c>
      <c r="E856" s="1">
        <v>1</v>
      </c>
      <c r="F856" s="1">
        <v>0</v>
      </c>
      <c r="G856" s="1">
        <v>0</v>
      </c>
      <c r="H856" s="1">
        <v>9</v>
      </c>
      <c r="I856" s="1">
        <v>3</v>
      </c>
      <c r="J856" s="1">
        <v>0</v>
      </c>
      <c r="K856" s="1" t="s">
        <v>47</v>
      </c>
      <c r="L856" s="1">
        <v>3</v>
      </c>
      <c r="M856" s="1" t="s">
        <v>1383</v>
      </c>
      <c r="N856" s="1" t="s">
        <v>20</v>
      </c>
      <c r="O856" s="1" t="s">
        <v>36</v>
      </c>
      <c r="P856" s="1" t="s">
        <v>20</v>
      </c>
      <c r="Q856" s="1" t="s">
        <v>20</v>
      </c>
      <c r="R856" s="1" t="s">
        <v>23</v>
      </c>
      <c r="S856">
        <f t="shared" si="66"/>
        <v>13</v>
      </c>
      <c r="T856">
        <f t="shared" si="67"/>
        <v>9</v>
      </c>
      <c r="U856">
        <f t="shared" si="68"/>
        <v>0</v>
      </c>
      <c r="V856" s="14">
        <f t="shared" si="69"/>
        <v>2.1666666666666665</v>
      </c>
      <c r="W856" t="str">
        <f t="shared" si="65"/>
        <v>NO</v>
      </c>
      <c r="X856" t="str">
        <f>VLOOKUP(B:B,[1]Sheet3!A:B,2,0)</f>
        <v>18-22 yrs (Youths)</v>
      </c>
    </row>
    <row r="857" spans="1:24" x14ac:dyDescent="0.35">
      <c r="A857" s="1" t="s">
        <v>897</v>
      </c>
      <c r="B857" s="1">
        <v>21</v>
      </c>
      <c r="C857" s="1" t="s">
        <v>31</v>
      </c>
      <c r="D857" s="1" t="s">
        <v>26</v>
      </c>
      <c r="E857" s="1">
        <v>2</v>
      </c>
      <c r="F857" s="1">
        <v>2</v>
      </c>
      <c r="G857" s="1">
        <v>0</v>
      </c>
      <c r="H857" s="1">
        <v>8</v>
      </c>
      <c r="I857" s="1">
        <v>1</v>
      </c>
      <c r="J857" s="1">
        <v>0</v>
      </c>
      <c r="K857" s="1" t="s">
        <v>108</v>
      </c>
      <c r="L857" s="1">
        <v>3</v>
      </c>
      <c r="M857" s="1" t="s">
        <v>1381</v>
      </c>
      <c r="N857" s="1" t="s">
        <v>22</v>
      </c>
      <c r="O857" s="1" t="s">
        <v>66</v>
      </c>
      <c r="P857" s="1" t="s">
        <v>20</v>
      </c>
      <c r="Q857" s="1" t="s">
        <v>22</v>
      </c>
      <c r="R857" s="1" t="s">
        <v>23</v>
      </c>
      <c r="S857">
        <f t="shared" si="66"/>
        <v>13</v>
      </c>
      <c r="T857">
        <f t="shared" si="67"/>
        <v>8</v>
      </c>
      <c r="U857">
        <f t="shared" si="68"/>
        <v>0</v>
      </c>
      <c r="V857" s="14">
        <f t="shared" si="69"/>
        <v>2.1666666666666665</v>
      </c>
      <c r="W857" t="str">
        <f t="shared" si="65"/>
        <v>NO</v>
      </c>
      <c r="X857" t="str">
        <f>VLOOKUP(B:B,[1]Sheet3!A:B,2,0)</f>
        <v>18-22 yrs (Youths)</v>
      </c>
    </row>
    <row r="858" spans="1:24" x14ac:dyDescent="0.35">
      <c r="A858" s="1" t="s">
        <v>899</v>
      </c>
      <c r="B858" s="1">
        <v>21</v>
      </c>
      <c r="C858" s="1" t="s">
        <v>31</v>
      </c>
      <c r="D858" s="1" t="s">
        <v>26</v>
      </c>
      <c r="E858" s="1">
        <v>0</v>
      </c>
      <c r="F858" s="1">
        <v>0</v>
      </c>
      <c r="G858" s="1">
        <v>0</v>
      </c>
      <c r="H858" s="1">
        <v>9</v>
      </c>
      <c r="I858" s="1">
        <v>4</v>
      </c>
      <c r="J858" s="1">
        <v>0</v>
      </c>
      <c r="K858" s="1" t="s">
        <v>27</v>
      </c>
      <c r="L858" s="1">
        <v>4</v>
      </c>
      <c r="M858" s="1" t="s">
        <v>1381</v>
      </c>
      <c r="N858" s="1" t="s">
        <v>20</v>
      </c>
      <c r="O858" s="1" t="s">
        <v>36</v>
      </c>
      <c r="P858" s="1" t="s">
        <v>20</v>
      </c>
      <c r="Q858" s="1" t="s">
        <v>20</v>
      </c>
      <c r="R858" s="1" t="s">
        <v>45</v>
      </c>
      <c r="S858">
        <f t="shared" si="66"/>
        <v>13</v>
      </c>
      <c r="T858">
        <f t="shared" si="67"/>
        <v>9</v>
      </c>
      <c r="U858">
        <f t="shared" si="68"/>
        <v>0</v>
      </c>
      <c r="V858" s="14">
        <f t="shared" si="69"/>
        <v>2.1666666666666665</v>
      </c>
      <c r="W858" t="str">
        <f t="shared" si="65"/>
        <v>NO</v>
      </c>
      <c r="X858" t="str">
        <f>VLOOKUP(B:B,[1]Sheet3!A:B,2,0)</f>
        <v>18-22 yrs (Youths)</v>
      </c>
    </row>
    <row r="859" spans="1:24" x14ac:dyDescent="0.35">
      <c r="A859" s="1" t="s">
        <v>907</v>
      </c>
      <c r="B859" s="1">
        <v>21</v>
      </c>
      <c r="C859" s="1" t="s">
        <v>55</v>
      </c>
      <c r="D859" s="1" t="s">
        <v>18</v>
      </c>
      <c r="E859" s="1">
        <v>7</v>
      </c>
      <c r="F859" s="1">
        <v>8</v>
      </c>
      <c r="G859" s="1">
        <v>0</v>
      </c>
      <c r="H859" s="1">
        <v>6</v>
      </c>
      <c r="I859" s="1">
        <v>1</v>
      </c>
      <c r="J859" s="1">
        <v>1</v>
      </c>
      <c r="K859" s="1" t="s">
        <v>19</v>
      </c>
      <c r="L859" s="1">
        <v>4</v>
      </c>
      <c r="M859" s="1" t="s">
        <v>1381</v>
      </c>
      <c r="N859" s="1" t="s">
        <v>20</v>
      </c>
      <c r="O859" s="1" t="s">
        <v>32</v>
      </c>
      <c r="P859" s="1" t="s">
        <v>20</v>
      </c>
      <c r="Q859" s="1" t="s">
        <v>22</v>
      </c>
      <c r="R859" s="1" t="s">
        <v>37</v>
      </c>
      <c r="S859">
        <f t="shared" si="66"/>
        <v>23</v>
      </c>
      <c r="T859">
        <f t="shared" si="67"/>
        <v>8</v>
      </c>
      <c r="U859">
        <f t="shared" si="68"/>
        <v>0</v>
      </c>
      <c r="V859" s="14">
        <f t="shared" si="69"/>
        <v>3.8333333333333335</v>
      </c>
      <c r="W859" t="str">
        <f t="shared" si="65"/>
        <v>NO</v>
      </c>
      <c r="X859" t="str">
        <f>VLOOKUP(B:B,[1]Sheet3!A:B,2,0)</f>
        <v>18-22 yrs (Youths)</v>
      </c>
    </row>
    <row r="860" spans="1:24" x14ac:dyDescent="0.35">
      <c r="A860" s="1" t="s">
        <v>913</v>
      </c>
      <c r="B860" s="1">
        <v>21</v>
      </c>
      <c r="C860" s="1" t="s">
        <v>55</v>
      </c>
      <c r="D860" s="1" t="s">
        <v>18</v>
      </c>
      <c r="E860" s="1">
        <v>5</v>
      </c>
      <c r="F860" s="1">
        <v>1</v>
      </c>
      <c r="G860" s="1">
        <v>1</v>
      </c>
      <c r="H860" s="1">
        <v>8</v>
      </c>
      <c r="I860" s="1">
        <v>2</v>
      </c>
      <c r="J860" s="1">
        <v>2</v>
      </c>
      <c r="K860" s="1" t="s">
        <v>35</v>
      </c>
      <c r="L860" s="1">
        <v>4</v>
      </c>
      <c r="M860" s="1" t="s">
        <v>1383</v>
      </c>
      <c r="N860" s="1" t="s">
        <v>20</v>
      </c>
      <c r="O860" s="1" t="s">
        <v>36</v>
      </c>
      <c r="P860" s="1" t="s">
        <v>22</v>
      </c>
      <c r="Q860" s="1" t="s">
        <v>22</v>
      </c>
      <c r="R860" s="1" t="s">
        <v>37</v>
      </c>
      <c r="S860">
        <f t="shared" si="66"/>
        <v>19</v>
      </c>
      <c r="T860">
        <f t="shared" si="67"/>
        <v>8</v>
      </c>
      <c r="U860">
        <f t="shared" si="68"/>
        <v>1</v>
      </c>
      <c r="V860" s="14">
        <f t="shared" si="69"/>
        <v>3.1666666666666665</v>
      </c>
      <c r="W860" t="str">
        <f t="shared" si="65"/>
        <v>NO</v>
      </c>
      <c r="X860" t="str">
        <f>VLOOKUP(B:B,[1]Sheet3!A:B,2,0)</f>
        <v>18-22 yrs (Youths)</v>
      </c>
    </row>
    <row r="861" spans="1:24" x14ac:dyDescent="0.35">
      <c r="A861" s="1" t="s">
        <v>934</v>
      </c>
      <c r="B861" s="1">
        <v>21</v>
      </c>
      <c r="C861" s="1" t="s">
        <v>31</v>
      </c>
      <c r="D861" s="1" t="s">
        <v>18</v>
      </c>
      <c r="E861" s="1">
        <v>3</v>
      </c>
      <c r="F861" s="1">
        <v>2</v>
      </c>
      <c r="G861" s="1">
        <v>0</v>
      </c>
      <c r="H861" s="1">
        <v>7</v>
      </c>
      <c r="I861" s="1">
        <v>1</v>
      </c>
      <c r="J861" s="1">
        <v>0</v>
      </c>
      <c r="K861" s="1" t="s">
        <v>35</v>
      </c>
      <c r="L861" s="1">
        <v>2</v>
      </c>
      <c r="M861" s="1" t="s">
        <v>1381</v>
      </c>
      <c r="N861" s="1" t="s">
        <v>20</v>
      </c>
      <c r="O861" s="1" t="s">
        <v>28</v>
      </c>
      <c r="P861" s="1" t="s">
        <v>20</v>
      </c>
      <c r="Q861" s="1" t="s">
        <v>20</v>
      </c>
      <c r="R861" s="1" t="s">
        <v>23</v>
      </c>
      <c r="S861">
        <f t="shared" si="66"/>
        <v>13</v>
      </c>
      <c r="T861">
        <f t="shared" si="67"/>
        <v>7</v>
      </c>
      <c r="U861">
        <f t="shared" si="68"/>
        <v>0</v>
      </c>
      <c r="V861" s="14">
        <f t="shared" si="69"/>
        <v>2.1666666666666665</v>
      </c>
      <c r="W861" t="str">
        <f t="shared" si="65"/>
        <v>NO</v>
      </c>
      <c r="X861" t="str">
        <f>VLOOKUP(B:B,[1]Sheet3!A:B,2,0)</f>
        <v>18-22 yrs (Youths)</v>
      </c>
    </row>
    <row r="862" spans="1:24" x14ac:dyDescent="0.35">
      <c r="A862" s="1" t="s">
        <v>951</v>
      </c>
      <c r="B862" s="1">
        <v>21</v>
      </c>
      <c r="C862" s="1" t="s">
        <v>31</v>
      </c>
      <c r="D862" s="1" t="s">
        <v>26</v>
      </c>
      <c r="E862" s="1">
        <v>3</v>
      </c>
      <c r="F862" s="1">
        <v>2</v>
      </c>
      <c r="G862" s="1">
        <v>2</v>
      </c>
      <c r="H862" s="1">
        <v>7</v>
      </c>
      <c r="I862" s="1">
        <v>3</v>
      </c>
      <c r="J862" s="1">
        <v>3</v>
      </c>
      <c r="K862" s="1" t="s">
        <v>47</v>
      </c>
      <c r="L862" s="1">
        <v>2</v>
      </c>
      <c r="M862" s="1" t="s">
        <v>1383</v>
      </c>
      <c r="N862" s="1" t="s">
        <v>20</v>
      </c>
      <c r="O862" s="1" t="s">
        <v>32</v>
      </c>
      <c r="P862" s="1" t="s">
        <v>22</v>
      </c>
      <c r="Q862" s="1" t="s">
        <v>22</v>
      </c>
      <c r="R862" s="1" t="s">
        <v>37</v>
      </c>
      <c r="S862">
        <f t="shared" si="66"/>
        <v>20</v>
      </c>
      <c r="T862">
        <f t="shared" si="67"/>
        <v>7</v>
      </c>
      <c r="U862">
        <f t="shared" si="68"/>
        <v>2</v>
      </c>
      <c r="V862" s="14">
        <f t="shared" si="69"/>
        <v>3.3333333333333335</v>
      </c>
      <c r="W862" t="str">
        <f t="shared" si="65"/>
        <v>NO</v>
      </c>
      <c r="X862" t="str">
        <f>VLOOKUP(B:B,[1]Sheet3!A:B,2,0)</f>
        <v>18-22 yrs (Youths)</v>
      </c>
    </row>
    <row r="863" spans="1:24" x14ac:dyDescent="0.35">
      <c r="A863" s="1" t="s">
        <v>952</v>
      </c>
      <c r="B863" s="1">
        <v>21</v>
      </c>
      <c r="C863" s="1" t="s">
        <v>55</v>
      </c>
      <c r="D863" s="1" t="s">
        <v>26</v>
      </c>
      <c r="E863" s="1">
        <v>5</v>
      </c>
      <c r="F863" s="1">
        <v>5</v>
      </c>
      <c r="G863" s="1">
        <v>0</v>
      </c>
      <c r="H863" s="1">
        <v>5</v>
      </c>
      <c r="I863" s="1">
        <v>2</v>
      </c>
      <c r="J863" s="1">
        <v>1</v>
      </c>
      <c r="K863" s="1" t="s">
        <v>35</v>
      </c>
      <c r="L863" s="1">
        <v>2</v>
      </c>
      <c r="M863" s="1" t="s">
        <v>1383</v>
      </c>
      <c r="N863" s="1" t="s">
        <v>20</v>
      </c>
      <c r="O863" s="1" t="s">
        <v>32</v>
      </c>
      <c r="P863" s="1" t="s">
        <v>22</v>
      </c>
      <c r="Q863" s="1" t="s">
        <v>20</v>
      </c>
      <c r="R863" s="1" t="s">
        <v>953</v>
      </c>
      <c r="S863">
        <f t="shared" si="66"/>
        <v>18</v>
      </c>
      <c r="T863">
        <f t="shared" si="67"/>
        <v>5</v>
      </c>
      <c r="U863">
        <f t="shared" si="68"/>
        <v>0</v>
      </c>
      <c r="V863" s="14">
        <f t="shared" si="69"/>
        <v>3</v>
      </c>
      <c r="W863" t="str">
        <f t="shared" si="65"/>
        <v>NO</v>
      </c>
      <c r="X863" t="str">
        <f>VLOOKUP(B:B,[1]Sheet3!A:B,2,0)</f>
        <v>18-22 yrs (Youths)</v>
      </c>
    </row>
    <row r="864" spans="1:24" x14ac:dyDescent="0.35">
      <c r="A864" s="1" t="s">
        <v>958</v>
      </c>
      <c r="B864" s="1">
        <v>21</v>
      </c>
      <c r="C864" s="1" t="s">
        <v>31</v>
      </c>
      <c r="D864" s="1" t="s">
        <v>26</v>
      </c>
      <c r="E864" s="1">
        <v>2</v>
      </c>
      <c r="F864" s="1">
        <v>0</v>
      </c>
      <c r="G864" s="1">
        <v>2</v>
      </c>
      <c r="H864" s="1">
        <v>8</v>
      </c>
      <c r="I864" s="1">
        <v>4</v>
      </c>
      <c r="J864" s="1">
        <v>2</v>
      </c>
      <c r="K864" s="1" t="s">
        <v>35</v>
      </c>
      <c r="L864" s="1">
        <v>2</v>
      </c>
      <c r="M864" s="1" t="s">
        <v>1383</v>
      </c>
      <c r="N864" s="1" t="s">
        <v>20</v>
      </c>
      <c r="O864" s="1" t="s">
        <v>21</v>
      </c>
      <c r="P864" s="1" t="s">
        <v>20</v>
      </c>
      <c r="Q864" s="1" t="s">
        <v>20</v>
      </c>
      <c r="R864" s="1" t="s">
        <v>33</v>
      </c>
      <c r="S864">
        <f t="shared" si="66"/>
        <v>18</v>
      </c>
      <c r="T864">
        <f t="shared" si="67"/>
        <v>8</v>
      </c>
      <c r="U864">
        <f t="shared" si="68"/>
        <v>0</v>
      </c>
      <c r="V864" s="14">
        <f t="shared" si="69"/>
        <v>3</v>
      </c>
      <c r="W864" t="str">
        <f t="shared" si="65"/>
        <v>NO</v>
      </c>
      <c r="X864" t="str">
        <f>VLOOKUP(B:B,[1]Sheet3!A:B,2,0)</f>
        <v>18-22 yrs (Youths)</v>
      </c>
    </row>
    <row r="865" spans="1:24" x14ac:dyDescent="0.35">
      <c r="A865" s="1" t="s">
        <v>961</v>
      </c>
      <c r="B865" s="1">
        <v>21</v>
      </c>
      <c r="C865" s="1" t="s">
        <v>31</v>
      </c>
      <c r="D865" s="1" t="s">
        <v>26</v>
      </c>
      <c r="E865" s="1">
        <v>0</v>
      </c>
      <c r="F865" s="1">
        <v>2</v>
      </c>
      <c r="G865" s="1">
        <v>3</v>
      </c>
      <c r="H865" s="1">
        <v>9</v>
      </c>
      <c r="I865" s="1">
        <v>1</v>
      </c>
      <c r="J865" s="1">
        <v>1</v>
      </c>
      <c r="K865" s="1" t="s">
        <v>47</v>
      </c>
      <c r="L865" s="1">
        <v>1</v>
      </c>
      <c r="M865" s="1" t="s">
        <v>1386</v>
      </c>
      <c r="N865" s="1" t="s">
        <v>22</v>
      </c>
      <c r="O865" s="1" t="s">
        <v>48</v>
      </c>
      <c r="P865" s="1" t="s">
        <v>20</v>
      </c>
      <c r="Q865" s="1" t="s">
        <v>20</v>
      </c>
      <c r="R865" s="1" t="s">
        <v>29</v>
      </c>
      <c r="S865">
        <f t="shared" si="66"/>
        <v>16</v>
      </c>
      <c r="T865">
        <f t="shared" si="67"/>
        <v>9</v>
      </c>
      <c r="U865">
        <f t="shared" si="68"/>
        <v>0</v>
      </c>
      <c r="V865" s="14">
        <f t="shared" si="69"/>
        <v>2.6666666666666665</v>
      </c>
      <c r="W865" t="str">
        <f t="shared" si="65"/>
        <v>NO</v>
      </c>
      <c r="X865" t="str">
        <f>VLOOKUP(B:B,[1]Sheet3!A:B,2,0)</f>
        <v>18-22 yrs (Youths)</v>
      </c>
    </row>
    <row r="866" spans="1:24" x14ac:dyDescent="0.35">
      <c r="A866" s="1" t="s">
        <v>963</v>
      </c>
      <c r="B866" s="1">
        <v>21</v>
      </c>
      <c r="C866" s="1" t="s">
        <v>17</v>
      </c>
      <c r="D866" s="1" t="s">
        <v>18</v>
      </c>
      <c r="E866" s="1">
        <v>2</v>
      </c>
      <c r="F866" s="1">
        <v>2</v>
      </c>
      <c r="G866" s="1">
        <v>2</v>
      </c>
      <c r="H866" s="1">
        <v>7</v>
      </c>
      <c r="I866" s="1">
        <v>0.5</v>
      </c>
      <c r="J866" s="1">
        <v>0</v>
      </c>
      <c r="K866" s="1" t="s">
        <v>47</v>
      </c>
      <c r="L866" s="1">
        <v>4</v>
      </c>
      <c r="M866" s="1" t="s">
        <v>1383</v>
      </c>
      <c r="N866" s="1" t="s">
        <v>20</v>
      </c>
      <c r="O866" s="1" t="s">
        <v>58</v>
      </c>
      <c r="P866" s="1" t="s">
        <v>22</v>
      </c>
      <c r="Q866" s="1" t="s">
        <v>22</v>
      </c>
      <c r="R866" s="1" t="s">
        <v>52</v>
      </c>
      <c r="S866">
        <f t="shared" si="66"/>
        <v>13.5</v>
      </c>
      <c r="T866">
        <f t="shared" si="67"/>
        <v>7</v>
      </c>
      <c r="U866">
        <f t="shared" si="68"/>
        <v>0</v>
      </c>
      <c r="V866" s="14">
        <f t="shared" si="69"/>
        <v>2.25</v>
      </c>
      <c r="W866" t="str">
        <f t="shared" si="65"/>
        <v>NO</v>
      </c>
      <c r="X866" t="str">
        <f>VLOOKUP(B:B,[1]Sheet3!A:B,2,0)</f>
        <v>18-22 yrs (Youths)</v>
      </c>
    </row>
    <row r="867" spans="1:24" x14ac:dyDescent="0.35">
      <c r="A867" s="1" t="s">
        <v>964</v>
      </c>
      <c r="B867" s="1">
        <v>21</v>
      </c>
      <c r="C867" s="1" t="s">
        <v>31</v>
      </c>
      <c r="D867" s="1" t="s">
        <v>18</v>
      </c>
      <c r="E867" s="1">
        <v>3</v>
      </c>
      <c r="F867" s="1">
        <v>12</v>
      </c>
      <c r="G867" s="1">
        <v>0</v>
      </c>
      <c r="H867" s="1">
        <v>6</v>
      </c>
      <c r="I867" s="1">
        <v>1</v>
      </c>
      <c r="J867" s="1">
        <v>0</v>
      </c>
      <c r="K867" s="1" t="s">
        <v>19</v>
      </c>
      <c r="L867" s="1">
        <v>2</v>
      </c>
      <c r="M867" s="1" t="s">
        <v>1386</v>
      </c>
      <c r="N867" s="1" t="s">
        <v>22</v>
      </c>
      <c r="O867" s="1" t="s">
        <v>28</v>
      </c>
      <c r="P867" s="1" t="s">
        <v>20</v>
      </c>
      <c r="Q867" s="1" t="s">
        <v>20</v>
      </c>
      <c r="R867" s="1" t="s">
        <v>23</v>
      </c>
      <c r="S867">
        <f t="shared" si="66"/>
        <v>22</v>
      </c>
      <c r="T867">
        <f t="shared" si="67"/>
        <v>12</v>
      </c>
      <c r="U867">
        <f t="shared" si="68"/>
        <v>0</v>
      </c>
      <c r="V867" s="14">
        <f t="shared" si="69"/>
        <v>3.6666666666666665</v>
      </c>
      <c r="W867" t="str">
        <f t="shared" si="65"/>
        <v>NO</v>
      </c>
      <c r="X867" t="str">
        <f>VLOOKUP(B:B,[1]Sheet3!A:B,2,0)</f>
        <v>18-22 yrs (Youths)</v>
      </c>
    </row>
    <row r="868" spans="1:24" x14ac:dyDescent="0.35">
      <c r="A868" s="1" t="s">
        <v>965</v>
      </c>
      <c r="B868" s="1">
        <v>21</v>
      </c>
      <c r="C868" s="1" t="s">
        <v>31</v>
      </c>
      <c r="D868" s="1" t="s">
        <v>26</v>
      </c>
      <c r="E868" s="1">
        <v>2</v>
      </c>
      <c r="F868" s="1">
        <v>3</v>
      </c>
      <c r="G868" s="1">
        <v>0</v>
      </c>
      <c r="H868" s="1">
        <v>8</v>
      </c>
      <c r="I868" s="1">
        <v>2</v>
      </c>
      <c r="J868" s="1">
        <v>0</v>
      </c>
      <c r="K868" s="1" t="s">
        <v>35</v>
      </c>
      <c r="L868" s="1">
        <v>2</v>
      </c>
      <c r="M868" s="1" t="s">
        <v>1381</v>
      </c>
      <c r="N868" s="1" t="s">
        <v>22</v>
      </c>
      <c r="O868" s="1" t="s">
        <v>32</v>
      </c>
      <c r="P868" s="1" t="s">
        <v>20</v>
      </c>
      <c r="Q868" s="1" t="s">
        <v>20</v>
      </c>
      <c r="R868" s="1" t="s">
        <v>23</v>
      </c>
      <c r="S868">
        <f t="shared" si="66"/>
        <v>15</v>
      </c>
      <c r="T868">
        <f t="shared" si="67"/>
        <v>8</v>
      </c>
      <c r="U868">
        <f t="shared" si="68"/>
        <v>0</v>
      </c>
      <c r="V868" s="14">
        <f t="shared" si="69"/>
        <v>2.5</v>
      </c>
      <c r="W868" t="str">
        <f t="shared" si="65"/>
        <v>NO</v>
      </c>
      <c r="X868" t="str">
        <f>VLOOKUP(B:B,[1]Sheet3!A:B,2,0)</f>
        <v>18-22 yrs (Youths)</v>
      </c>
    </row>
    <row r="869" spans="1:24" x14ac:dyDescent="0.35">
      <c r="A869" s="1" t="s">
        <v>968</v>
      </c>
      <c r="B869" s="1">
        <v>21</v>
      </c>
      <c r="C869" s="1" t="s">
        <v>31</v>
      </c>
      <c r="D869" s="1" t="s">
        <v>18</v>
      </c>
      <c r="E869" s="1">
        <v>3</v>
      </c>
      <c r="F869" s="1">
        <v>5</v>
      </c>
      <c r="G869" s="1">
        <v>0</v>
      </c>
      <c r="H869" s="1">
        <v>7</v>
      </c>
      <c r="I869" s="1">
        <v>1</v>
      </c>
      <c r="J869" s="1">
        <v>0</v>
      </c>
      <c r="K869" s="1" t="s">
        <v>27</v>
      </c>
      <c r="L869" s="1">
        <v>4</v>
      </c>
      <c r="M869" s="1" t="s">
        <v>1383</v>
      </c>
      <c r="N869" s="1" t="s">
        <v>20</v>
      </c>
      <c r="O869" s="1" t="s">
        <v>61</v>
      </c>
      <c r="P869" s="1" t="s">
        <v>22</v>
      </c>
      <c r="Q869" s="1" t="s">
        <v>20</v>
      </c>
      <c r="R869" s="1" t="s">
        <v>45</v>
      </c>
      <c r="S869">
        <f t="shared" si="66"/>
        <v>16</v>
      </c>
      <c r="T869">
        <f t="shared" si="67"/>
        <v>7</v>
      </c>
      <c r="U869">
        <f t="shared" si="68"/>
        <v>0</v>
      </c>
      <c r="V869" s="14">
        <f t="shared" si="69"/>
        <v>2.6666666666666665</v>
      </c>
      <c r="W869" t="str">
        <f t="shared" si="65"/>
        <v>NO</v>
      </c>
      <c r="X869" t="str">
        <f>VLOOKUP(B:B,[1]Sheet3!A:B,2,0)</f>
        <v>18-22 yrs (Youths)</v>
      </c>
    </row>
    <row r="870" spans="1:24" x14ac:dyDescent="0.35">
      <c r="A870" s="1" t="s">
        <v>970</v>
      </c>
      <c r="B870" s="1">
        <v>21</v>
      </c>
      <c r="C870" s="1" t="s">
        <v>55</v>
      </c>
      <c r="D870" s="1" t="s">
        <v>18</v>
      </c>
      <c r="E870" s="1">
        <v>4</v>
      </c>
      <c r="F870" s="1">
        <v>4</v>
      </c>
      <c r="G870" s="1">
        <v>0</v>
      </c>
      <c r="H870" s="1">
        <v>6</v>
      </c>
      <c r="I870" s="1">
        <v>4</v>
      </c>
      <c r="J870" s="1">
        <v>0</v>
      </c>
      <c r="K870" s="1" t="s">
        <v>47</v>
      </c>
      <c r="L870" s="1">
        <v>3</v>
      </c>
      <c r="M870" s="1" t="s">
        <v>1383</v>
      </c>
      <c r="N870" s="1" t="s">
        <v>20</v>
      </c>
      <c r="O870" s="1" t="s">
        <v>156</v>
      </c>
      <c r="P870" s="1" t="s">
        <v>22</v>
      </c>
      <c r="Q870" s="1" t="s">
        <v>22</v>
      </c>
      <c r="R870" s="1" t="s">
        <v>37</v>
      </c>
      <c r="S870">
        <f t="shared" si="66"/>
        <v>18</v>
      </c>
      <c r="T870">
        <f t="shared" si="67"/>
        <v>6</v>
      </c>
      <c r="U870">
        <f t="shared" si="68"/>
        <v>0</v>
      </c>
      <c r="V870" s="14">
        <f t="shared" si="69"/>
        <v>3</v>
      </c>
      <c r="W870" t="str">
        <f t="shared" si="65"/>
        <v>NO</v>
      </c>
      <c r="X870" t="str">
        <f>VLOOKUP(B:B,[1]Sheet3!A:B,2,0)</f>
        <v>18-22 yrs (Youths)</v>
      </c>
    </row>
    <row r="871" spans="1:24" x14ac:dyDescent="0.35">
      <c r="A871" s="1" t="s">
        <v>971</v>
      </c>
      <c r="B871" s="1">
        <v>21</v>
      </c>
      <c r="C871" s="1" t="s">
        <v>31</v>
      </c>
      <c r="D871" s="1" t="s">
        <v>26</v>
      </c>
      <c r="E871" s="1">
        <v>3</v>
      </c>
      <c r="F871" s="1">
        <v>8</v>
      </c>
      <c r="G871" s="1">
        <v>1</v>
      </c>
      <c r="H871" s="1">
        <v>8</v>
      </c>
      <c r="I871" s="1">
        <v>1</v>
      </c>
      <c r="J871" s="1">
        <v>0</v>
      </c>
      <c r="K871" s="1" t="s">
        <v>47</v>
      </c>
      <c r="L871" s="1">
        <v>3</v>
      </c>
      <c r="M871" s="1" t="s">
        <v>1383</v>
      </c>
      <c r="N871" s="1" t="s">
        <v>20</v>
      </c>
      <c r="O871" s="1" t="s">
        <v>156</v>
      </c>
      <c r="P871" s="1" t="s">
        <v>22</v>
      </c>
      <c r="Q871" s="1" t="s">
        <v>20</v>
      </c>
      <c r="R871" s="1" t="s">
        <v>37</v>
      </c>
      <c r="S871">
        <f t="shared" si="66"/>
        <v>21</v>
      </c>
      <c r="T871">
        <f t="shared" si="67"/>
        <v>8</v>
      </c>
      <c r="U871">
        <f t="shared" si="68"/>
        <v>0</v>
      </c>
      <c r="V871" s="14">
        <f t="shared" si="69"/>
        <v>3.5</v>
      </c>
      <c r="W871" t="str">
        <f t="shared" si="65"/>
        <v>NO</v>
      </c>
      <c r="X871" t="str">
        <f>VLOOKUP(B:B,[1]Sheet3!A:B,2,0)</f>
        <v>18-22 yrs (Youths)</v>
      </c>
    </row>
    <row r="872" spans="1:24" x14ac:dyDescent="0.35">
      <c r="A872" s="1" t="s">
        <v>972</v>
      </c>
      <c r="B872" s="1">
        <v>21</v>
      </c>
      <c r="C872" s="1" t="s">
        <v>55</v>
      </c>
      <c r="D872" s="1" t="s">
        <v>26</v>
      </c>
      <c r="E872" s="1">
        <v>5</v>
      </c>
      <c r="F872" s="1">
        <v>6</v>
      </c>
      <c r="G872" s="1">
        <v>0</v>
      </c>
      <c r="H872" s="1">
        <v>5</v>
      </c>
      <c r="I872" s="1">
        <v>2</v>
      </c>
      <c r="J872" s="1">
        <v>0</v>
      </c>
      <c r="K872" s="1" t="s">
        <v>27</v>
      </c>
      <c r="L872" s="1">
        <v>3</v>
      </c>
      <c r="M872" s="1" t="s">
        <v>1381</v>
      </c>
      <c r="N872" s="1" t="s">
        <v>22</v>
      </c>
      <c r="O872" s="1" t="s">
        <v>61</v>
      </c>
      <c r="P872" s="1" t="s">
        <v>22</v>
      </c>
      <c r="Q872" s="1" t="s">
        <v>22</v>
      </c>
      <c r="R872" s="1" t="s">
        <v>45</v>
      </c>
      <c r="S872">
        <f t="shared" si="66"/>
        <v>18</v>
      </c>
      <c r="T872">
        <f t="shared" si="67"/>
        <v>6</v>
      </c>
      <c r="U872">
        <f t="shared" si="68"/>
        <v>0</v>
      </c>
      <c r="V872" s="14">
        <f t="shared" si="69"/>
        <v>3</v>
      </c>
      <c r="W872" t="str">
        <f t="shared" si="65"/>
        <v>NO</v>
      </c>
      <c r="X872" t="str">
        <f>VLOOKUP(B:B,[1]Sheet3!A:B,2,0)</f>
        <v>18-22 yrs (Youths)</v>
      </c>
    </row>
    <row r="873" spans="1:24" x14ac:dyDescent="0.35">
      <c r="A873" s="1" t="s">
        <v>986</v>
      </c>
      <c r="B873" s="1">
        <v>21</v>
      </c>
      <c r="C873" s="1" t="s">
        <v>31</v>
      </c>
      <c r="D873" s="1" t="s">
        <v>18</v>
      </c>
      <c r="E873" s="1">
        <v>4</v>
      </c>
      <c r="F873" s="1">
        <v>2</v>
      </c>
      <c r="G873" s="1">
        <v>0</v>
      </c>
      <c r="H873" s="1">
        <v>10</v>
      </c>
      <c r="I873" s="1">
        <v>2</v>
      </c>
      <c r="J873" s="1">
        <v>0</v>
      </c>
      <c r="K873" s="1" t="s">
        <v>47</v>
      </c>
      <c r="L873" s="1">
        <v>3</v>
      </c>
      <c r="M873" s="1" t="s">
        <v>1381</v>
      </c>
      <c r="N873" s="1" t="s">
        <v>20</v>
      </c>
      <c r="O873" s="1" t="s">
        <v>32</v>
      </c>
      <c r="P873" s="1" t="s">
        <v>20</v>
      </c>
      <c r="Q873" s="1" t="s">
        <v>20</v>
      </c>
      <c r="R873" s="1" t="s">
        <v>23</v>
      </c>
      <c r="S873">
        <f t="shared" si="66"/>
        <v>18</v>
      </c>
      <c r="T873">
        <f t="shared" si="67"/>
        <v>10</v>
      </c>
      <c r="U873">
        <f t="shared" si="68"/>
        <v>0</v>
      </c>
      <c r="V873" s="14">
        <f t="shared" si="69"/>
        <v>3</v>
      </c>
      <c r="W873" t="str">
        <f t="shared" si="65"/>
        <v>NO</v>
      </c>
      <c r="X873" t="str">
        <f>VLOOKUP(B:B,[1]Sheet3!A:B,2,0)</f>
        <v>18-22 yrs (Youths)</v>
      </c>
    </row>
    <row r="874" spans="1:24" x14ac:dyDescent="0.35">
      <c r="A874" s="17" t="s">
        <v>990</v>
      </c>
      <c r="B874" s="1">
        <v>21</v>
      </c>
      <c r="C874" s="1" t="s">
        <v>31</v>
      </c>
      <c r="D874" s="1" t="s">
        <v>18</v>
      </c>
      <c r="E874" s="1">
        <v>2</v>
      </c>
      <c r="F874" s="1">
        <v>12</v>
      </c>
      <c r="G874" s="1">
        <v>1</v>
      </c>
      <c r="H874" s="1">
        <v>9</v>
      </c>
      <c r="I874" s="1">
        <v>5</v>
      </c>
      <c r="J874" s="1">
        <v>1</v>
      </c>
      <c r="K874" s="1" t="s">
        <v>27</v>
      </c>
      <c r="L874" s="1">
        <v>3</v>
      </c>
      <c r="M874" s="1" t="s">
        <v>1381</v>
      </c>
      <c r="N874" s="1" t="s">
        <v>20</v>
      </c>
      <c r="O874" s="1" t="s">
        <v>61</v>
      </c>
      <c r="P874" s="1" t="s">
        <v>22</v>
      </c>
      <c r="Q874" s="1" t="s">
        <v>22</v>
      </c>
      <c r="R874" s="1" t="s">
        <v>37</v>
      </c>
      <c r="S874">
        <f t="shared" si="66"/>
        <v>30</v>
      </c>
      <c r="T874">
        <f t="shared" si="67"/>
        <v>12</v>
      </c>
      <c r="U874">
        <f t="shared" si="68"/>
        <v>1</v>
      </c>
      <c r="V874" s="14">
        <f t="shared" si="69"/>
        <v>5</v>
      </c>
      <c r="W874" t="str">
        <f t="shared" si="65"/>
        <v>NO</v>
      </c>
      <c r="X874" t="str">
        <f>VLOOKUP(B:B,[1]Sheet3!A:B,2,0)</f>
        <v>18-22 yrs (Youths)</v>
      </c>
    </row>
    <row r="875" spans="1:24" x14ac:dyDescent="0.35">
      <c r="A875" s="1" t="s">
        <v>995</v>
      </c>
      <c r="B875" s="1">
        <v>21</v>
      </c>
      <c r="C875" s="1" t="s">
        <v>31</v>
      </c>
      <c r="D875" s="1" t="s">
        <v>18</v>
      </c>
      <c r="E875" s="1">
        <v>3</v>
      </c>
      <c r="F875" s="1">
        <v>2</v>
      </c>
      <c r="G875" s="1">
        <v>1</v>
      </c>
      <c r="H875" s="1">
        <v>8</v>
      </c>
      <c r="I875" s="1">
        <v>0.75</v>
      </c>
      <c r="J875" s="1">
        <v>1</v>
      </c>
      <c r="K875" s="1" t="s">
        <v>47</v>
      </c>
      <c r="L875" s="1">
        <v>3</v>
      </c>
      <c r="M875" s="1" t="s">
        <v>1383</v>
      </c>
      <c r="N875" s="1" t="s">
        <v>20</v>
      </c>
      <c r="O875" s="1" t="s">
        <v>32</v>
      </c>
      <c r="P875" s="1" t="s">
        <v>20</v>
      </c>
      <c r="Q875" s="1" t="s">
        <v>20</v>
      </c>
      <c r="R875" s="1" t="s">
        <v>996</v>
      </c>
      <c r="S875">
        <f t="shared" si="66"/>
        <v>15.75</v>
      </c>
      <c r="T875">
        <f t="shared" si="67"/>
        <v>8</v>
      </c>
      <c r="U875">
        <f t="shared" si="68"/>
        <v>0.75</v>
      </c>
      <c r="V875" s="14">
        <f t="shared" si="69"/>
        <v>2.625</v>
      </c>
      <c r="W875" t="str">
        <f t="shared" si="65"/>
        <v>NO</v>
      </c>
      <c r="X875" t="str">
        <f>VLOOKUP(B:B,[1]Sheet3!A:B,2,0)</f>
        <v>18-22 yrs (Youths)</v>
      </c>
    </row>
    <row r="876" spans="1:24" x14ac:dyDescent="0.35">
      <c r="A876" s="1" t="s">
        <v>997</v>
      </c>
      <c r="B876" s="1">
        <v>21</v>
      </c>
      <c r="C876" s="1" t="s">
        <v>31</v>
      </c>
      <c r="D876" s="1" t="s">
        <v>18</v>
      </c>
      <c r="E876" s="1">
        <v>3</v>
      </c>
      <c r="F876" s="1">
        <v>1</v>
      </c>
      <c r="G876" s="1">
        <v>0</v>
      </c>
      <c r="H876" s="1">
        <v>8</v>
      </c>
      <c r="I876" s="1">
        <v>1</v>
      </c>
      <c r="J876" s="1">
        <v>0</v>
      </c>
      <c r="K876" s="1" t="s">
        <v>35</v>
      </c>
      <c r="L876" s="1">
        <v>3</v>
      </c>
      <c r="M876" s="1" t="s">
        <v>1381</v>
      </c>
      <c r="N876" s="1" t="s">
        <v>20</v>
      </c>
      <c r="O876" s="1" t="s">
        <v>32</v>
      </c>
      <c r="P876" s="1" t="s">
        <v>20</v>
      </c>
      <c r="Q876" s="1" t="s">
        <v>22</v>
      </c>
      <c r="R876" s="1" t="s">
        <v>29</v>
      </c>
      <c r="S876">
        <f t="shared" si="66"/>
        <v>13</v>
      </c>
      <c r="T876">
        <f t="shared" si="67"/>
        <v>8</v>
      </c>
      <c r="U876">
        <f t="shared" si="68"/>
        <v>0</v>
      </c>
      <c r="V876" s="14">
        <f t="shared" si="69"/>
        <v>2.1666666666666665</v>
      </c>
      <c r="W876" t="str">
        <f t="shared" si="65"/>
        <v>NO</v>
      </c>
      <c r="X876" t="str">
        <f>VLOOKUP(B:B,[1]Sheet3!A:B,2,0)</f>
        <v>18-22 yrs (Youths)</v>
      </c>
    </row>
    <row r="877" spans="1:24" x14ac:dyDescent="0.35">
      <c r="A877" s="1" t="s">
        <v>998</v>
      </c>
      <c r="B877" s="1">
        <v>21</v>
      </c>
      <c r="C877" s="1" t="s">
        <v>31</v>
      </c>
      <c r="D877" s="1" t="s">
        <v>26</v>
      </c>
      <c r="E877" s="1">
        <v>4</v>
      </c>
      <c r="F877" s="1">
        <v>6</v>
      </c>
      <c r="G877" s="1">
        <v>0</v>
      </c>
      <c r="H877" s="1">
        <v>9</v>
      </c>
      <c r="I877" s="1">
        <v>2</v>
      </c>
      <c r="J877" s="1">
        <v>0</v>
      </c>
      <c r="K877" s="1" t="s">
        <v>27</v>
      </c>
      <c r="L877" s="1">
        <v>2</v>
      </c>
      <c r="M877" s="1" t="s">
        <v>1383</v>
      </c>
      <c r="N877" s="1" t="s">
        <v>20</v>
      </c>
      <c r="O877" s="1" t="s">
        <v>32</v>
      </c>
      <c r="P877" s="1" t="s">
        <v>20</v>
      </c>
      <c r="Q877" s="1" t="s">
        <v>22</v>
      </c>
      <c r="R877" s="1" t="s">
        <v>23</v>
      </c>
      <c r="S877">
        <f t="shared" si="66"/>
        <v>21</v>
      </c>
      <c r="T877">
        <f t="shared" si="67"/>
        <v>9</v>
      </c>
      <c r="U877">
        <f t="shared" si="68"/>
        <v>0</v>
      </c>
      <c r="V877" s="14">
        <f t="shared" si="69"/>
        <v>3.5</v>
      </c>
      <c r="W877" t="str">
        <f t="shared" si="65"/>
        <v>NO</v>
      </c>
      <c r="X877" t="str">
        <f>VLOOKUP(B:B,[1]Sheet3!A:B,2,0)</f>
        <v>18-22 yrs (Youths)</v>
      </c>
    </row>
    <row r="878" spans="1:24" x14ac:dyDescent="0.35">
      <c r="A878" s="1" t="s">
        <v>999</v>
      </c>
      <c r="B878" s="1">
        <v>21</v>
      </c>
      <c r="C878" s="1" t="s">
        <v>31</v>
      </c>
      <c r="D878" s="1" t="s">
        <v>26</v>
      </c>
      <c r="E878" s="1">
        <v>4</v>
      </c>
      <c r="F878" s="1">
        <v>1</v>
      </c>
      <c r="G878" s="1">
        <v>1</v>
      </c>
      <c r="H878" s="1">
        <v>7</v>
      </c>
      <c r="I878" s="1">
        <v>2</v>
      </c>
      <c r="J878" s="1">
        <v>0</v>
      </c>
      <c r="K878" s="1" t="s">
        <v>35</v>
      </c>
      <c r="L878" s="1">
        <v>4</v>
      </c>
      <c r="M878" s="1" t="s">
        <v>1381</v>
      </c>
      <c r="N878" s="1" t="s">
        <v>20</v>
      </c>
      <c r="O878" s="1" t="s">
        <v>28</v>
      </c>
      <c r="P878" s="1" t="s">
        <v>22</v>
      </c>
      <c r="Q878" s="1" t="s">
        <v>22</v>
      </c>
      <c r="R878" s="1" t="s">
        <v>45</v>
      </c>
      <c r="S878">
        <f t="shared" si="66"/>
        <v>15</v>
      </c>
      <c r="T878">
        <f t="shared" si="67"/>
        <v>7</v>
      </c>
      <c r="U878">
        <f t="shared" si="68"/>
        <v>0</v>
      </c>
      <c r="V878" s="14">
        <f t="shared" si="69"/>
        <v>2.5</v>
      </c>
      <c r="W878" t="str">
        <f t="shared" si="65"/>
        <v>NO</v>
      </c>
      <c r="X878" t="str">
        <f>VLOOKUP(B:B,[1]Sheet3!A:B,2,0)</f>
        <v>18-22 yrs (Youths)</v>
      </c>
    </row>
    <row r="879" spans="1:24" x14ac:dyDescent="0.35">
      <c r="A879" s="1" t="s">
        <v>1000</v>
      </c>
      <c r="B879" s="1">
        <v>21</v>
      </c>
      <c r="C879" s="1" t="s">
        <v>55</v>
      </c>
      <c r="D879" s="1" t="s">
        <v>26</v>
      </c>
      <c r="E879" s="1">
        <v>4</v>
      </c>
      <c r="F879" s="1">
        <v>2</v>
      </c>
      <c r="G879" s="1">
        <v>2</v>
      </c>
      <c r="H879" s="1">
        <v>12</v>
      </c>
      <c r="I879" s="1">
        <v>2</v>
      </c>
      <c r="J879" s="1">
        <v>0</v>
      </c>
      <c r="K879" s="1" t="s">
        <v>35</v>
      </c>
      <c r="L879" s="1">
        <v>2</v>
      </c>
      <c r="M879" s="1" t="s">
        <v>1386</v>
      </c>
      <c r="N879" s="1" t="s">
        <v>20</v>
      </c>
      <c r="O879" s="1" t="s">
        <v>48</v>
      </c>
      <c r="P879" s="1" t="s">
        <v>20</v>
      </c>
      <c r="Q879" s="1" t="s">
        <v>22</v>
      </c>
      <c r="R879" s="1" t="s">
        <v>37</v>
      </c>
      <c r="S879">
        <f t="shared" si="66"/>
        <v>22</v>
      </c>
      <c r="T879">
        <f t="shared" si="67"/>
        <v>12</v>
      </c>
      <c r="U879">
        <f t="shared" si="68"/>
        <v>0</v>
      </c>
      <c r="V879" s="14">
        <f t="shared" si="69"/>
        <v>3.6666666666666665</v>
      </c>
      <c r="W879" t="str">
        <f t="shared" si="65"/>
        <v>NO</v>
      </c>
      <c r="X879" t="str">
        <f>VLOOKUP(B:B,[1]Sheet3!A:B,2,0)</f>
        <v>18-22 yrs (Youths)</v>
      </c>
    </row>
    <row r="880" spans="1:24" x14ac:dyDescent="0.35">
      <c r="A880" s="1" t="s">
        <v>1004</v>
      </c>
      <c r="B880" s="1">
        <v>21</v>
      </c>
      <c r="C880" s="1" t="s">
        <v>55</v>
      </c>
      <c r="D880" s="1" t="s">
        <v>26</v>
      </c>
      <c r="E880" s="1">
        <v>3</v>
      </c>
      <c r="F880" s="1">
        <v>2</v>
      </c>
      <c r="G880" s="1">
        <v>2</v>
      </c>
      <c r="H880" s="1">
        <v>7</v>
      </c>
      <c r="I880" s="1">
        <v>1</v>
      </c>
      <c r="J880" s="1">
        <v>3</v>
      </c>
      <c r="K880" s="1" t="s">
        <v>47</v>
      </c>
      <c r="L880" s="1">
        <v>2</v>
      </c>
      <c r="M880" s="1" t="s">
        <v>1383</v>
      </c>
      <c r="N880" s="1" t="s">
        <v>20</v>
      </c>
      <c r="O880" s="1" t="s">
        <v>1005</v>
      </c>
      <c r="P880" s="1" t="s">
        <v>22</v>
      </c>
      <c r="Q880" s="1" t="s">
        <v>22</v>
      </c>
      <c r="R880" s="1" t="s">
        <v>33</v>
      </c>
      <c r="S880">
        <f t="shared" si="66"/>
        <v>18</v>
      </c>
      <c r="T880">
        <f t="shared" si="67"/>
        <v>7</v>
      </c>
      <c r="U880">
        <f t="shared" si="68"/>
        <v>1</v>
      </c>
      <c r="V880" s="14">
        <f t="shared" si="69"/>
        <v>3</v>
      </c>
      <c r="W880" t="str">
        <f t="shared" si="65"/>
        <v>NO</v>
      </c>
      <c r="X880" t="str">
        <f>VLOOKUP(B:B,[1]Sheet3!A:B,2,0)</f>
        <v>18-22 yrs (Youths)</v>
      </c>
    </row>
    <row r="881" spans="1:24" x14ac:dyDescent="0.35">
      <c r="A881" s="1" t="s">
        <v>1015</v>
      </c>
      <c r="B881" s="1">
        <v>21</v>
      </c>
      <c r="C881" s="1" t="s">
        <v>31</v>
      </c>
      <c r="D881" s="1" t="s">
        <v>26</v>
      </c>
      <c r="E881" s="1">
        <v>3</v>
      </c>
      <c r="F881" s="1">
        <v>4</v>
      </c>
      <c r="G881" s="1">
        <v>1</v>
      </c>
      <c r="H881" s="1">
        <v>5</v>
      </c>
      <c r="I881" s="1">
        <v>2</v>
      </c>
      <c r="J881" s="1">
        <v>0</v>
      </c>
      <c r="K881" s="1" t="s">
        <v>27</v>
      </c>
      <c r="L881" s="1">
        <v>3</v>
      </c>
      <c r="M881" s="1" t="s">
        <v>1383</v>
      </c>
      <c r="N881" s="1" t="s">
        <v>20</v>
      </c>
      <c r="O881" s="1" t="s">
        <v>166</v>
      </c>
      <c r="P881" s="1" t="s">
        <v>22</v>
      </c>
      <c r="Q881" s="1" t="s">
        <v>22</v>
      </c>
      <c r="R881" s="1" t="s">
        <v>23</v>
      </c>
      <c r="S881">
        <f t="shared" si="66"/>
        <v>15</v>
      </c>
      <c r="T881">
        <f t="shared" si="67"/>
        <v>5</v>
      </c>
      <c r="U881">
        <f t="shared" si="68"/>
        <v>0</v>
      </c>
      <c r="V881" s="14">
        <f t="shared" si="69"/>
        <v>2.5</v>
      </c>
      <c r="W881" t="str">
        <f t="shared" si="65"/>
        <v>NO</v>
      </c>
      <c r="X881" t="str">
        <f>VLOOKUP(B:B,[1]Sheet3!A:B,2,0)</f>
        <v>18-22 yrs (Youths)</v>
      </c>
    </row>
    <row r="882" spans="1:24" x14ac:dyDescent="0.35">
      <c r="A882" s="1" t="s">
        <v>1021</v>
      </c>
      <c r="B882" s="1">
        <v>21</v>
      </c>
      <c r="C882" s="1" t="s">
        <v>55</v>
      </c>
      <c r="D882" s="1" t="s">
        <v>18</v>
      </c>
      <c r="E882" s="1">
        <v>5</v>
      </c>
      <c r="F882" s="1">
        <v>2</v>
      </c>
      <c r="G882" s="1">
        <v>0</v>
      </c>
      <c r="H882" s="1">
        <v>9</v>
      </c>
      <c r="I882" s="1">
        <v>1</v>
      </c>
      <c r="J882" s="1">
        <v>2</v>
      </c>
      <c r="K882" s="1" t="s">
        <v>35</v>
      </c>
      <c r="L882" s="1">
        <v>3</v>
      </c>
      <c r="M882" s="1" t="s">
        <v>1383</v>
      </c>
      <c r="N882" s="1" t="s">
        <v>20</v>
      </c>
      <c r="O882" s="1" t="s">
        <v>32</v>
      </c>
      <c r="P882" s="1" t="s">
        <v>20</v>
      </c>
      <c r="Q882" s="1" t="s">
        <v>20</v>
      </c>
      <c r="R882" s="1" t="s">
        <v>686</v>
      </c>
      <c r="S882">
        <f t="shared" si="66"/>
        <v>19</v>
      </c>
      <c r="T882">
        <f t="shared" si="67"/>
        <v>9</v>
      </c>
      <c r="U882">
        <f t="shared" si="68"/>
        <v>0</v>
      </c>
      <c r="V882" s="14">
        <f t="shared" si="69"/>
        <v>3.1666666666666665</v>
      </c>
      <c r="W882" t="str">
        <f t="shared" si="65"/>
        <v>NO</v>
      </c>
      <c r="X882" t="str">
        <f>VLOOKUP(B:B,[1]Sheet3!A:B,2,0)</f>
        <v>18-22 yrs (Youths)</v>
      </c>
    </row>
    <row r="883" spans="1:24" x14ac:dyDescent="0.35">
      <c r="A883" s="1" t="s">
        <v>1031</v>
      </c>
      <c r="B883" s="1">
        <v>21</v>
      </c>
      <c r="C883" s="1" t="s">
        <v>31</v>
      </c>
      <c r="D883" s="1" t="s">
        <v>26</v>
      </c>
      <c r="E883" s="1">
        <v>2</v>
      </c>
      <c r="F883" s="1">
        <v>4</v>
      </c>
      <c r="G883" s="1">
        <v>0</v>
      </c>
      <c r="H883" s="1">
        <v>8</v>
      </c>
      <c r="I883" s="1">
        <v>1</v>
      </c>
      <c r="J883" s="1">
        <v>2</v>
      </c>
      <c r="K883" s="1" t="s">
        <v>47</v>
      </c>
      <c r="L883" s="1">
        <v>3</v>
      </c>
      <c r="M883" s="1" t="s">
        <v>1381</v>
      </c>
      <c r="N883" s="1" t="s">
        <v>22</v>
      </c>
      <c r="O883" s="1" t="s">
        <v>32</v>
      </c>
      <c r="P883" s="1" t="s">
        <v>20</v>
      </c>
      <c r="Q883" s="1" t="s">
        <v>20</v>
      </c>
      <c r="R883" s="1" t="s">
        <v>29</v>
      </c>
      <c r="S883">
        <f t="shared" si="66"/>
        <v>17</v>
      </c>
      <c r="T883">
        <f t="shared" si="67"/>
        <v>8</v>
      </c>
      <c r="U883">
        <f t="shared" si="68"/>
        <v>0</v>
      </c>
      <c r="V883" s="14">
        <f t="shared" si="69"/>
        <v>2.8333333333333335</v>
      </c>
      <c r="W883" t="str">
        <f t="shared" si="65"/>
        <v>NO</v>
      </c>
      <c r="X883" t="str">
        <f>VLOOKUP(B:B,[1]Sheet3!A:B,2,0)</f>
        <v>18-22 yrs (Youths)</v>
      </c>
    </row>
    <row r="884" spans="1:24" x14ac:dyDescent="0.35">
      <c r="A884" s="1" t="s">
        <v>1036</v>
      </c>
      <c r="B884" s="1">
        <v>21</v>
      </c>
      <c r="C884" s="1" t="s">
        <v>31</v>
      </c>
      <c r="D884" s="1" t="s">
        <v>18</v>
      </c>
      <c r="E884" s="1">
        <v>3</v>
      </c>
      <c r="F884" s="1">
        <v>2</v>
      </c>
      <c r="G884" s="1">
        <v>0</v>
      </c>
      <c r="H884" s="1">
        <v>8</v>
      </c>
      <c r="I884" s="1">
        <v>6</v>
      </c>
      <c r="J884" s="1">
        <v>5</v>
      </c>
      <c r="K884" s="1" t="s">
        <v>35</v>
      </c>
      <c r="L884" s="1">
        <v>4</v>
      </c>
      <c r="M884" s="1" t="s">
        <v>1381</v>
      </c>
      <c r="N884" s="1" t="s">
        <v>20</v>
      </c>
      <c r="O884" s="1" t="s">
        <v>32</v>
      </c>
      <c r="P884" s="1" t="s">
        <v>20</v>
      </c>
      <c r="Q884" s="1" t="s">
        <v>22</v>
      </c>
      <c r="R884" s="1" t="s">
        <v>29</v>
      </c>
      <c r="S884">
        <f t="shared" si="66"/>
        <v>24</v>
      </c>
      <c r="T884">
        <f t="shared" si="67"/>
        <v>8</v>
      </c>
      <c r="U884">
        <f t="shared" si="68"/>
        <v>0</v>
      </c>
      <c r="V884" s="14">
        <f t="shared" si="69"/>
        <v>4</v>
      </c>
      <c r="W884" t="str">
        <f t="shared" si="65"/>
        <v>NO</v>
      </c>
      <c r="X884" t="str">
        <f>VLOOKUP(B:B,[1]Sheet3!A:B,2,0)</f>
        <v>18-22 yrs (Youths)</v>
      </c>
    </row>
    <row r="885" spans="1:24" x14ac:dyDescent="0.35">
      <c r="A885" s="1" t="s">
        <v>1040</v>
      </c>
      <c r="B885" s="1">
        <v>21</v>
      </c>
      <c r="C885" s="1" t="s">
        <v>17</v>
      </c>
      <c r="D885" s="1" t="s">
        <v>318</v>
      </c>
      <c r="E885" s="1">
        <v>7</v>
      </c>
      <c r="F885" s="1">
        <v>7</v>
      </c>
      <c r="G885" s="1">
        <v>0</v>
      </c>
      <c r="H885" s="1">
        <v>10</v>
      </c>
      <c r="I885" s="1">
        <v>3</v>
      </c>
      <c r="J885" s="1">
        <v>0</v>
      </c>
      <c r="K885" s="1" t="s">
        <v>47</v>
      </c>
      <c r="L885" s="1">
        <v>3</v>
      </c>
      <c r="M885" s="1" t="s">
        <v>1383</v>
      </c>
      <c r="N885" s="1" t="s">
        <v>20</v>
      </c>
      <c r="O885" s="1" t="s">
        <v>166</v>
      </c>
      <c r="P885" s="1" t="s">
        <v>22</v>
      </c>
      <c r="Q885" s="1" t="s">
        <v>22</v>
      </c>
      <c r="R885" s="1" t="s">
        <v>23</v>
      </c>
      <c r="S885">
        <f t="shared" si="66"/>
        <v>27</v>
      </c>
      <c r="T885">
        <f t="shared" si="67"/>
        <v>10</v>
      </c>
      <c r="U885">
        <f t="shared" si="68"/>
        <v>0</v>
      </c>
      <c r="V885" s="14">
        <f t="shared" si="69"/>
        <v>4.5</v>
      </c>
      <c r="W885" t="str">
        <f t="shared" si="65"/>
        <v>NO</v>
      </c>
      <c r="X885" t="str">
        <f>VLOOKUP(B:B,[1]Sheet3!A:B,2,0)</f>
        <v>18-22 yrs (Youths)</v>
      </c>
    </row>
    <row r="886" spans="1:24" x14ac:dyDescent="0.35">
      <c r="A886" s="1" t="s">
        <v>1045</v>
      </c>
      <c r="B886" s="1">
        <v>21</v>
      </c>
      <c r="C886" s="1" t="s">
        <v>55</v>
      </c>
      <c r="D886" s="1" t="s">
        <v>26</v>
      </c>
      <c r="E886" s="1">
        <v>5</v>
      </c>
      <c r="F886" s="1">
        <v>3</v>
      </c>
      <c r="G886" s="1">
        <v>1</v>
      </c>
      <c r="H886" s="1">
        <v>11</v>
      </c>
      <c r="I886" s="1">
        <v>3</v>
      </c>
      <c r="J886" s="1">
        <v>2</v>
      </c>
      <c r="K886" s="1" t="s">
        <v>27</v>
      </c>
      <c r="L886" s="1">
        <v>3</v>
      </c>
      <c r="M886" s="1" t="s">
        <v>1383</v>
      </c>
      <c r="N886" s="1" t="s">
        <v>20</v>
      </c>
      <c r="O886" s="1" t="s">
        <v>21</v>
      </c>
      <c r="P886" s="1" t="s">
        <v>20</v>
      </c>
      <c r="Q886" s="1" t="s">
        <v>20</v>
      </c>
      <c r="R886" s="1" t="s">
        <v>23</v>
      </c>
      <c r="S886">
        <f t="shared" si="66"/>
        <v>25</v>
      </c>
      <c r="T886">
        <f t="shared" si="67"/>
        <v>11</v>
      </c>
      <c r="U886">
        <f t="shared" si="68"/>
        <v>1</v>
      </c>
      <c r="V886" s="14">
        <f t="shared" si="69"/>
        <v>4.166666666666667</v>
      </c>
      <c r="W886" t="str">
        <f t="shared" si="65"/>
        <v>NO</v>
      </c>
      <c r="X886" t="str">
        <f>VLOOKUP(B:B,[1]Sheet3!A:B,2,0)</f>
        <v>18-22 yrs (Youths)</v>
      </c>
    </row>
    <row r="887" spans="1:24" x14ac:dyDescent="0.35">
      <c r="A887" s="1" t="s">
        <v>1046</v>
      </c>
      <c r="B887" s="1">
        <v>21</v>
      </c>
      <c r="C887" s="1" t="s">
        <v>31</v>
      </c>
      <c r="D887" s="1" t="s">
        <v>26</v>
      </c>
      <c r="E887" s="1">
        <v>2</v>
      </c>
      <c r="F887" s="1">
        <v>3</v>
      </c>
      <c r="G887" s="1">
        <v>0</v>
      </c>
      <c r="H887" s="1">
        <v>8</v>
      </c>
      <c r="I887" s="1">
        <v>4</v>
      </c>
      <c r="J887" s="1">
        <v>1</v>
      </c>
      <c r="K887" s="1" t="s">
        <v>47</v>
      </c>
      <c r="L887" s="1">
        <v>3</v>
      </c>
      <c r="M887" s="1" t="s">
        <v>1383</v>
      </c>
      <c r="N887" s="1" t="s">
        <v>20</v>
      </c>
      <c r="O887" s="1" t="s">
        <v>36</v>
      </c>
      <c r="P887" s="1" t="s">
        <v>20</v>
      </c>
      <c r="Q887" s="1" t="s">
        <v>20</v>
      </c>
      <c r="R887" s="1" t="s">
        <v>378</v>
      </c>
      <c r="S887">
        <f t="shared" si="66"/>
        <v>18</v>
      </c>
      <c r="T887">
        <f t="shared" si="67"/>
        <v>8</v>
      </c>
      <c r="U887">
        <f t="shared" si="68"/>
        <v>0</v>
      </c>
      <c r="V887" s="14">
        <f t="shared" si="69"/>
        <v>3</v>
      </c>
      <c r="W887" t="str">
        <f t="shared" si="65"/>
        <v>NO</v>
      </c>
      <c r="X887" t="str">
        <f>VLOOKUP(B:B,[1]Sheet3!A:B,2,0)</f>
        <v>18-22 yrs (Youths)</v>
      </c>
    </row>
    <row r="888" spans="1:24" x14ac:dyDescent="0.35">
      <c r="A888" s="1" t="s">
        <v>1052</v>
      </c>
      <c r="B888" s="1">
        <v>21</v>
      </c>
      <c r="C888" s="1" t="s">
        <v>17</v>
      </c>
      <c r="D888" s="1" t="s">
        <v>26</v>
      </c>
      <c r="E888" s="1">
        <v>1</v>
      </c>
      <c r="F888" s="1">
        <v>5</v>
      </c>
      <c r="G888" s="1">
        <v>0</v>
      </c>
      <c r="H888" s="1">
        <v>7</v>
      </c>
      <c r="I888" s="1">
        <v>2</v>
      </c>
      <c r="J888" s="1">
        <v>2</v>
      </c>
      <c r="K888" s="1" t="s">
        <v>19</v>
      </c>
      <c r="L888" s="1">
        <v>2</v>
      </c>
      <c r="M888" s="1" t="s">
        <v>1383</v>
      </c>
      <c r="N888" s="1" t="s">
        <v>20</v>
      </c>
      <c r="O888" s="1" t="s">
        <v>68</v>
      </c>
      <c r="P888" s="1" t="s">
        <v>20</v>
      </c>
      <c r="Q888" s="1" t="s">
        <v>20</v>
      </c>
      <c r="R888" s="1" t="s">
        <v>23</v>
      </c>
      <c r="S888">
        <f t="shared" si="66"/>
        <v>17</v>
      </c>
      <c r="T888">
        <f t="shared" si="67"/>
        <v>7</v>
      </c>
      <c r="U888">
        <f t="shared" si="68"/>
        <v>0</v>
      </c>
      <c r="V888" s="14">
        <f t="shared" si="69"/>
        <v>2.8333333333333335</v>
      </c>
      <c r="W888" t="str">
        <f t="shared" si="65"/>
        <v>NO</v>
      </c>
      <c r="X888" t="str">
        <f>VLOOKUP(B:B,[1]Sheet3!A:B,2,0)</f>
        <v>18-22 yrs (Youths)</v>
      </c>
    </row>
    <row r="889" spans="1:24" x14ac:dyDescent="0.35">
      <c r="A889" s="1" t="s">
        <v>1053</v>
      </c>
      <c r="B889" s="1">
        <v>21</v>
      </c>
      <c r="C889" s="1" t="s">
        <v>55</v>
      </c>
      <c r="D889" s="1" t="s">
        <v>18</v>
      </c>
      <c r="E889" s="1">
        <v>6</v>
      </c>
      <c r="F889" s="1">
        <v>2</v>
      </c>
      <c r="G889" s="1">
        <v>1</v>
      </c>
      <c r="H889" s="1">
        <v>8</v>
      </c>
      <c r="I889" s="1">
        <v>5</v>
      </c>
      <c r="J889" s="1">
        <v>2</v>
      </c>
      <c r="K889" s="1" t="s">
        <v>35</v>
      </c>
      <c r="L889" s="1">
        <v>2</v>
      </c>
      <c r="M889" s="1" t="s">
        <v>1381</v>
      </c>
      <c r="N889" s="1" t="s">
        <v>20</v>
      </c>
      <c r="O889" s="1" t="s">
        <v>66</v>
      </c>
      <c r="P889" s="1" t="s">
        <v>20</v>
      </c>
      <c r="Q889" s="1" t="s">
        <v>22</v>
      </c>
      <c r="R889" s="1" t="s">
        <v>29</v>
      </c>
      <c r="S889">
        <f t="shared" si="66"/>
        <v>24</v>
      </c>
      <c r="T889">
        <f t="shared" si="67"/>
        <v>8</v>
      </c>
      <c r="U889">
        <f t="shared" si="68"/>
        <v>1</v>
      </c>
      <c r="V889" s="14">
        <f t="shared" si="69"/>
        <v>4</v>
      </c>
      <c r="W889" t="str">
        <f t="shared" si="65"/>
        <v>NO</v>
      </c>
      <c r="X889" t="str">
        <f>VLOOKUP(B:B,[1]Sheet3!A:B,2,0)</f>
        <v>18-22 yrs (Youths)</v>
      </c>
    </row>
    <row r="890" spans="1:24" x14ac:dyDescent="0.35">
      <c r="A890" s="1" t="s">
        <v>1060</v>
      </c>
      <c r="B890" s="1">
        <v>21</v>
      </c>
      <c r="C890" s="1" t="s">
        <v>55</v>
      </c>
      <c r="D890" s="1" t="s">
        <v>18</v>
      </c>
      <c r="E890" s="1">
        <v>5</v>
      </c>
      <c r="F890" s="1">
        <v>2</v>
      </c>
      <c r="G890" s="1">
        <v>0</v>
      </c>
      <c r="H890" s="1">
        <v>10</v>
      </c>
      <c r="I890" s="1">
        <v>2</v>
      </c>
      <c r="J890" s="1">
        <v>0.5</v>
      </c>
      <c r="K890" s="1" t="s">
        <v>47</v>
      </c>
      <c r="L890" s="1">
        <v>3</v>
      </c>
      <c r="M890" s="1" t="s">
        <v>1381</v>
      </c>
      <c r="N890" s="1" t="s">
        <v>20</v>
      </c>
      <c r="O890" s="1" t="s">
        <v>32</v>
      </c>
      <c r="P890" s="1" t="s">
        <v>22</v>
      </c>
      <c r="Q890" s="1" t="s">
        <v>20</v>
      </c>
      <c r="R890" s="1" t="s">
        <v>23</v>
      </c>
      <c r="S890">
        <f t="shared" si="66"/>
        <v>19.5</v>
      </c>
      <c r="T890">
        <f t="shared" si="67"/>
        <v>10</v>
      </c>
      <c r="U890">
        <f t="shared" si="68"/>
        <v>0</v>
      </c>
      <c r="V890" s="14">
        <f t="shared" si="69"/>
        <v>3.25</v>
      </c>
      <c r="W890" t="str">
        <f t="shared" si="65"/>
        <v>NO</v>
      </c>
      <c r="X890" t="str">
        <f>VLOOKUP(B:B,[1]Sheet3!A:B,2,0)</f>
        <v>18-22 yrs (Youths)</v>
      </c>
    </row>
    <row r="891" spans="1:24" x14ac:dyDescent="0.35">
      <c r="A891" s="1" t="s">
        <v>1069</v>
      </c>
      <c r="B891" s="1">
        <v>21</v>
      </c>
      <c r="C891" s="1" t="s">
        <v>17</v>
      </c>
      <c r="D891" s="1" t="s">
        <v>18</v>
      </c>
      <c r="E891" s="1">
        <v>1</v>
      </c>
      <c r="F891" s="1">
        <v>3</v>
      </c>
      <c r="G891" s="1">
        <v>1</v>
      </c>
      <c r="H891" s="1">
        <v>10</v>
      </c>
      <c r="I891" s="1">
        <v>3</v>
      </c>
      <c r="J891" s="1">
        <v>1</v>
      </c>
      <c r="K891" s="1" t="s">
        <v>35</v>
      </c>
      <c r="L891" s="1">
        <v>3</v>
      </c>
      <c r="M891" s="1" t="s">
        <v>1381</v>
      </c>
      <c r="N891" s="1" t="s">
        <v>20</v>
      </c>
      <c r="O891" s="1" t="s">
        <v>39</v>
      </c>
      <c r="P891" s="1" t="s">
        <v>22</v>
      </c>
      <c r="Q891" s="1" t="s">
        <v>22</v>
      </c>
      <c r="R891" s="1" t="s">
        <v>23</v>
      </c>
      <c r="S891">
        <f t="shared" si="66"/>
        <v>19</v>
      </c>
      <c r="T891">
        <f t="shared" si="67"/>
        <v>10</v>
      </c>
      <c r="U891">
        <f t="shared" si="68"/>
        <v>1</v>
      </c>
      <c r="V891" s="14">
        <f t="shared" si="69"/>
        <v>3.1666666666666665</v>
      </c>
      <c r="W891" t="str">
        <f t="shared" si="65"/>
        <v>NO</v>
      </c>
      <c r="X891" t="str">
        <f>VLOOKUP(B:B,[1]Sheet3!A:B,2,0)</f>
        <v>18-22 yrs (Youths)</v>
      </c>
    </row>
    <row r="892" spans="1:24" x14ac:dyDescent="0.35">
      <c r="A892" s="1" t="s">
        <v>1073</v>
      </c>
      <c r="B892" s="1">
        <v>21</v>
      </c>
      <c r="C892" s="1" t="s">
        <v>55</v>
      </c>
      <c r="D892" s="1" t="s">
        <v>26</v>
      </c>
      <c r="E892" s="1">
        <v>3</v>
      </c>
      <c r="F892" s="1">
        <v>2</v>
      </c>
      <c r="G892" s="1">
        <v>1</v>
      </c>
      <c r="H892" s="1">
        <v>8</v>
      </c>
      <c r="I892" s="1">
        <v>6</v>
      </c>
      <c r="J892" s="1">
        <v>3</v>
      </c>
      <c r="K892" s="1" t="s">
        <v>47</v>
      </c>
      <c r="L892" s="1">
        <v>2</v>
      </c>
      <c r="M892" s="1" t="s">
        <v>1383</v>
      </c>
      <c r="N892" s="1" t="s">
        <v>20</v>
      </c>
      <c r="O892" s="1" t="s">
        <v>1074</v>
      </c>
      <c r="P892" s="1" t="s">
        <v>20</v>
      </c>
      <c r="Q892" s="1" t="s">
        <v>22</v>
      </c>
      <c r="R892" s="1" t="s">
        <v>23</v>
      </c>
      <c r="S892">
        <f t="shared" si="66"/>
        <v>23</v>
      </c>
      <c r="T892">
        <f t="shared" si="67"/>
        <v>8</v>
      </c>
      <c r="U892">
        <f t="shared" si="68"/>
        <v>1</v>
      </c>
      <c r="V892" s="14">
        <f t="shared" si="69"/>
        <v>3.8333333333333335</v>
      </c>
      <c r="W892" t="str">
        <f t="shared" si="65"/>
        <v>NO</v>
      </c>
      <c r="X892" t="str">
        <f>VLOOKUP(B:B,[1]Sheet3!A:B,2,0)</f>
        <v>18-22 yrs (Youths)</v>
      </c>
    </row>
    <row r="893" spans="1:24" x14ac:dyDescent="0.35">
      <c r="A893" s="1" t="s">
        <v>1079</v>
      </c>
      <c r="B893" s="1">
        <v>21</v>
      </c>
      <c r="C893" s="1" t="s">
        <v>31</v>
      </c>
      <c r="D893" s="1" t="s">
        <v>26</v>
      </c>
      <c r="E893" s="1">
        <v>2</v>
      </c>
      <c r="F893" s="1">
        <v>2</v>
      </c>
      <c r="G893" s="1">
        <v>0</v>
      </c>
      <c r="H893" s="1">
        <v>7</v>
      </c>
      <c r="I893" s="1">
        <v>1</v>
      </c>
      <c r="J893" s="1">
        <v>1</v>
      </c>
      <c r="K893" s="1" t="s">
        <v>27</v>
      </c>
      <c r="L893" s="1">
        <v>3</v>
      </c>
      <c r="M893" s="1" t="s">
        <v>1383</v>
      </c>
      <c r="N893" s="1" t="s">
        <v>22</v>
      </c>
      <c r="O893" s="1" t="s">
        <v>32</v>
      </c>
      <c r="P893" s="1" t="s">
        <v>20</v>
      </c>
      <c r="Q893" s="1" t="s">
        <v>22</v>
      </c>
      <c r="R893" s="1" t="s">
        <v>23</v>
      </c>
      <c r="S893">
        <f t="shared" si="66"/>
        <v>13</v>
      </c>
      <c r="T893">
        <f t="shared" si="67"/>
        <v>7</v>
      </c>
      <c r="U893">
        <f t="shared" si="68"/>
        <v>0</v>
      </c>
      <c r="V893" s="14">
        <f t="shared" si="69"/>
        <v>2.1666666666666665</v>
      </c>
      <c r="W893" t="str">
        <f t="shared" si="65"/>
        <v>NO</v>
      </c>
      <c r="X893" t="str">
        <f>VLOOKUP(B:B,[1]Sheet3!A:B,2,0)</f>
        <v>18-22 yrs (Youths)</v>
      </c>
    </row>
    <row r="894" spans="1:24" x14ac:dyDescent="0.35">
      <c r="A894" s="1" t="s">
        <v>1081</v>
      </c>
      <c r="B894" s="1">
        <v>21</v>
      </c>
      <c r="C894" s="1" t="s">
        <v>55</v>
      </c>
      <c r="D894" s="1" t="s">
        <v>18</v>
      </c>
      <c r="E894" s="1">
        <v>2</v>
      </c>
      <c r="F894" s="1">
        <v>3</v>
      </c>
      <c r="G894" s="1">
        <v>1</v>
      </c>
      <c r="H894" s="1">
        <v>8</v>
      </c>
      <c r="I894" s="1">
        <v>6</v>
      </c>
      <c r="J894" s="1">
        <v>2</v>
      </c>
      <c r="K894" s="1" t="s">
        <v>35</v>
      </c>
      <c r="L894" s="1">
        <v>3</v>
      </c>
      <c r="M894" s="1" t="s">
        <v>1383</v>
      </c>
      <c r="N894" s="1" t="s">
        <v>20</v>
      </c>
      <c r="O894" s="1" t="s">
        <v>68</v>
      </c>
      <c r="P894" s="1" t="s">
        <v>22</v>
      </c>
      <c r="Q894" s="1" t="s">
        <v>22</v>
      </c>
      <c r="R894" s="1" t="s">
        <v>33</v>
      </c>
      <c r="S894">
        <f t="shared" si="66"/>
        <v>22</v>
      </c>
      <c r="T894">
        <f t="shared" si="67"/>
        <v>8</v>
      </c>
      <c r="U894">
        <f t="shared" si="68"/>
        <v>1</v>
      </c>
      <c r="V894" s="14">
        <f t="shared" si="69"/>
        <v>3.6666666666666665</v>
      </c>
      <c r="W894" t="str">
        <f t="shared" si="65"/>
        <v>NO</v>
      </c>
      <c r="X894" t="str">
        <f>VLOOKUP(B:B,[1]Sheet3!A:B,2,0)</f>
        <v>18-22 yrs (Youths)</v>
      </c>
    </row>
    <row r="895" spans="1:24" x14ac:dyDescent="0.35">
      <c r="A895" s="1" t="s">
        <v>1089</v>
      </c>
      <c r="B895" s="1">
        <v>21</v>
      </c>
      <c r="C895" s="1" t="s">
        <v>17</v>
      </c>
      <c r="D895" s="1" t="s">
        <v>18</v>
      </c>
      <c r="E895" s="1">
        <v>4</v>
      </c>
      <c r="F895" s="1">
        <v>10</v>
      </c>
      <c r="G895" s="1">
        <v>1</v>
      </c>
      <c r="H895" s="1">
        <v>7</v>
      </c>
      <c r="I895" s="1">
        <v>3</v>
      </c>
      <c r="J895" s="1">
        <v>0</v>
      </c>
      <c r="K895" s="1" t="s">
        <v>47</v>
      </c>
      <c r="L895" s="1">
        <v>3</v>
      </c>
      <c r="M895" s="1" t="s">
        <v>1383</v>
      </c>
      <c r="N895" s="1" t="s">
        <v>22</v>
      </c>
      <c r="O895" s="1" t="s">
        <v>32</v>
      </c>
      <c r="P895" s="1" t="s">
        <v>20</v>
      </c>
      <c r="Q895" s="1" t="s">
        <v>22</v>
      </c>
      <c r="R895" s="1" t="s">
        <v>33</v>
      </c>
      <c r="S895">
        <f t="shared" si="66"/>
        <v>25</v>
      </c>
      <c r="T895">
        <f t="shared" si="67"/>
        <v>10</v>
      </c>
      <c r="U895">
        <f t="shared" si="68"/>
        <v>0</v>
      </c>
      <c r="V895" s="14">
        <f t="shared" si="69"/>
        <v>4.166666666666667</v>
      </c>
      <c r="W895" t="str">
        <f t="shared" si="65"/>
        <v>NO</v>
      </c>
      <c r="X895" t="str">
        <f>VLOOKUP(B:B,[1]Sheet3!A:B,2,0)</f>
        <v>18-22 yrs (Youths)</v>
      </c>
    </row>
    <row r="896" spans="1:24" x14ac:dyDescent="0.35">
      <c r="A896" s="1" t="s">
        <v>1094</v>
      </c>
      <c r="B896" s="1">
        <v>21</v>
      </c>
      <c r="C896" s="1" t="s">
        <v>55</v>
      </c>
      <c r="D896" s="1" t="s">
        <v>26</v>
      </c>
      <c r="E896" s="1">
        <v>6</v>
      </c>
      <c r="F896" s="1">
        <v>2</v>
      </c>
      <c r="G896" s="1">
        <v>1</v>
      </c>
      <c r="H896" s="1">
        <v>7</v>
      </c>
      <c r="I896" s="1">
        <v>3</v>
      </c>
      <c r="J896" s="1">
        <v>1</v>
      </c>
      <c r="K896" s="1" t="s">
        <v>47</v>
      </c>
      <c r="L896" s="1">
        <v>3</v>
      </c>
      <c r="M896" s="1" t="s">
        <v>1386</v>
      </c>
      <c r="N896" s="1" t="s">
        <v>20</v>
      </c>
      <c r="O896" s="1" t="s">
        <v>66</v>
      </c>
      <c r="P896" s="1" t="s">
        <v>22</v>
      </c>
      <c r="Q896" s="1" t="s">
        <v>22</v>
      </c>
      <c r="R896" s="1" t="s">
        <v>37</v>
      </c>
      <c r="S896">
        <f t="shared" si="66"/>
        <v>20</v>
      </c>
      <c r="T896">
        <f t="shared" si="67"/>
        <v>7</v>
      </c>
      <c r="U896">
        <f t="shared" si="68"/>
        <v>1</v>
      </c>
      <c r="V896" s="14">
        <f t="shared" si="69"/>
        <v>3.3333333333333335</v>
      </c>
      <c r="W896" t="str">
        <f t="shared" si="65"/>
        <v>NO</v>
      </c>
      <c r="X896" t="str">
        <f>VLOOKUP(B:B,[1]Sheet3!A:B,2,0)</f>
        <v>18-22 yrs (Youths)</v>
      </c>
    </row>
    <row r="897" spans="1:24" x14ac:dyDescent="0.35">
      <c r="A897" s="1" t="s">
        <v>1098</v>
      </c>
      <c r="B897" s="1">
        <v>21</v>
      </c>
      <c r="C897" s="1" t="s">
        <v>87</v>
      </c>
      <c r="D897" s="1" t="s">
        <v>87</v>
      </c>
      <c r="E897" s="1">
        <v>0</v>
      </c>
      <c r="F897" s="1">
        <v>1</v>
      </c>
      <c r="G897" s="1">
        <v>1</v>
      </c>
      <c r="H897" s="1">
        <v>11</v>
      </c>
      <c r="I897" s="1">
        <v>8</v>
      </c>
      <c r="J897" s="1">
        <v>3</v>
      </c>
      <c r="K897" s="1" t="s">
        <v>35</v>
      </c>
      <c r="L897" s="1">
        <v>3</v>
      </c>
      <c r="M897" s="1" t="s">
        <v>1381</v>
      </c>
      <c r="N897" s="1" t="s">
        <v>20</v>
      </c>
      <c r="O897" s="1" t="s">
        <v>32</v>
      </c>
      <c r="P897" s="1" t="s">
        <v>20</v>
      </c>
      <c r="Q897" s="1" t="s">
        <v>22</v>
      </c>
      <c r="R897" s="1" t="s">
        <v>33</v>
      </c>
      <c r="S897">
        <f t="shared" si="66"/>
        <v>24</v>
      </c>
      <c r="T897">
        <f t="shared" si="67"/>
        <v>11</v>
      </c>
      <c r="U897">
        <f t="shared" si="68"/>
        <v>0</v>
      </c>
      <c r="V897" s="14">
        <f t="shared" si="69"/>
        <v>4</v>
      </c>
      <c r="W897" t="str">
        <f t="shared" si="65"/>
        <v>NO</v>
      </c>
      <c r="X897" t="str">
        <f>VLOOKUP(B:B,[1]Sheet3!A:B,2,0)</f>
        <v>18-22 yrs (Youths)</v>
      </c>
    </row>
    <row r="898" spans="1:24" x14ac:dyDescent="0.35">
      <c r="A898" s="1" t="s">
        <v>1105</v>
      </c>
      <c r="B898" s="1">
        <v>21</v>
      </c>
      <c r="C898" s="1" t="s">
        <v>55</v>
      </c>
      <c r="D898" s="1" t="s">
        <v>26</v>
      </c>
      <c r="E898" s="1">
        <v>4</v>
      </c>
      <c r="F898" s="1">
        <v>8</v>
      </c>
      <c r="G898" s="1">
        <v>0</v>
      </c>
      <c r="H898" s="1">
        <v>6</v>
      </c>
      <c r="I898" s="1">
        <v>1</v>
      </c>
      <c r="J898" s="1">
        <v>0</v>
      </c>
      <c r="K898" s="1" t="s">
        <v>27</v>
      </c>
      <c r="L898" s="1">
        <v>2</v>
      </c>
      <c r="M898" s="1" t="s">
        <v>1386</v>
      </c>
      <c r="N898" s="1" t="s">
        <v>22</v>
      </c>
      <c r="O898" s="1" t="s">
        <v>48</v>
      </c>
      <c r="P898" s="1" t="s">
        <v>20</v>
      </c>
      <c r="Q898" s="1" t="s">
        <v>20</v>
      </c>
      <c r="R898" s="1" t="s">
        <v>33</v>
      </c>
      <c r="S898">
        <f t="shared" si="66"/>
        <v>19</v>
      </c>
      <c r="T898">
        <f t="shared" si="67"/>
        <v>8</v>
      </c>
      <c r="U898">
        <f t="shared" si="68"/>
        <v>0</v>
      </c>
      <c r="V898" s="14">
        <f t="shared" si="69"/>
        <v>3.1666666666666665</v>
      </c>
      <c r="W898" t="str">
        <f t="shared" ref="W898:W961" si="70">IF(T898=I898, "YES","NO")</f>
        <v>NO</v>
      </c>
      <c r="X898" t="str">
        <f>VLOOKUP(B:B,[1]Sheet3!A:B,2,0)</f>
        <v>18-22 yrs (Youths)</v>
      </c>
    </row>
    <row r="899" spans="1:24" x14ac:dyDescent="0.35">
      <c r="A899" s="1" t="s">
        <v>1108</v>
      </c>
      <c r="B899" s="1">
        <v>21</v>
      </c>
      <c r="C899" s="1" t="s">
        <v>87</v>
      </c>
      <c r="D899" s="1" t="s">
        <v>87</v>
      </c>
      <c r="E899" s="1">
        <v>0</v>
      </c>
      <c r="F899" s="1">
        <v>6</v>
      </c>
      <c r="G899" s="1">
        <v>1</v>
      </c>
      <c r="H899" s="1">
        <v>9</v>
      </c>
      <c r="I899" s="1">
        <v>2</v>
      </c>
      <c r="J899" s="1">
        <v>0.5</v>
      </c>
      <c r="K899" s="1" t="s">
        <v>47</v>
      </c>
      <c r="L899" s="1">
        <v>4</v>
      </c>
      <c r="M899" s="1" t="s">
        <v>1381</v>
      </c>
      <c r="N899" s="1" t="s">
        <v>20</v>
      </c>
      <c r="O899" s="1" t="s">
        <v>28</v>
      </c>
      <c r="P899" s="1" t="s">
        <v>22</v>
      </c>
      <c r="Q899" s="1" t="s">
        <v>22</v>
      </c>
      <c r="R899" s="1" t="s">
        <v>37</v>
      </c>
      <c r="S899">
        <f t="shared" ref="S899:S962" si="71">SUM(E899:J899)</f>
        <v>18.5</v>
      </c>
      <c r="T899">
        <f t="shared" ref="T899:T962" si="72">MAX(E899:J899)</f>
        <v>9</v>
      </c>
      <c r="U899">
        <f t="shared" ref="U899:U962" si="73">MIN(E899:J899)</f>
        <v>0</v>
      </c>
      <c r="V899" s="14">
        <f t="shared" ref="V899:V962" si="74">AVERAGE(E899:J899)</f>
        <v>3.0833333333333335</v>
      </c>
      <c r="W899" t="str">
        <f t="shared" si="70"/>
        <v>NO</v>
      </c>
      <c r="X899" t="str">
        <f>VLOOKUP(B:B,[1]Sheet3!A:B,2,0)</f>
        <v>18-22 yrs (Youths)</v>
      </c>
    </row>
    <row r="900" spans="1:24" x14ac:dyDescent="0.35">
      <c r="A900" s="1" t="s">
        <v>1112</v>
      </c>
      <c r="B900" s="1">
        <v>21</v>
      </c>
      <c r="C900" s="1" t="s">
        <v>31</v>
      </c>
      <c r="D900" s="1" t="s">
        <v>18</v>
      </c>
      <c r="E900" s="1">
        <v>8</v>
      </c>
      <c r="F900" s="1">
        <v>1</v>
      </c>
      <c r="G900" s="1">
        <v>1</v>
      </c>
      <c r="H900" s="1">
        <v>9</v>
      </c>
      <c r="I900" s="1">
        <v>2</v>
      </c>
      <c r="J900" s="1">
        <v>0</v>
      </c>
      <c r="K900" s="1" t="s">
        <v>35</v>
      </c>
      <c r="L900" s="1">
        <v>3</v>
      </c>
      <c r="M900" s="1" t="s">
        <v>1383</v>
      </c>
      <c r="N900" s="1" t="s">
        <v>22</v>
      </c>
      <c r="O900" s="1" t="s">
        <v>28</v>
      </c>
      <c r="P900" s="1" t="s">
        <v>20</v>
      </c>
      <c r="Q900" s="1" t="s">
        <v>20</v>
      </c>
      <c r="R900" s="1" t="s">
        <v>45</v>
      </c>
      <c r="S900">
        <f t="shared" si="71"/>
        <v>21</v>
      </c>
      <c r="T900">
        <f t="shared" si="72"/>
        <v>9</v>
      </c>
      <c r="U900">
        <f t="shared" si="73"/>
        <v>0</v>
      </c>
      <c r="V900" s="14">
        <f t="shared" si="74"/>
        <v>3.5</v>
      </c>
      <c r="W900" t="str">
        <f t="shared" si="70"/>
        <v>NO</v>
      </c>
      <c r="X900" t="str">
        <f>VLOOKUP(B:B,[1]Sheet3!A:B,2,0)</f>
        <v>18-22 yrs (Youths)</v>
      </c>
    </row>
    <row r="901" spans="1:24" x14ac:dyDescent="0.35">
      <c r="A901" s="1" t="s">
        <v>1116</v>
      </c>
      <c r="B901" s="1">
        <v>21</v>
      </c>
      <c r="C901" s="1" t="s">
        <v>55</v>
      </c>
      <c r="D901" s="1" t="s">
        <v>26</v>
      </c>
      <c r="E901" s="1">
        <v>5</v>
      </c>
      <c r="F901" s="1">
        <v>3</v>
      </c>
      <c r="G901" s="1">
        <v>1</v>
      </c>
      <c r="H901" s="1">
        <v>8</v>
      </c>
      <c r="I901" s="1">
        <v>4</v>
      </c>
      <c r="J901" s="1">
        <v>0</v>
      </c>
      <c r="K901" s="1" t="s">
        <v>27</v>
      </c>
      <c r="L901" s="1">
        <v>4</v>
      </c>
      <c r="M901" s="1" t="s">
        <v>1383</v>
      </c>
      <c r="N901" s="1" t="s">
        <v>22</v>
      </c>
      <c r="O901" s="1" t="s">
        <v>21</v>
      </c>
      <c r="P901" s="1" t="s">
        <v>20</v>
      </c>
      <c r="Q901" s="1" t="s">
        <v>20</v>
      </c>
      <c r="R901" s="1" t="s">
        <v>23</v>
      </c>
      <c r="S901">
        <f t="shared" si="71"/>
        <v>21</v>
      </c>
      <c r="T901">
        <f t="shared" si="72"/>
        <v>8</v>
      </c>
      <c r="U901">
        <f t="shared" si="73"/>
        <v>0</v>
      </c>
      <c r="V901" s="14">
        <f t="shared" si="74"/>
        <v>3.5</v>
      </c>
      <c r="W901" t="str">
        <f t="shared" si="70"/>
        <v>NO</v>
      </c>
      <c r="X901" t="str">
        <f>VLOOKUP(B:B,[1]Sheet3!A:B,2,0)</f>
        <v>18-22 yrs (Youths)</v>
      </c>
    </row>
    <row r="902" spans="1:24" x14ac:dyDescent="0.35">
      <c r="A902" s="1" t="s">
        <v>1140</v>
      </c>
      <c r="B902" s="1">
        <v>21</v>
      </c>
      <c r="C902" s="1" t="s">
        <v>55</v>
      </c>
      <c r="D902" s="1" t="s">
        <v>18</v>
      </c>
      <c r="E902" s="1">
        <v>2</v>
      </c>
      <c r="F902" s="1">
        <v>1</v>
      </c>
      <c r="G902" s="1">
        <v>0</v>
      </c>
      <c r="H902" s="1">
        <v>12</v>
      </c>
      <c r="I902" s="1">
        <v>3</v>
      </c>
      <c r="J902" s="1">
        <v>0</v>
      </c>
      <c r="K902" s="1" t="s">
        <v>35</v>
      </c>
      <c r="L902" s="1">
        <v>2</v>
      </c>
      <c r="M902" s="1" t="s">
        <v>1381</v>
      </c>
      <c r="N902" s="1" t="s">
        <v>20</v>
      </c>
      <c r="O902" s="1" t="s">
        <v>32</v>
      </c>
      <c r="P902" s="1" t="s">
        <v>20</v>
      </c>
      <c r="Q902" s="1" t="s">
        <v>22</v>
      </c>
      <c r="R902" s="1" t="s">
        <v>23</v>
      </c>
      <c r="S902">
        <f t="shared" si="71"/>
        <v>18</v>
      </c>
      <c r="T902">
        <f t="shared" si="72"/>
        <v>12</v>
      </c>
      <c r="U902">
        <f t="shared" si="73"/>
        <v>0</v>
      </c>
      <c r="V902" s="14">
        <f t="shared" si="74"/>
        <v>3</v>
      </c>
      <c r="W902" t="str">
        <f t="shared" si="70"/>
        <v>NO</v>
      </c>
      <c r="X902" t="str">
        <f>VLOOKUP(B:B,[1]Sheet3!A:B,2,0)</f>
        <v>18-22 yrs (Youths)</v>
      </c>
    </row>
    <row r="903" spans="1:24" x14ac:dyDescent="0.35">
      <c r="A903" s="1" t="s">
        <v>1163</v>
      </c>
      <c r="B903" s="1">
        <v>21</v>
      </c>
      <c r="C903" s="1" t="s">
        <v>151</v>
      </c>
      <c r="D903" s="1" t="s">
        <v>26</v>
      </c>
      <c r="E903" s="1">
        <v>0</v>
      </c>
      <c r="F903" s="1">
        <v>1</v>
      </c>
      <c r="G903" s="1">
        <v>2</v>
      </c>
      <c r="H903" s="1">
        <v>7</v>
      </c>
      <c r="I903" s="1">
        <v>2</v>
      </c>
      <c r="J903" s="1">
        <v>0.5</v>
      </c>
      <c r="K903" s="1" t="s">
        <v>35</v>
      </c>
      <c r="L903" s="1">
        <v>4</v>
      </c>
      <c r="M903" s="1" t="s">
        <v>1386</v>
      </c>
      <c r="N903" s="1" t="s">
        <v>20</v>
      </c>
      <c r="O903" s="1" t="s">
        <v>156</v>
      </c>
      <c r="P903" s="1" t="s">
        <v>22</v>
      </c>
      <c r="Q903" s="1" t="s">
        <v>22</v>
      </c>
      <c r="R903" s="1" t="s">
        <v>33</v>
      </c>
      <c r="S903">
        <f t="shared" si="71"/>
        <v>12.5</v>
      </c>
      <c r="T903">
        <f t="shared" si="72"/>
        <v>7</v>
      </c>
      <c r="U903">
        <f t="shared" si="73"/>
        <v>0</v>
      </c>
      <c r="V903" s="14">
        <f t="shared" si="74"/>
        <v>2.0833333333333335</v>
      </c>
      <c r="W903" t="str">
        <f t="shared" si="70"/>
        <v>NO</v>
      </c>
      <c r="X903" t="str">
        <f>VLOOKUP(B:B,[1]Sheet3!A:B,2,0)</f>
        <v>18-22 yrs (Youths)</v>
      </c>
    </row>
    <row r="904" spans="1:24" x14ac:dyDescent="0.35">
      <c r="A904" s="1" t="s">
        <v>1186</v>
      </c>
      <c r="B904" s="1">
        <v>21</v>
      </c>
      <c r="C904" s="1" t="s">
        <v>17</v>
      </c>
      <c r="D904" s="1" t="s">
        <v>18</v>
      </c>
      <c r="E904" s="1">
        <v>6</v>
      </c>
      <c r="F904" s="1">
        <v>4</v>
      </c>
      <c r="G904" s="1">
        <v>1</v>
      </c>
      <c r="H904" s="1">
        <v>8</v>
      </c>
      <c r="I904" s="1">
        <v>2</v>
      </c>
      <c r="J904" s="1">
        <v>0.5</v>
      </c>
      <c r="K904" s="1" t="s">
        <v>47</v>
      </c>
      <c r="L904" s="1">
        <v>3</v>
      </c>
      <c r="M904" s="1" t="s">
        <v>1383</v>
      </c>
      <c r="N904" s="1" t="s">
        <v>20</v>
      </c>
      <c r="O904" s="1" t="s">
        <v>145</v>
      </c>
      <c r="P904" s="1" t="s">
        <v>22</v>
      </c>
      <c r="Q904" s="1" t="s">
        <v>22</v>
      </c>
      <c r="R904" s="1" t="s">
        <v>33</v>
      </c>
      <c r="S904">
        <f t="shared" si="71"/>
        <v>21.5</v>
      </c>
      <c r="T904">
        <f t="shared" si="72"/>
        <v>8</v>
      </c>
      <c r="U904">
        <f t="shared" si="73"/>
        <v>0.5</v>
      </c>
      <c r="V904" s="14">
        <f t="shared" si="74"/>
        <v>3.5833333333333335</v>
      </c>
      <c r="W904" t="str">
        <f t="shared" si="70"/>
        <v>NO</v>
      </c>
      <c r="X904" t="str">
        <f>VLOOKUP(B:B,[1]Sheet3!A:B,2,0)</f>
        <v>18-22 yrs (Youths)</v>
      </c>
    </row>
    <row r="905" spans="1:24" x14ac:dyDescent="0.35">
      <c r="A905" s="1" t="s">
        <v>1189</v>
      </c>
      <c r="B905" s="1">
        <v>21</v>
      </c>
      <c r="C905" s="1" t="s">
        <v>25</v>
      </c>
      <c r="D905" s="1" t="s">
        <v>18</v>
      </c>
      <c r="E905" s="1">
        <v>4</v>
      </c>
      <c r="F905" s="1">
        <v>2</v>
      </c>
      <c r="G905" s="1">
        <v>0</v>
      </c>
      <c r="H905" s="1">
        <v>8</v>
      </c>
      <c r="I905" s="1">
        <v>0.5</v>
      </c>
      <c r="J905" s="1">
        <v>4</v>
      </c>
      <c r="K905" s="1" t="s">
        <v>47</v>
      </c>
      <c r="L905" s="1">
        <v>3</v>
      </c>
      <c r="M905" s="1" t="s">
        <v>1381</v>
      </c>
      <c r="N905" s="1" t="s">
        <v>22</v>
      </c>
      <c r="O905" s="1" t="s">
        <v>156</v>
      </c>
      <c r="P905" s="1" t="s">
        <v>22</v>
      </c>
      <c r="Q905" s="1" t="s">
        <v>22</v>
      </c>
      <c r="R905" s="1" t="s">
        <v>37</v>
      </c>
      <c r="S905">
        <f t="shared" si="71"/>
        <v>18.5</v>
      </c>
      <c r="T905">
        <f t="shared" si="72"/>
        <v>8</v>
      </c>
      <c r="U905">
        <f t="shared" si="73"/>
        <v>0</v>
      </c>
      <c r="V905" s="14">
        <f t="shared" si="74"/>
        <v>3.0833333333333335</v>
      </c>
      <c r="W905" t="str">
        <f t="shared" si="70"/>
        <v>NO</v>
      </c>
      <c r="X905" t="str">
        <f>VLOOKUP(B:B,[1]Sheet3!A:B,2,0)</f>
        <v>18-22 yrs (Youths)</v>
      </c>
    </row>
    <row r="906" spans="1:24" x14ac:dyDescent="0.35">
      <c r="A906" s="1" t="s">
        <v>1192</v>
      </c>
      <c r="B906" s="1">
        <v>21</v>
      </c>
      <c r="C906" s="1" t="s">
        <v>151</v>
      </c>
      <c r="D906" s="1" t="s">
        <v>26</v>
      </c>
      <c r="E906" s="1">
        <v>0</v>
      </c>
      <c r="F906" s="1">
        <v>1</v>
      </c>
      <c r="G906" s="1">
        <v>0</v>
      </c>
      <c r="H906" s="1">
        <v>7</v>
      </c>
      <c r="I906" s="1">
        <v>0</v>
      </c>
      <c r="J906" s="1">
        <v>0</v>
      </c>
      <c r="K906" s="1" t="s">
        <v>47</v>
      </c>
      <c r="L906" s="1">
        <v>2</v>
      </c>
      <c r="M906" s="1" t="s">
        <v>1381</v>
      </c>
      <c r="N906" s="1" t="s">
        <v>20</v>
      </c>
      <c r="O906" s="1" t="s">
        <v>66</v>
      </c>
      <c r="P906" s="1" t="s">
        <v>22</v>
      </c>
      <c r="Q906" s="1" t="s">
        <v>22</v>
      </c>
      <c r="R906" s="1" t="s">
        <v>37</v>
      </c>
      <c r="S906">
        <f t="shared" si="71"/>
        <v>8</v>
      </c>
      <c r="T906">
        <f t="shared" si="72"/>
        <v>7</v>
      </c>
      <c r="U906">
        <f t="shared" si="73"/>
        <v>0</v>
      </c>
      <c r="V906" s="14">
        <f t="shared" si="74"/>
        <v>1.3333333333333333</v>
      </c>
      <c r="W906" t="str">
        <f t="shared" si="70"/>
        <v>NO</v>
      </c>
      <c r="X906" t="str">
        <f>VLOOKUP(B:B,[1]Sheet3!A:B,2,0)</f>
        <v>18-22 yrs (Youths)</v>
      </c>
    </row>
    <row r="907" spans="1:24" x14ac:dyDescent="0.35">
      <c r="A907" s="1" t="s">
        <v>56</v>
      </c>
      <c r="B907" s="1">
        <v>22</v>
      </c>
      <c r="C907" s="1" t="s">
        <v>17</v>
      </c>
      <c r="D907" s="1" t="s">
        <v>18</v>
      </c>
      <c r="E907" s="1">
        <v>1</v>
      </c>
      <c r="F907" s="1">
        <v>2</v>
      </c>
      <c r="G907" s="1">
        <v>0</v>
      </c>
      <c r="H907" s="1">
        <v>7</v>
      </c>
      <c r="I907" s="1">
        <v>0</v>
      </c>
      <c r="J907" s="1">
        <v>0.5</v>
      </c>
      <c r="K907" s="1" t="s">
        <v>57</v>
      </c>
      <c r="L907" s="1">
        <v>2</v>
      </c>
      <c r="M907" s="1" t="s">
        <v>1381</v>
      </c>
      <c r="N907" s="1" t="s">
        <v>20</v>
      </c>
      <c r="O907" s="1" t="s">
        <v>58</v>
      </c>
      <c r="P907" s="1" t="s">
        <v>22</v>
      </c>
      <c r="Q907" s="1" t="s">
        <v>22</v>
      </c>
      <c r="R907" s="1" t="s">
        <v>33</v>
      </c>
      <c r="S907">
        <f t="shared" si="71"/>
        <v>10.5</v>
      </c>
      <c r="T907">
        <f t="shared" si="72"/>
        <v>7</v>
      </c>
      <c r="U907">
        <f t="shared" si="73"/>
        <v>0</v>
      </c>
      <c r="V907" s="14">
        <f t="shared" si="74"/>
        <v>1.75</v>
      </c>
      <c r="W907" t="str">
        <f t="shared" si="70"/>
        <v>NO</v>
      </c>
      <c r="X907" t="str">
        <f>VLOOKUP(B:B,[1]Sheet3!A:B,2,0)</f>
        <v>18-22 yrs (Youths)</v>
      </c>
    </row>
    <row r="908" spans="1:24" x14ac:dyDescent="0.35">
      <c r="A908" s="1" t="s">
        <v>60</v>
      </c>
      <c r="B908" s="1">
        <v>22</v>
      </c>
      <c r="C908" s="1" t="s">
        <v>55</v>
      </c>
      <c r="D908" s="1" t="s">
        <v>26</v>
      </c>
      <c r="E908" s="1">
        <v>3</v>
      </c>
      <c r="F908" s="1">
        <v>3</v>
      </c>
      <c r="G908" s="1">
        <v>1</v>
      </c>
      <c r="H908" s="1">
        <v>6</v>
      </c>
      <c r="I908" s="1">
        <v>2</v>
      </c>
      <c r="J908" s="1">
        <v>1</v>
      </c>
      <c r="K908" s="1" t="s">
        <v>35</v>
      </c>
      <c r="L908" s="1">
        <v>3</v>
      </c>
      <c r="M908" s="1" t="s">
        <v>1381</v>
      </c>
      <c r="N908" s="1" t="s">
        <v>20</v>
      </c>
      <c r="O908" s="1" t="s">
        <v>61</v>
      </c>
      <c r="P908" s="1" t="s">
        <v>22</v>
      </c>
      <c r="Q908" s="1" t="s">
        <v>22</v>
      </c>
      <c r="R908" s="1" t="s">
        <v>45</v>
      </c>
      <c r="S908">
        <f t="shared" si="71"/>
        <v>16</v>
      </c>
      <c r="T908">
        <f t="shared" si="72"/>
        <v>6</v>
      </c>
      <c r="U908">
        <f t="shared" si="73"/>
        <v>1</v>
      </c>
      <c r="V908" s="14">
        <f t="shared" si="74"/>
        <v>2.6666666666666665</v>
      </c>
      <c r="W908" t="str">
        <f t="shared" si="70"/>
        <v>NO</v>
      </c>
      <c r="X908" t="str">
        <f>VLOOKUP(B:B,[1]Sheet3!A:B,2,0)</f>
        <v>18-22 yrs (Youths)</v>
      </c>
    </row>
    <row r="909" spans="1:24" x14ac:dyDescent="0.35">
      <c r="A909" s="1" t="s">
        <v>67</v>
      </c>
      <c r="B909" s="1">
        <v>22</v>
      </c>
      <c r="C909" s="1" t="s">
        <v>31</v>
      </c>
      <c r="D909" s="1" t="s">
        <v>26</v>
      </c>
      <c r="E909" s="1">
        <v>5</v>
      </c>
      <c r="F909" s="1">
        <v>2</v>
      </c>
      <c r="G909" s="1">
        <v>1</v>
      </c>
      <c r="H909" s="1">
        <v>8</v>
      </c>
      <c r="I909" s="1">
        <v>4</v>
      </c>
      <c r="J909" s="1">
        <v>0</v>
      </c>
      <c r="K909" s="1" t="s">
        <v>35</v>
      </c>
      <c r="L909" s="1">
        <v>3</v>
      </c>
      <c r="M909" s="1" t="s">
        <v>1381</v>
      </c>
      <c r="N909" s="1" t="s">
        <v>20</v>
      </c>
      <c r="O909" s="1" t="s">
        <v>68</v>
      </c>
      <c r="P909" s="1" t="s">
        <v>22</v>
      </c>
      <c r="Q909" s="1" t="s">
        <v>22</v>
      </c>
      <c r="R909" s="1" t="s">
        <v>37</v>
      </c>
      <c r="S909">
        <f t="shared" si="71"/>
        <v>20</v>
      </c>
      <c r="T909">
        <f t="shared" si="72"/>
        <v>8</v>
      </c>
      <c r="U909">
        <f t="shared" si="73"/>
        <v>0</v>
      </c>
      <c r="V909" s="14">
        <f t="shared" si="74"/>
        <v>3.3333333333333335</v>
      </c>
      <c r="W909" t="str">
        <f t="shared" si="70"/>
        <v>NO</v>
      </c>
      <c r="X909" t="str">
        <f>VLOOKUP(B:B,[1]Sheet3!A:B,2,0)</f>
        <v>18-22 yrs (Youths)</v>
      </c>
    </row>
    <row r="910" spans="1:24" x14ac:dyDescent="0.35">
      <c r="A910" s="1" t="s">
        <v>81</v>
      </c>
      <c r="B910" s="1">
        <v>22</v>
      </c>
      <c r="C910" s="1" t="s">
        <v>31</v>
      </c>
      <c r="D910" s="1" t="s">
        <v>26</v>
      </c>
      <c r="E910" s="1">
        <v>4</v>
      </c>
      <c r="F910" s="1">
        <v>6</v>
      </c>
      <c r="G910" s="1">
        <v>1</v>
      </c>
      <c r="H910" s="1">
        <v>5</v>
      </c>
      <c r="I910" s="1">
        <v>3</v>
      </c>
      <c r="J910" s="1">
        <v>0</v>
      </c>
      <c r="K910" s="1" t="s">
        <v>27</v>
      </c>
      <c r="L910" s="1">
        <v>4</v>
      </c>
      <c r="M910" s="1" t="s">
        <v>1383</v>
      </c>
      <c r="N910" s="1" t="s">
        <v>20</v>
      </c>
      <c r="O910" s="1" t="s">
        <v>82</v>
      </c>
      <c r="P910" s="1" t="s">
        <v>20</v>
      </c>
      <c r="Q910" s="1" t="s">
        <v>20</v>
      </c>
      <c r="R910" s="1" t="s">
        <v>37</v>
      </c>
      <c r="S910">
        <f t="shared" si="71"/>
        <v>19</v>
      </c>
      <c r="T910">
        <f t="shared" si="72"/>
        <v>6</v>
      </c>
      <c r="U910">
        <f t="shared" si="73"/>
        <v>0</v>
      </c>
      <c r="V910" s="14">
        <f t="shared" si="74"/>
        <v>3.1666666666666665</v>
      </c>
      <c r="W910" t="str">
        <f t="shared" si="70"/>
        <v>NO</v>
      </c>
      <c r="X910" t="str">
        <f>VLOOKUP(B:B,[1]Sheet3!A:B,2,0)</f>
        <v>18-22 yrs (Youths)</v>
      </c>
    </row>
    <row r="911" spans="1:24" x14ac:dyDescent="0.35">
      <c r="A911" s="1" t="s">
        <v>91</v>
      </c>
      <c r="B911" s="1">
        <v>22</v>
      </c>
      <c r="C911" s="1" t="s">
        <v>31</v>
      </c>
      <c r="D911" s="1" t="s">
        <v>18</v>
      </c>
      <c r="E911" s="1">
        <v>5</v>
      </c>
      <c r="F911" s="1">
        <v>1</v>
      </c>
      <c r="G911" s="1">
        <v>0</v>
      </c>
      <c r="H911" s="1">
        <v>6</v>
      </c>
      <c r="I911" s="1">
        <v>2</v>
      </c>
      <c r="J911" s="1">
        <v>0.5</v>
      </c>
      <c r="K911" s="1" t="s">
        <v>19</v>
      </c>
      <c r="L911" s="1">
        <v>3</v>
      </c>
      <c r="M911" s="1" t="s">
        <v>1386</v>
      </c>
      <c r="N911" s="1" t="s">
        <v>22</v>
      </c>
      <c r="O911" s="1" t="s">
        <v>36</v>
      </c>
      <c r="P911" s="1" t="s">
        <v>22</v>
      </c>
      <c r="Q911" s="1" t="s">
        <v>22</v>
      </c>
      <c r="R911" s="1" t="s">
        <v>37</v>
      </c>
      <c r="S911">
        <f t="shared" si="71"/>
        <v>14.5</v>
      </c>
      <c r="T911">
        <f t="shared" si="72"/>
        <v>6</v>
      </c>
      <c r="U911">
        <f t="shared" si="73"/>
        <v>0</v>
      </c>
      <c r="V911" s="14">
        <f t="shared" si="74"/>
        <v>2.4166666666666665</v>
      </c>
      <c r="W911" t="str">
        <f t="shared" si="70"/>
        <v>NO</v>
      </c>
      <c r="X911" t="str">
        <f>VLOOKUP(B:B,[1]Sheet3!A:B,2,0)</f>
        <v>18-22 yrs (Youths)</v>
      </c>
    </row>
    <row r="912" spans="1:24" x14ac:dyDescent="0.35">
      <c r="A912" s="1" t="s">
        <v>97</v>
      </c>
      <c r="B912" s="1">
        <v>22</v>
      </c>
      <c r="C912" s="1" t="s">
        <v>31</v>
      </c>
      <c r="D912" s="1" t="s">
        <v>26</v>
      </c>
      <c r="E912" s="1">
        <v>1</v>
      </c>
      <c r="F912" s="1">
        <v>2</v>
      </c>
      <c r="G912" s="1">
        <v>0.5</v>
      </c>
      <c r="H912" s="1">
        <v>8</v>
      </c>
      <c r="I912" s="1">
        <v>2</v>
      </c>
      <c r="J912" s="1">
        <v>2</v>
      </c>
      <c r="K912" s="1" t="s">
        <v>19</v>
      </c>
      <c r="L912" s="1">
        <v>3</v>
      </c>
      <c r="M912" s="1" t="s">
        <v>1381</v>
      </c>
      <c r="N912" s="1" t="s">
        <v>20</v>
      </c>
      <c r="O912" s="1" t="s">
        <v>32</v>
      </c>
      <c r="P912" s="1" t="s">
        <v>20</v>
      </c>
      <c r="Q912" s="1" t="s">
        <v>22</v>
      </c>
      <c r="R912" s="1" t="s">
        <v>23</v>
      </c>
      <c r="S912">
        <f t="shared" si="71"/>
        <v>15.5</v>
      </c>
      <c r="T912">
        <f t="shared" si="72"/>
        <v>8</v>
      </c>
      <c r="U912">
        <f t="shared" si="73"/>
        <v>0.5</v>
      </c>
      <c r="V912" s="14">
        <f t="shared" si="74"/>
        <v>2.5833333333333335</v>
      </c>
      <c r="W912" t="str">
        <f t="shared" si="70"/>
        <v>NO</v>
      </c>
      <c r="X912" t="str">
        <f>VLOOKUP(B:B,[1]Sheet3!A:B,2,0)</f>
        <v>18-22 yrs (Youths)</v>
      </c>
    </row>
    <row r="913" spans="1:24" x14ac:dyDescent="0.35">
      <c r="A913" s="1" t="s">
        <v>104</v>
      </c>
      <c r="B913" s="1">
        <v>22</v>
      </c>
      <c r="C913" s="1" t="s">
        <v>31</v>
      </c>
      <c r="D913" s="1" t="s">
        <v>18</v>
      </c>
      <c r="E913" s="1">
        <v>3</v>
      </c>
      <c r="F913" s="1">
        <v>2</v>
      </c>
      <c r="G913" s="1">
        <v>0</v>
      </c>
      <c r="H913" s="1">
        <v>8</v>
      </c>
      <c r="I913" s="1">
        <v>1</v>
      </c>
      <c r="J913" s="1">
        <v>0</v>
      </c>
      <c r="K913" s="1" t="s">
        <v>35</v>
      </c>
      <c r="L913" s="1">
        <v>4</v>
      </c>
      <c r="M913" s="1" t="s">
        <v>1381</v>
      </c>
      <c r="N913" s="1" t="s">
        <v>20</v>
      </c>
      <c r="O913" s="1" t="s">
        <v>21</v>
      </c>
      <c r="P913" s="1" t="s">
        <v>20</v>
      </c>
      <c r="Q913" s="1" t="s">
        <v>22</v>
      </c>
      <c r="R913" s="1" t="s">
        <v>45</v>
      </c>
      <c r="S913">
        <f t="shared" si="71"/>
        <v>14</v>
      </c>
      <c r="T913">
        <f t="shared" si="72"/>
        <v>8</v>
      </c>
      <c r="U913">
        <f t="shared" si="73"/>
        <v>0</v>
      </c>
      <c r="V913" s="14">
        <f t="shared" si="74"/>
        <v>2.3333333333333335</v>
      </c>
      <c r="W913" t="str">
        <f t="shared" si="70"/>
        <v>NO</v>
      </c>
      <c r="X913" t="str">
        <f>VLOOKUP(B:B,[1]Sheet3!A:B,2,0)</f>
        <v>18-22 yrs (Youths)</v>
      </c>
    </row>
    <row r="914" spans="1:24" x14ac:dyDescent="0.35">
      <c r="A914" s="1" t="s">
        <v>121</v>
      </c>
      <c r="B914" s="1">
        <v>22</v>
      </c>
      <c r="C914" s="1" t="s">
        <v>31</v>
      </c>
      <c r="D914" s="1" t="s">
        <v>18</v>
      </c>
      <c r="E914" s="1">
        <v>6</v>
      </c>
      <c r="F914" s="1">
        <v>6</v>
      </c>
      <c r="G914" s="1">
        <v>0</v>
      </c>
      <c r="H914" s="1">
        <v>6</v>
      </c>
      <c r="I914" s="1">
        <v>1</v>
      </c>
      <c r="J914" s="1">
        <v>0</v>
      </c>
      <c r="K914" s="1" t="s">
        <v>35</v>
      </c>
      <c r="L914" s="1">
        <v>2</v>
      </c>
      <c r="M914" s="1" t="s">
        <v>1381</v>
      </c>
      <c r="N914" s="1" t="s">
        <v>20</v>
      </c>
      <c r="O914" s="1" t="s">
        <v>36</v>
      </c>
      <c r="P914" s="1" t="s">
        <v>22</v>
      </c>
      <c r="Q914" s="1" t="s">
        <v>20</v>
      </c>
      <c r="R914" s="1" t="s">
        <v>37</v>
      </c>
      <c r="S914">
        <f t="shared" si="71"/>
        <v>19</v>
      </c>
      <c r="T914">
        <f t="shared" si="72"/>
        <v>6</v>
      </c>
      <c r="U914">
        <f t="shared" si="73"/>
        <v>0</v>
      </c>
      <c r="V914" s="14">
        <f t="shared" si="74"/>
        <v>3.1666666666666665</v>
      </c>
      <c r="W914" t="str">
        <f t="shared" si="70"/>
        <v>NO</v>
      </c>
      <c r="X914" t="str">
        <f>VLOOKUP(B:B,[1]Sheet3!A:B,2,0)</f>
        <v>18-22 yrs (Youths)</v>
      </c>
    </row>
    <row r="915" spans="1:24" x14ac:dyDescent="0.35">
      <c r="A915" s="1" t="s">
        <v>133</v>
      </c>
      <c r="B915" s="1">
        <v>22</v>
      </c>
      <c r="C915" s="1" t="s">
        <v>31</v>
      </c>
      <c r="D915" s="1" t="s">
        <v>26</v>
      </c>
      <c r="E915" s="1">
        <v>6</v>
      </c>
      <c r="F915" s="1">
        <v>4</v>
      </c>
      <c r="G915" s="1">
        <v>0</v>
      </c>
      <c r="H915" s="1">
        <v>7</v>
      </c>
      <c r="I915" s="1">
        <v>2</v>
      </c>
      <c r="J915" s="1">
        <v>0</v>
      </c>
      <c r="K915" s="1" t="s">
        <v>47</v>
      </c>
      <c r="L915" s="1">
        <v>1</v>
      </c>
      <c r="M915" s="1" t="s">
        <v>1381</v>
      </c>
      <c r="N915" s="1" t="s">
        <v>20</v>
      </c>
      <c r="O915" s="1" t="s">
        <v>61</v>
      </c>
      <c r="P915" s="1" t="s">
        <v>20</v>
      </c>
      <c r="Q915" s="1" t="s">
        <v>20</v>
      </c>
      <c r="R915" s="1" t="s">
        <v>45</v>
      </c>
      <c r="S915">
        <f t="shared" si="71"/>
        <v>19</v>
      </c>
      <c r="T915">
        <f t="shared" si="72"/>
        <v>7</v>
      </c>
      <c r="U915">
        <f t="shared" si="73"/>
        <v>0</v>
      </c>
      <c r="V915" s="14">
        <f t="shared" si="74"/>
        <v>3.1666666666666665</v>
      </c>
      <c r="W915" t="str">
        <f t="shared" si="70"/>
        <v>NO</v>
      </c>
      <c r="X915" t="str">
        <f>VLOOKUP(B:B,[1]Sheet3!A:B,2,0)</f>
        <v>18-22 yrs (Youths)</v>
      </c>
    </row>
    <row r="916" spans="1:24" x14ac:dyDescent="0.35">
      <c r="A916" s="1" t="s">
        <v>170</v>
      </c>
      <c r="B916" s="1">
        <v>22</v>
      </c>
      <c r="C916" s="1" t="s">
        <v>55</v>
      </c>
      <c r="D916" s="1" t="s">
        <v>26</v>
      </c>
      <c r="E916" s="1">
        <v>2</v>
      </c>
      <c r="F916" s="1">
        <v>0</v>
      </c>
      <c r="G916" s="1">
        <v>0</v>
      </c>
      <c r="H916" s="1">
        <v>12</v>
      </c>
      <c r="I916" s="1">
        <v>4</v>
      </c>
      <c r="J916" s="1">
        <v>2</v>
      </c>
      <c r="K916" s="1" t="s">
        <v>35</v>
      </c>
      <c r="L916" s="1">
        <v>3</v>
      </c>
      <c r="M916" s="1" t="s">
        <v>1381</v>
      </c>
      <c r="N916" s="1" t="s">
        <v>20</v>
      </c>
      <c r="O916" s="1" t="s">
        <v>61</v>
      </c>
      <c r="P916" s="1" t="s">
        <v>20</v>
      </c>
      <c r="Q916" s="1" t="s">
        <v>22</v>
      </c>
      <c r="R916" s="1" t="s">
        <v>45</v>
      </c>
      <c r="S916">
        <f t="shared" si="71"/>
        <v>20</v>
      </c>
      <c r="T916">
        <f t="shared" si="72"/>
        <v>12</v>
      </c>
      <c r="U916">
        <f t="shared" si="73"/>
        <v>0</v>
      </c>
      <c r="V916" s="14">
        <f t="shared" si="74"/>
        <v>3.3333333333333335</v>
      </c>
      <c r="W916" t="str">
        <f t="shared" si="70"/>
        <v>NO</v>
      </c>
      <c r="X916" t="str">
        <f>VLOOKUP(B:B,[1]Sheet3!A:B,2,0)</f>
        <v>18-22 yrs (Youths)</v>
      </c>
    </row>
    <row r="917" spans="1:24" x14ac:dyDescent="0.35">
      <c r="A917" s="1" t="s">
        <v>211</v>
      </c>
      <c r="B917" s="1">
        <v>22</v>
      </c>
      <c r="C917" s="1" t="s">
        <v>151</v>
      </c>
      <c r="D917" s="1" t="s">
        <v>26</v>
      </c>
      <c r="E917" s="1">
        <v>0.1</v>
      </c>
      <c r="F917" s="1">
        <v>2.5</v>
      </c>
      <c r="G917" s="1">
        <v>1</v>
      </c>
      <c r="H917" s="1">
        <v>12</v>
      </c>
      <c r="I917" s="1">
        <v>0.3</v>
      </c>
      <c r="J917" s="1">
        <v>0</v>
      </c>
      <c r="K917" s="1" t="s">
        <v>27</v>
      </c>
      <c r="L917" s="1">
        <v>5</v>
      </c>
      <c r="M917" s="1" t="s">
        <v>1381</v>
      </c>
      <c r="N917" s="1" t="s">
        <v>20</v>
      </c>
      <c r="O917" s="1" t="s">
        <v>61</v>
      </c>
      <c r="P917" s="1" t="s">
        <v>20</v>
      </c>
      <c r="Q917" s="1" t="s">
        <v>22</v>
      </c>
      <c r="R917" s="1" t="s">
        <v>212</v>
      </c>
      <c r="S917">
        <f t="shared" si="71"/>
        <v>15.9</v>
      </c>
      <c r="T917">
        <f t="shared" si="72"/>
        <v>12</v>
      </c>
      <c r="U917">
        <f t="shared" si="73"/>
        <v>0</v>
      </c>
      <c r="V917" s="14">
        <f t="shared" si="74"/>
        <v>2.65</v>
      </c>
      <c r="W917" t="str">
        <f t="shared" si="70"/>
        <v>NO</v>
      </c>
      <c r="X917" t="str">
        <f>VLOOKUP(B:B,[1]Sheet3!A:B,2,0)</f>
        <v>18-22 yrs (Youths)</v>
      </c>
    </row>
    <row r="918" spans="1:24" x14ac:dyDescent="0.35">
      <c r="A918" s="1" t="s">
        <v>215</v>
      </c>
      <c r="B918" s="1">
        <v>22</v>
      </c>
      <c r="C918" s="1" t="s">
        <v>31</v>
      </c>
      <c r="D918" s="1" t="s">
        <v>18</v>
      </c>
      <c r="E918" s="1">
        <v>1</v>
      </c>
      <c r="F918" s="1">
        <v>10</v>
      </c>
      <c r="G918" s="1">
        <v>1</v>
      </c>
      <c r="H918" s="1">
        <v>7</v>
      </c>
      <c r="I918" s="1">
        <v>1</v>
      </c>
      <c r="J918" s="1">
        <v>0</v>
      </c>
      <c r="K918" s="1" t="s">
        <v>47</v>
      </c>
      <c r="L918" s="1">
        <v>3</v>
      </c>
      <c r="M918" s="1" t="s">
        <v>1383</v>
      </c>
      <c r="N918" s="1" t="s">
        <v>20</v>
      </c>
      <c r="O918" s="1" t="s">
        <v>216</v>
      </c>
      <c r="P918" s="1" t="s">
        <v>22</v>
      </c>
      <c r="Q918" s="1" t="s">
        <v>22</v>
      </c>
      <c r="R918" s="1" t="s">
        <v>29</v>
      </c>
      <c r="S918">
        <f t="shared" si="71"/>
        <v>20</v>
      </c>
      <c r="T918">
        <f t="shared" si="72"/>
        <v>10</v>
      </c>
      <c r="U918">
        <f t="shared" si="73"/>
        <v>0</v>
      </c>
      <c r="V918" s="14">
        <f t="shared" si="74"/>
        <v>3.3333333333333335</v>
      </c>
      <c r="W918" t="str">
        <f t="shared" si="70"/>
        <v>NO</v>
      </c>
      <c r="X918" t="str">
        <f>VLOOKUP(B:B,[1]Sheet3!A:B,2,0)</f>
        <v>18-22 yrs (Youths)</v>
      </c>
    </row>
    <row r="919" spans="1:24" x14ac:dyDescent="0.35">
      <c r="A919" s="1" t="s">
        <v>243</v>
      </c>
      <c r="B919" s="1">
        <v>22</v>
      </c>
      <c r="C919" s="1" t="s">
        <v>31</v>
      </c>
      <c r="D919" s="1" t="s">
        <v>26</v>
      </c>
      <c r="E919" s="1">
        <v>1</v>
      </c>
      <c r="F919" s="1">
        <v>4</v>
      </c>
      <c r="G919" s="1">
        <v>1</v>
      </c>
      <c r="H919" s="1">
        <v>7</v>
      </c>
      <c r="I919" s="1">
        <v>2</v>
      </c>
      <c r="J919" s="1">
        <v>0</v>
      </c>
      <c r="K919" s="1" t="s">
        <v>19</v>
      </c>
      <c r="L919" s="1">
        <v>2</v>
      </c>
      <c r="M919" s="1" t="s">
        <v>1381</v>
      </c>
      <c r="N919" s="1" t="s">
        <v>22</v>
      </c>
      <c r="O919" s="1" t="s">
        <v>36</v>
      </c>
      <c r="P919" s="1" t="s">
        <v>20</v>
      </c>
      <c r="Q919" s="1" t="s">
        <v>20</v>
      </c>
      <c r="R919" s="1" t="s">
        <v>29</v>
      </c>
      <c r="S919">
        <f t="shared" si="71"/>
        <v>15</v>
      </c>
      <c r="T919">
        <f t="shared" si="72"/>
        <v>7</v>
      </c>
      <c r="U919">
        <f t="shared" si="73"/>
        <v>0</v>
      </c>
      <c r="V919" s="14">
        <f t="shared" si="74"/>
        <v>2.5</v>
      </c>
      <c r="W919" t="str">
        <f t="shared" si="70"/>
        <v>NO</v>
      </c>
      <c r="X919" t="str">
        <f>VLOOKUP(B:B,[1]Sheet3!A:B,2,0)</f>
        <v>18-22 yrs (Youths)</v>
      </c>
    </row>
    <row r="920" spans="1:24" x14ac:dyDescent="0.35">
      <c r="A920" s="1" t="s">
        <v>245</v>
      </c>
      <c r="B920" s="1">
        <v>22</v>
      </c>
      <c r="C920" s="1" t="s">
        <v>17</v>
      </c>
      <c r="D920" s="1" t="s">
        <v>26</v>
      </c>
      <c r="E920" s="1">
        <v>4</v>
      </c>
      <c r="F920" s="1">
        <v>4</v>
      </c>
      <c r="G920" s="1">
        <v>0.5</v>
      </c>
      <c r="H920" s="1">
        <v>8</v>
      </c>
      <c r="I920" s="1">
        <v>2</v>
      </c>
      <c r="J920" s="1">
        <v>0</v>
      </c>
      <c r="K920" s="1" t="s">
        <v>47</v>
      </c>
      <c r="L920" s="1">
        <v>3</v>
      </c>
      <c r="M920" s="1" t="s">
        <v>1381</v>
      </c>
      <c r="N920" s="1" t="s">
        <v>20</v>
      </c>
      <c r="O920" s="1" t="s">
        <v>166</v>
      </c>
      <c r="P920" s="1" t="s">
        <v>22</v>
      </c>
      <c r="Q920" s="1" t="s">
        <v>20</v>
      </c>
      <c r="R920" s="1" t="s">
        <v>23</v>
      </c>
      <c r="S920">
        <f t="shared" si="71"/>
        <v>18.5</v>
      </c>
      <c r="T920">
        <f t="shared" si="72"/>
        <v>8</v>
      </c>
      <c r="U920">
        <f t="shared" si="73"/>
        <v>0</v>
      </c>
      <c r="V920" s="14">
        <f t="shared" si="74"/>
        <v>3.0833333333333335</v>
      </c>
      <c r="W920" t="str">
        <f t="shared" si="70"/>
        <v>NO</v>
      </c>
      <c r="X920" t="str">
        <f>VLOOKUP(B:B,[1]Sheet3!A:B,2,0)</f>
        <v>18-22 yrs (Youths)</v>
      </c>
    </row>
    <row r="921" spans="1:24" x14ac:dyDescent="0.35">
      <c r="A921" s="1" t="s">
        <v>252</v>
      </c>
      <c r="B921" s="1">
        <v>22</v>
      </c>
      <c r="C921" s="1" t="s">
        <v>55</v>
      </c>
      <c r="D921" s="1" t="s">
        <v>26</v>
      </c>
      <c r="E921" s="1">
        <v>1</v>
      </c>
      <c r="F921" s="1">
        <v>3</v>
      </c>
      <c r="G921" s="1">
        <v>1</v>
      </c>
      <c r="H921" s="1">
        <v>7</v>
      </c>
      <c r="I921" s="1">
        <v>1</v>
      </c>
      <c r="J921" s="1">
        <v>0</v>
      </c>
      <c r="K921" s="1" t="s">
        <v>47</v>
      </c>
      <c r="L921" s="1">
        <v>3</v>
      </c>
      <c r="M921" s="1" t="s">
        <v>1383</v>
      </c>
      <c r="N921" s="1" t="s">
        <v>20</v>
      </c>
      <c r="O921" s="1" t="s">
        <v>96</v>
      </c>
      <c r="P921" s="1" t="s">
        <v>20</v>
      </c>
      <c r="Q921" s="1" t="s">
        <v>22</v>
      </c>
      <c r="R921" s="1" t="s">
        <v>23</v>
      </c>
      <c r="S921">
        <f t="shared" si="71"/>
        <v>13</v>
      </c>
      <c r="T921">
        <f t="shared" si="72"/>
        <v>7</v>
      </c>
      <c r="U921">
        <f t="shared" si="73"/>
        <v>0</v>
      </c>
      <c r="V921" s="14">
        <f t="shared" si="74"/>
        <v>2.1666666666666665</v>
      </c>
      <c r="W921" t="str">
        <f t="shared" si="70"/>
        <v>NO</v>
      </c>
      <c r="X921" t="str">
        <f>VLOOKUP(B:B,[1]Sheet3!A:B,2,0)</f>
        <v>18-22 yrs (Youths)</v>
      </c>
    </row>
    <row r="922" spans="1:24" x14ac:dyDescent="0.35">
      <c r="A922" s="1" t="s">
        <v>256</v>
      </c>
      <c r="B922" s="1">
        <v>22</v>
      </c>
      <c r="C922" s="1" t="s">
        <v>55</v>
      </c>
      <c r="D922" s="1" t="s">
        <v>18</v>
      </c>
      <c r="E922" s="1">
        <v>0</v>
      </c>
      <c r="F922" s="1">
        <v>3</v>
      </c>
      <c r="G922" s="1">
        <v>1</v>
      </c>
      <c r="H922" s="1">
        <v>9</v>
      </c>
      <c r="I922" s="1">
        <v>0</v>
      </c>
      <c r="J922" s="1">
        <v>2</v>
      </c>
      <c r="K922" s="1" t="s">
        <v>139</v>
      </c>
      <c r="L922" s="1">
        <v>5</v>
      </c>
      <c r="M922" s="1" t="s">
        <v>1386</v>
      </c>
      <c r="N922" s="1" t="s">
        <v>20</v>
      </c>
      <c r="O922" s="1" t="s">
        <v>36</v>
      </c>
      <c r="P922" s="1" t="s">
        <v>20</v>
      </c>
      <c r="Q922" s="1" t="s">
        <v>22</v>
      </c>
      <c r="R922" s="1" t="s">
        <v>29</v>
      </c>
      <c r="S922">
        <f t="shared" si="71"/>
        <v>15</v>
      </c>
      <c r="T922">
        <f t="shared" si="72"/>
        <v>9</v>
      </c>
      <c r="U922">
        <f t="shared" si="73"/>
        <v>0</v>
      </c>
      <c r="V922" s="14">
        <f t="shared" si="74"/>
        <v>2.5</v>
      </c>
      <c r="W922" t="str">
        <f t="shared" si="70"/>
        <v>NO</v>
      </c>
      <c r="X922" t="str">
        <f>VLOOKUP(B:B,[1]Sheet3!A:B,2,0)</f>
        <v>18-22 yrs (Youths)</v>
      </c>
    </row>
    <row r="923" spans="1:24" x14ac:dyDescent="0.35">
      <c r="A923" s="1" t="s">
        <v>257</v>
      </c>
      <c r="B923" s="1">
        <v>22</v>
      </c>
      <c r="C923" s="1" t="s">
        <v>17</v>
      </c>
      <c r="D923" s="1" t="s">
        <v>18</v>
      </c>
      <c r="E923" s="1">
        <v>6</v>
      </c>
      <c r="F923" s="1">
        <v>2</v>
      </c>
      <c r="G923" s="1">
        <v>1</v>
      </c>
      <c r="H923" s="1">
        <v>8</v>
      </c>
      <c r="I923" s="1">
        <v>4</v>
      </c>
      <c r="J923" s="1">
        <v>0</v>
      </c>
      <c r="K923" s="1" t="s">
        <v>35</v>
      </c>
      <c r="L923" s="1">
        <v>4</v>
      </c>
      <c r="M923" s="1" t="s">
        <v>1383</v>
      </c>
      <c r="N923" s="1" t="s">
        <v>20</v>
      </c>
      <c r="O923" s="1" t="s">
        <v>61</v>
      </c>
      <c r="P923" s="1" t="s">
        <v>20</v>
      </c>
      <c r="Q923" s="1" t="s">
        <v>22</v>
      </c>
      <c r="R923" s="1" t="s">
        <v>52</v>
      </c>
      <c r="S923">
        <f t="shared" si="71"/>
        <v>21</v>
      </c>
      <c r="T923">
        <f t="shared" si="72"/>
        <v>8</v>
      </c>
      <c r="U923">
        <f t="shared" si="73"/>
        <v>0</v>
      </c>
      <c r="V923" s="14">
        <f t="shared" si="74"/>
        <v>3.5</v>
      </c>
      <c r="W923" t="str">
        <f t="shared" si="70"/>
        <v>NO</v>
      </c>
      <c r="X923" t="str">
        <f>VLOOKUP(B:B,[1]Sheet3!A:B,2,0)</f>
        <v>18-22 yrs (Youths)</v>
      </c>
    </row>
    <row r="924" spans="1:24" x14ac:dyDescent="0.35">
      <c r="A924" s="1" t="s">
        <v>262</v>
      </c>
      <c r="B924" s="1">
        <v>22</v>
      </c>
      <c r="C924" s="1" t="s">
        <v>31</v>
      </c>
      <c r="D924" s="1" t="s">
        <v>26</v>
      </c>
      <c r="E924" s="1">
        <v>1</v>
      </c>
      <c r="F924" s="1">
        <v>7</v>
      </c>
      <c r="G924" s="1">
        <v>0</v>
      </c>
      <c r="H924" s="1">
        <v>7</v>
      </c>
      <c r="I924" s="1">
        <v>1</v>
      </c>
      <c r="J924" s="1">
        <v>0</v>
      </c>
      <c r="K924" s="1" t="s">
        <v>142</v>
      </c>
      <c r="L924" s="1">
        <v>3</v>
      </c>
      <c r="M924" s="1" t="s">
        <v>1383</v>
      </c>
      <c r="N924" s="1" t="s">
        <v>20</v>
      </c>
      <c r="O924" s="1" t="s">
        <v>76</v>
      </c>
      <c r="P924" s="1" t="s">
        <v>22</v>
      </c>
      <c r="Q924" s="1" t="s">
        <v>22</v>
      </c>
      <c r="R924" s="1" t="s">
        <v>37</v>
      </c>
      <c r="S924">
        <f t="shared" si="71"/>
        <v>16</v>
      </c>
      <c r="T924">
        <f t="shared" si="72"/>
        <v>7</v>
      </c>
      <c r="U924">
        <f t="shared" si="73"/>
        <v>0</v>
      </c>
      <c r="V924" s="14">
        <f t="shared" si="74"/>
        <v>2.6666666666666665</v>
      </c>
      <c r="W924" t="str">
        <f t="shared" si="70"/>
        <v>NO</v>
      </c>
      <c r="X924" t="str">
        <f>VLOOKUP(B:B,[1]Sheet3!A:B,2,0)</f>
        <v>18-22 yrs (Youths)</v>
      </c>
    </row>
    <row r="925" spans="1:24" x14ac:dyDescent="0.35">
      <c r="A925" s="1" t="s">
        <v>265</v>
      </c>
      <c r="B925" s="1">
        <v>22</v>
      </c>
      <c r="C925" s="1" t="s">
        <v>55</v>
      </c>
      <c r="D925" s="1" t="s">
        <v>26</v>
      </c>
      <c r="E925" s="1">
        <v>1</v>
      </c>
      <c r="F925" s="1">
        <v>4</v>
      </c>
      <c r="G925" s="1">
        <v>0.5</v>
      </c>
      <c r="H925" s="1">
        <v>11</v>
      </c>
      <c r="I925" s="1">
        <v>1</v>
      </c>
      <c r="J925" s="1">
        <v>0</v>
      </c>
      <c r="K925" s="1" t="s">
        <v>35</v>
      </c>
      <c r="L925" s="1">
        <v>3</v>
      </c>
      <c r="M925" s="1" t="s">
        <v>1383</v>
      </c>
      <c r="N925" s="1" t="s">
        <v>22</v>
      </c>
      <c r="O925" s="1" t="s">
        <v>32</v>
      </c>
      <c r="P925" s="1" t="s">
        <v>20</v>
      </c>
      <c r="Q925" s="1" t="s">
        <v>20</v>
      </c>
      <c r="R925" s="1" t="s">
        <v>23</v>
      </c>
      <c r="S925">
        <f t="shared" si="71"/>
        <v>17.5</v>
      </c>
      <c r="T925">
        <f t="shared" si="72"/>
        <v>11</v>
      </c>
      <c r="U925">
        <f t="shared" si="73"/>
        <v>0</v>
      </c>
      <c r="V925" s="14">
        <f t="shared" si="74"/>
        <v>2.9166666666666665</v>
      </c>
      <c r="W925" t="str">
        <f t="shared" si="70"/>
        <v>NO</v>
      </c>
      <c r="X925" t="str">
        <f>VLOOKUP(B:B,[1]Sheet3!A:B,2,0)</f>
        <v>18-22 yrs (Youths)</v>
      </c>
    </row>
    <row r="926" spans="1:24" x14ac:dyDescent="0.35">
      <c r="A926" s="1" t="s">
        <v>266</v>
      </c>
      <c r="B926" s="1">
        <v>22</v>
      </c>
      <c r="C926" s="1" t="s">
        <v>55</v>
      </c>
      <c r="D926" s="1" t="s">
        <v>18</v>
      </c>
      <c r="E926" s="1">
        <v>2</v>
      </c>
      <c r="F926" s="1">
        <v>5</v>
      </c>
      <c r="G926" s="1">
        <v>0</v>
      </c>
      <c r="H926" s="1">
        <v>8</v>
      </c>
      <c r="I926" s="1">
        <v>3</v>
      </c>
      <c r="J926" s="1">
        <v>1</v>
      </c>
      <c r="K926" s="1" t="s">
        <v>35</v>
      </c>
      <c r="L926" s="1">
        <v>3</v>
      </c>
      <c r="M926" s="1" t="s">
        <v>1381</v>
      </c>
      <c r="N926" s="1" t="s">
        <v>20</v>
      </c>
      <c r="O926" s="1" t="s">
        <v>32</v>
      </c>
      <c r="P926" s="1" t="s">
        <v>22</v>
      </c>
      <c r="Q926" s="1" t="s">
        <v>22</v>
      </c>
      <c r="R926" s="1" t="s">
        <v>23</v>
      </c>
      <c r="S926">
        <f t="shared" si="71"/>
        <v>19</v>
      </c>
      <c r="T926">
        <f t="shared" si="72"/>
        <v>8</v>
      </c>
      <c r="U926">
        <f t="shared" si="73"/>
        <v>0</v>
      </c>
      <c r="V926" s="14">
        <f t="shared" si="74"/>
        <v>3.1666666666666665</v>
      </c>
      <c r="W926" t="str">
        <f t="shared" si="70"/>
        <v>NO</v>
      </c>
      <c r="X926" t="str">
        <f>VLOOKUP(B:B,[1]Sheet3!A:B,2,0)</f>
        <v>18-22 yrs (Youths)</v>
      </c>
    </row>
    <row r="927" spans="1:24" x14ac:dyDescent="0.35">
      <c r="A927" s="1" t="s">
        <v>273</v>
      </c>
      <c r="B927" s="1">
        <v>22</v>
      </c>
      <c r="C927" s="1" t="s">
        <v>31</v>
      </c>
      <c r="D927" s="1" t="s">
        <v>18</v>
      </c>
      <c r="E927" s="1">
        <v>3</v>
      </c>
      <c r="F927" s="1">
        <v>0</v>
      </c>
      <c r="G927" s="1">
        <v>5</v>
      </c>
      <c r="H927" s="1">
        <v>8</v>
      </c>
      <c r="I927" s="1">
        <v>10</v>
      </c>
      <c r="J927" s="1" t="s">
        <v>1388</v>
      </c>
      <c r="K927" s="1" t="s">
        <v>108</v>
      </c>
      <c r="L927" s="1">
        <v>3</v>
      </c>
      <c r="M927" s="1" t="s">
        <v>1383</v>
      </c>
      <c r="N927" s="1" t="s">
        <v>20</v>
      </c>
      <c r="O927" s="1" t="s">
        <v>76</v>
      </c>
      <c r="P927" s="1" t="s">
        <v>20</v>
      </c>
      <c r="Q927" s="1" t="s">
        <v>22</v>
      </c>
      <c r="R927" s="1" t="s">
        <v>37</v>
      </c>
      <c r="S927">
        <f t="shared" si="71"/>
        <v>26</v>
      </c>
      <c r="T927">
        <f t="shared" si="72"/>
        <v>10</v>
      </c>
      <c r="U927">
        <f t="shared" si="73"/>
        <v>0</v>
      </c>
      <c r="V927" s="14">
        <f t="shared" si="74"/>
        <v>5.2</v>
      </c>
      <c r="W927" t="str">
        <f t="shared" si="70"/>
        <v>YES</v>
      </c>
      <c r="X927" t="str">
        <f>VLOOKUP(B:B,[1]Sheet3!A:B,2,0)</f>
        <v>18-22 yrs (Youths)</v>
      </c>
    </row>
    <row r="928" spans="1:24" x14ac:dyDescent="0.35">
      <c r="A928" s="1" t="s">
        <v>303</v>
      </c>
      <c r="B928" s="1">
        <v>22</v>
      </c>
      <c r="C928" s="1" t="s">
        <v>55</v>
      </c>
      <c r="D928" s="1" t="s">
        <v>18</v>
      </c>
      <c r="E928" s="1">
        <v>4</v>
      </c>
      <c r="F928" s="1">
        <v>3</v>
      </c>
      <c r="G928" s="1">
        <v>1</v>
      </c>
      <c r="H928" s="1">
        <v>8</v>
      </c>
      <c r="I928" s="1">
        <v>3</v>
      </c>
      <c r="J928" s="1">
        <v>0</v>
      </c>
      <c r="K928" s="1" t="s">
        <v>47</v>
      </c>
      <c r="L928" s="1">
        <v>4</v>
      </c>
      <c r="M928" s="1" t="s">
        <v>1381</v>
      </c>
      <c r="N928" s="1" t="s">
        <v>20</v>
      </c>
      <c r="O928" s="1" t="s">
        <v>61</v>
      </c>
      <c r="P928" s="1" t="s">
        <v>22</v>
      </c>
      <c r="Q928" s="1" t="s">
        <v>20</v>
      </c>
      <c r="R928" s="1" t="s">
        <v>33</v>
      </c>
      <c r="S928">
        <f t="shared" si="71"/>
        <v>19</v>
      </c>
      <c r="T928">
        <f t="shared" si="72"/>
        <v>8</v>
      </c>
      <c r="U928">
        <f t="shared" si="73"/>
        <v>0</v>
      </c>
      <c r="V928" s="14">
        <f t="shared" si="74"/>
        <v>3.1666666666666665</v>
      </c>
      <c r="W928" t="str">
        <f t="shared" si="70"/>
        <v>NO</v>
      </c>
      <c r="X928" t="str">
        <f>VLOOKUP(B:B,[1]Sheet3!A:B,2,0)</f>
        <v>18-22 yrs (Youths)</v>
      </c>
    </row>
    <row r="929" spans="1:24" x14ac:dyDescent="0.35">
      <c r="A929" s="1" t="s">
        <v>307</v>
      </c>
      <c r="B929" s="1">
        <v>22</v>
      </c>
      <c r="C929" s="1" t="s">
        <v>31</v>
      </c>
      <c r="D929" s="1" t="s">
        <v>18</v>
      </c>
      <c r="E929" s="1">
        <v>0</v>
      </c>
      <c r="F929" s="1">
        <v>3</v>
      </c>
      <c r="G929" s="1">
        <v>0</v>
      </c>
      <c r="H929" s="1">
        <v>10</v>
      </c>
      <c r="I929" s="1">
        <v>8</v>
      </c>
      <c r="J929" s="1">
        <v>0</v>
      </c>
      <c r="K929" s="1" t="s">
        <v>35</v>
      </c>
      <c r="L929" s="1">
        <v>2</v>
      </c>
      <c r="M929" s="1" t="s">
        <v>1381</v>
      </c>
      <c r="N929" s="1" t="s">
        <v>22</v>
      </c>
      <c r="O929" s="1" t="s">
        <v>36</v>
      </c>
      <c r="P929" s="1" t="s">
        <v>22</v>
      </c>
      <c r="Q929" s="1" t="s">
        <v>22</v>
      </c>
      <c r="R929" s="1" t="s">
        <v>37</v>
      </c>
      <c r="S929">
        <f t="shared" si="71"/>
        <v>21</v>
      </c>
      <c r="T929">
        <f t="shared" si="72"/>
        <v>10</v>
      </c>
      <c r="U929">
        <f t="shared" si="73"/>
        <v>0</v>
      </c>
      <c r="V929" s="14">
        <f t="shared" si="74"/>
        <v>3.5</v>
      </c>
      <c r="W929" t="str">
        <f t="shared" si="70"/>
        <v>NO</v>
      </c>
      <c r="X929" t="str">
        <f>VLOOKUP(B:B,[1]Sheet3!A:B,2,0)</f>
        <v>18-22 yrs (Youths)</v>
      </c>
    </row>
    <row r="930" spans="1:24" x14ac:dyDescent="0.35">
      <c r="A930" s="1" t="s">
        <v>308</v>
      </c>
      <c r="B930" s="1">
        <v>22</v>
      </c>
      <c r="C930" s="1" t="s">
        <v>55</v>
      </c>
      <c r="D930" s="1" t="s">
        <v>18</v>
      </c>
      <c r="E930" s="1">
        <v>1.5</v>
      </c>
      <c r="F930" s="1">
        <v>0</v>
      </c>
      <c r="G930" s="1">
        <v>0</v>
      </c>
      <c r="H930" s="1">
        <v>9</v>
      </c>
      <c r="I930" s="1">
        <v>6</v>
      </c>
      <c r="J930" s="1">
        <v>2</v>
      </c>
      <c r="K930" s="1" t="s">
        <v>35</v>
      </c>
      <c r="L930" s="1">
        <v>3</v>
      </c>
      <c r="M930" s="1" t="s">
        <v>1381</v>
      </c>
      <c r="N930" s="1" t="s">
        <v>20</v>
      </c>
      <c r="O930" s="1" t="s">
        <v>28</v>
      </c>
      <c r="P930" s="1" t="s">
        <v>22</v>
      </c>
      <c r="Q930" s="1" t="s">
        <v>22</v>
      </c>
      <c r="R930" s="1" t="s">
        <v>23</v>
      </c>
      <c r="S930">
        <f t="shared" si="71"/>
        <v>18.5</v>
      </c>
      <c r="T930">
        <f t="shared" si="72"/>
        <v>9</v>
      </c>
      <c r="U930">
        <f t="shared" si="73"/>
        <v>0</v>
      </c>
      <c r="V930" s="14">
        <f t="shared" si="74"/>
        <v>3.0833333333333335</v>
      </c>
      <c r="W930" t="str">
        <f t="shared" si="70"/>
        <v>NO</v>
      </c>
      <c r="X930" t="str">
        <f>VLOOKUP(B:B,[1]Sheet3!A:B,2,0)</f>
        <v>18-22 yrs (Youths)</v>
      </c>
    </row>
    <row r="931" spans="1:24" x14ac:dyDescent="0.35">
      <c r="A931" s="1" t="s">
        <v>316</v>
      </c>
      <c r="B931" s="1">
        <v>22</v>
      </c>
      <c r="C931" s="1" t="s">
        <v>55</v>
      </c>
      <c r="D931" s="1" t="s">
        <v>18</v>
      </c>
      <c r="E931" s="1">
        <v>4</v>
      </c>
      <c r="F931" s="1">
        <v>3</v>
      </c>
      <c r="G931" s="1">
        <v>2</v>
      </c>
      <c r="H931" s="1">
        <v>8</v>
      </c>
      <c r="I931" s="1">
        <v>2</v>
      </c>
      <c r="J931" s="1">
        <v>0.5</v>
      </c>
      <c r="K931" s="1" t="s">
        <v>47</v>
      </c>
      <c r="L931" s="1">
        <v>4</v>
      </c>
      <c r="M931" s="1" t="s">
        <v>1381</v>
      </c>
      <c r="N931" s="1" t="s">
        <v>20</v>
      </c>
      <c r="O931" s="1" t="s">
        <v>96</v>
      </c>
      <c r="P931" s="1" t="s">
        <v>22</v>
      </c>
      <c r="Q931" s="1" t="s">
        <v>22</v>
      </c>
      <c r="R931" s="1" t="s">
        <v>29</v>
      </c>
      <c r="S931">
        <f t="shared" si="71"/>
        <v>19.5</v>
      </c>
      <c r="T931">
        <f t="shared" si="72"/>
        <v>8</v>
      </c>
      <c r="U931">
        <f t="shared" si="73"/>
        <v>0.5</v>
      </c>
      <c r="V931" s="14">
        <f t="shared" si="74"/>
        <v>3.25</v>
      </c>
      <c r="W931" t="str">
        <f t="shared" si="70"/>
        <v>NO</v>
      </c>
      <c r="X931" t="str">
        <f>VLOOKUP(B:B,[1]Sheet3!A:B,2,0)</f>
        <v>18-22 yrs (Youths)</v>
      </c>
    </row>
    <row r="932" spans="1:24" x14ac:dyDescent="0.35">
      <c r="A932" s="1" t="s">
        <v>320</v>
      </c>
      <c r="B932" s="1">
        <v>22</v>
      </c>
      <c r="C932" s="1" t="s">
        <v>17</v>
      </c>
      <c r="D932" s="1" t="s">
        <v>18</v>
      </c>
      <c r="E932" s="1">
        <v>5</v>
      </c>
      <c r="F932" s="1">
        <v>10</v>
      </c>
      <c r="G932" s="1">
        <v>1</v>
      </c>
      <c r="H932" s="1">
        <v>6</v>
      </c>
      <c r="I932" s="1">
        <v>1</v>
      </c>
      <c r="J932" s="1">
        <v>0</v>
      </c>
      <c r="K932" s="1" t="s">
        <v>321</v>
      </c>
      <c r="L932" s="1">
        <v>3</v>
      </c>
      <c r="M932" s="1" t="s">
        <v>1383</v>
      </c>
      <c r="N932" s="1" t="s">
        <v>22</v>
      </c>
      <c r="O932" s="1" t="s">
        <v>61</v>
      </c>
      <c r="P932" s="1" t="s">
        <v>22</v>
      </c>
      <c r="Q932" s="1" t="s">
        <v>22</v>
      </c>
      <c r="R932" s="1" t="s">
        <v>23</v>
      </c>
      <c r="S932">
        <f t="shared" si="71"/>
        <v>23</v>
      </c>
      <c r="T932">
        <f t="shared" si="72"/>
        <v>10</v>
      </c>
      <c r="U932">
        <f t="shared" si="73"/>
        <v>0</v>
      </c>
      <c r="V932" s="14">
        <f t="shared" si="74"/>
        <v>3.8333333333333335</v>
      </c>
      <c r="W932" t="str">
        <f t="shared" si="70"/>
        <v>NO</v>
      </c>
      <c r="X932" t="str">
        <f>VLOOKUP(B:B,[1]Sheet3!A:B,2,0)</f>
        <v>18-22 yrs (Youths)</v>
      </c>
    </row>
    <row r="933" spans="1:24" x14ac:dyDescent="0.35">
      <c r="A933" s="1" t="s">
        <v>383</v>
      </c>
      <c r="B933" s="1">
        <v>22</v>
      </c>
      <c r="C933" s="1" t="s">
        <v>55</v>
      </c>
      <c r="D933" s="1" t="s">
        <v>26</v>
      </c>
      <c r="E933" s="1">
        <v>3</v>
      </c>
      <c r="F933" s="1">
        <v>3</v>
      </c>
      <c r="G933" s="1">
        <v>0</v>
      </c>
      <c r="H933" s="1">
        <v>8</v>
      </c>
      <c r="I933" s="1">
        <v>2</v>
      </c>
      <c r="J933" s="1">
        <v>1</v>
      </c>
      <c r="K933" s="1" t="s">
        <v>35</v>
      </c>
      <c r="L933" s="1">
        <v>3</v>
      </c>
      <c r="M933" s="1" t="s">
        <v>1381</v>
      </c>
      <c r="N933" s="1" t="s">
        <v>20</v>
      </c>
      <c r="O933" s="1" t="s">
        <v>76</v>
      </c>
      <c r="P933" s="1" t="s">
        <v>20</v>
      </c>
      <c r="Q933" s="1" t="s">
        <v>20</v>
      </c>
      <c r="R933" s="1" t="s">
        <v>23</v>
      </c>
      <c r="S933">
        <f t="shared" si="71"/>
        <v>17</v>
      </c>
      <c r="T933">
        <f t="shared" si="72"/>
        <v>8</v>
      </c>
      <c r="U933">
        <f t="shared" si="73"/>
        <v>0</v>
      </c>
      <c r="V933" s="14">
        <f t="shared" si="74"/>
        <v>2.8333333333333335</v>
      </c>
      <c r="W933" t="str">
        <f t="shared" si="70"/>
        <v>NO</v>
      </c>
      <c r="X933" t="str">
        <f>VLOOKUP(B:B,[1]Sheet3!A:B,2,0)</f>
        <v>18-22 yrs (Youths)</v>
      </c>
    </row>
    <row r="934" spans="1:24" x14ac:dyDescent="0.35">
      <c r="A934" s="1" t="s">
        <v>397</v>
      </c>
      <c r="B934" s="1">
        <v>22</v>
      </c>
      <c r="C934" s="1" t="s">
        <v>55</v>
      </c>
      <c r="D934" s="1" t="s">
        <v>18</v>
      </c>
      <c r="E934" s="1">
        <v>2</v>
      </c>
      <c r="F934" s="1">
        <v>8</v>
      </c>
      <c r="G934" s="1">
        <v>1</v>
      </c>
      <c r="H934" s="1">
        <v>8</v>
      </c>
      <c r="I934" s="1">
        <v>2</v>
      </c>
      <c r="J934" s="1">
        <v>1</v>
      </c>
      <c r="K934" s="1" t="s">
        <v>19</v>
      </c>
      <c r="L934" s="1">
        <v>2</v>
      </c>
      <c r="M934" s="1" t="s">
        <v>1383</v>
      </c>
      <c r="N934" s="1" t="s">
        <v>20</v>
      </c>
      <c r="O934" s="1" t="s">
        <v>32</v>
      </c>
      <c r="P934" s="1" t="s">
        <v>22</v>
      </c>
      <c r="Q934" s="1" t="s">
        <v>20</v>
      </c>
      <c r="R934" s="1" t="s">
        <v>23</v>
      </c>
      <c r="S934">
        <f t="shared" si="71"/>
        <v>22</v>
      </c>
      <c r="T934">
        <f t="shared" si="72"/>
        <v>8</v>
      </c>
      <c r="U934">
        <f t="shared" si="73"/>
        <v>1</v>
      </c>
      <c r="V934" s="14">
        <f t="shared" si="74"/>
        <v>3.6666666666666665</v>
      </c>
      <c r="W934" t="str">
        <f t="shared" si="70"/>
        <v>NO</v>
      </c>
      <c r="X934" t="str">
        <f>VLOOKUP(B:B,[1]Sheet3!A:B,2,0)</f>
        <v>18-22 yrs (Youths)</v>
      </c>
    </row>
    <row r="935" spans="1:24" x14ac:dyDescent="0.35">
      <c r="A935" s="1" t="s">
        <v>398</v>
      </c>
      <c r="B935" s="1">
        <v>22</v>
      </c>
      <c r="C935" s="1" t="s">
        <v>55</v>
      </c>
      <c r="D935" s="1" t="s">
        <v>18</v>
      </c>
      <c r="E935" s="1">
        <v>4</v>
      </c>
      <c r="F935" s="1">
        <v>1</v>
      </c>
      <c r="G935" s="1">
        <v>1</v>
      </c>
      <c r="H935" s="1">
        <v>8</v>
      </c>
      <c r="I935" s="1">
        <v>4</v>
      </c>
      <c r="J935" s="1">
        <v>1</v>
      </c>
      <c r="K935" s="1" t="s">
        <v>27</v>
      </c>
      <c r="L935" s="1">
        <v>3</v>
      </c>
      <c r="M935" s="1" t="s">
        <v>1381</v>
      </c>
      <c r="N935" s="1" t="s">
        <v>20</v>
      </c>
      <c r="O935" s="1" t="s">
        <v>48</v>
      </c>
      <c r="P935" s="1" t="s">
        <v>22</v>
      </c>
      <c r="Q935" s="1" t="s">
        <v>20</v>
      </c>
      <c r="R935" s="1" t="s">
        <v>29</v>
      </c>
      <c r="S935">
        <f t="shared" si="71"/>
        <v>19</v>
      </c>
      <c r="T935">
        <f t="shared" si="72"/>
        <v>8</v>
      </c>
      <c r="U935">
        <f t="shared" si="73"/>
        <v>1</v>
      </c>
      <c r="V935" s="14">
        <f t="shared" si="74"/>
        <v>3.1666666666666665</v>
      </c>
      <c r="W935" t="str">
        <f t="shared" si="70"/>
        <v>NO</v>
      </c>
      <c r="X935" t="str">
        <f>VLOOKUP(B:B,[1]Sheet3!A:B,2,0)</f>
        <v>18-22 yrs (Youths)</v>
      </c>
    </row>
    <row r="936" spans="1:24" x14ac:dyDescent="0.35">
      <c r="A936" s="1" t="s">
        <v>401</v>
      </c>
      <c r="B936" s="1">
        <v>22</v>
      </c>
      <c r="C936" s="1" t="s">
        <v>55</v>
      </c>
      <c r="D936" s="1" t="s">
        <v>26</v>
      </c>
      <c r="E936" s="1">
        <v>1</v>
      </c>
      <c r="F936" s="1">
        <v>3</v>
      </c>
      <c r="G936" s="1">
        <v>1</v>
      </c>
      <c r="H936" s="1">
        <v>8</v>
      </c>
      <c r="I936" s="1">
        <v>1</v>
      </c>
      <c r="J936" s="1">
        <v>0</v>
      </c>
      <c r="K936" s="1" t="s">
        <v>35</v>
      </c>
      <c r="L936" s="1">
        <v>2</v>
      </c>
      <c r="M936" s="1" t="s">
        <v>1386</v>
      </c>
      <c r="N936" s="1" t="s">
        <v>22</v>
      </c>
      <c r="O936" s="1" t="s">
        <v>21</v>
      </c>
      <c r="P936" s="1" t="s">
        <v>20</v>
      </c>
      <c r="Q936" s="1" t="s">
        <v>20</v>
      </c>
      <c r="R936" s="1" t="s">
        <v>29</v>
      </c>
      <c r="S936">
        <f t="shared" si="71"/>
        <v>14</v>
      </c>
      <c r="T936">
        <f t="shared" si="72"/>
        <v>8</v>
      </c>
      <c r="U936">
        <f t="shared" si="73"/>
        <v>0</v>
      </c>
      <c r="V936" s="14">
        <f t="shared" si="74"/>
        <v>2.3333333333333335</v>
      </c>
      <c r="W936" t="str">
        <f t="shared" si="70"/>
        <v>NO</v>
      </c>
      <c r="X936" t="str">
        <f>VLOOKUP(B:B,[1]Sheet3!A:B,2,0)</f>
        <v>18-22 yrs (Youths)</v>
      </c>
    </row>
    <row r="937" spans="1:24" x14ac:dyDescent="0.35">
      <c r="A937" s="1" t="s">
        <v>435</v>
      </c>
      <c r="B937" s="1">
        <v>22</v>
      </c>
      <c r="C937" s="1" t="s">
        <v>55</v>
      </c>
      <c r="D937" s="1" t="s">
        <v>18</v>
      </c>
      <c r="E937" s="1">
        <v>1</v>
      </c>
      <c r="F937" s="1">
        <v>2</v>
      </c>
      <c r="G937" s="1">
        <v>0</v>
      </c>
      <c r="H937" s="1">
        <v>11</v>
      </c>
      <c r="I937" s="1">
        <v>3</v>
      </c>
      <c r="J937" s="1">
        <v>3</v>
      </c>
      <c r="K937" s="1" t="s">
        <v>47</v>
      </c>
      <c r="L937" s="1">
        <v>2</v>
      </c>
      <c r="M937" s="1" t="s">
        <v>1381</v>
      </c>
      <c r="N937" s="1" t="s">
        <v>22</v>
      </c>
      <c r="O937" s="1" t="s">
        <v>68</v>
      </c>
      <c r="P937" s="1" t="s">
        <v>20</v>
      </c>
      <c r="Q937" s="1" t="s">
        <v>20</v>
      </c>
      <c r="R937" s="1" t="s">
        <v>37</v>
      </c>
      <c r="S937">
        <f t="shared" si="71"/>
        <v>20</v>
      </c>
      <c r="T937">
        <f t="shared" si="72"/>
        <v>11</v>
      </c>
      <c r="U937">
        <f t="shared" si="73"/>
        <v>0</v>
      </c>
      <c r="V937" s="14">
        <f t="shared" si="74"/>
        <v>3.3333333333333335</v>
      </c>
      <c r="W937" t="str">
        <f t="shared" si="70"/>
        <v>NO</v>
      </c>
      <c r="X937" t="str">
        <f>VLOOKUP(B:B,[1]Sheet3!A:B,2,0)</f>
        <v>18-22 yrs (Youths)</v>
      </c>
    </row>
    <row r="938" spans="1:24" x14ac:dyDescent="0.35">
      <c r="A938" s="1" t="s">
        <v>446</v>
      </c>
      <c r="B938" s="1">
        <v>22</v>
      </c>
      <c r="C938" s="1" t="s">
        <v>87</v>
      </c>
      <c r="D938" s="1" t="s">
        <v>87</v>
      </c>
      <c r="E938" s="1">
        <v>0</v>
      </c>
      <c r="F938" s="1">
        <v>5</v>
      </c>
      <c r="G938" s="1">
        <v>1</v>
      </c>
      <c r="H938" s="1">
        <v>7</v>
      </c>
      <c r="I938" s="1">
        <v>2</v>
      </c>
      <c r="J938" s="1">
        <v>1</v>
      </c>
      <c r="K938" s="1" t="s">
        <v>27</v>
      </c>
      <c r="L938" s="1">
        <v>4</v>
      </c>
      <c r="M938" s="1" t="s">
        <v>1381</v>
      </c>
      <c r="N938" s="1" t="s">
        <v>20</v>
      </c>
      <c r="O938" s="1" t="s">
        <v>36</v>
      </c>
      <c r="P938" s="1" t="s">
        <v>20</v>
      </c>
      <c r="Q938" s="1" t="s">
        <v>22</v>
      </c>
      <c r="R938" s="1" t="s">
        <v>23</v>
      </c>
      <c r="S938">
        <f t="shared" si="71"/>
        <v>16</v>
      </c>
      <c r="T938">
        <f t="shared" si="72"/>
        <v>7</v>
      </c>
      <c r="U938">
        <f t="shared" si="73"/>
        <v>0</v>
      </c>
      <c r="V938" s="14">
        <f t="shared" si="74"/>
        <v>2.6666666666666665</v>
      </c>
      <c r="W938" t="str">
        <f t="shared" si="70"/>
        <v>NO</v>
      </c>
      <c r="X938" t="str">
        <f>VLOOKUP(B:B,[1]Sheet3!A:B,2,0)</f>
        <v>18-22 yrs (Youths)</v>
      </c>
    </row>
    <row r="939" spans="1:24" x14ac:dyDescent="0.35">
      <c r="A939" s="1" t="s">
        <v>491</v>
      </c>
      <c r="B939" s="1">
        <v>22</v>
      </c>
      <c r="C939" s="1" t="s">
        <v>55</v>
      </c>
      <c r="D939" s="1" t="s">
        <v>87</v>
      </c>
      <c r="E939" s="1">
        <v>0</v>
      </c>
      <c r="F939" s="1">
        <v>0</v>
      </c>
      <c r="G939" s="1">
        <v>0</v>
      </c>
      <c r="H939" s="1">
        <v>9</v>
      </c>
      <c r="I939" s="1">
        <v>2</v>
      </c>
      <c r="J939" s="1">
        <v>2</v>
      </c>
      <c r="K939" s="1" t="s">
        <v>19</v>
      </c>
      <c r="L939" s="1">
        <v>3</v>
      </c>
      <c r="M939" s="1" t="s">
        <v>1383</v>
      </c>
      <c r="N939" s="1" t="s">
        <v>20</v>
      </c>
      <c r="O939" s="1" t="s">
        <v>492</v>
      </c>
      <c r="P939" s="1" t="s">
        <v>20</v>
      </c>
      <c r="Q939" s="1" t="s">
        <v>20</v>
      </c>
      <c r="R939" s="1" t="s">
        <v>29</v>
      </c>
      <c r="S939">
        <f t="shared" si="71"/>
        <v>13</v>
      </c>
      <c r="T939">
        <f t="shared" si="72"/>
        <v>9</v>
      </c>
      <c r="U939">
        <f t="shared" si="73"/>
        <v>0</v>
      </c>
      <c r="V939" s="14">
        <f t="shared" si="74"/>
        <v>2.1666666666666665</v>
      </c>
      <c r="W939" t="str">
        <f t="shared" si="70"/>
        <v>NO</v>
      </c>
      <c r="X939" t="str">
        <f>VLOOKUP(B:B,[1]Sheet3!A:B,2,0)</f>
        <v>18-22 yrs (Youths)</v>
      </c>
    </row>
    <row r="940" spans="1:24" x14ac:dyDescent="0.35">
      <c r="A940" s="1" t="s">
        <v>532</v>
      </c>
      <c r="B940" s="1">
        <v>22</v>
      </c>
      <c r="C940" s="1" t="s">
        <v>31</v>
      </c>
      <c r="D940" s="1" t="s">
        <v>26</v>
      </c>
      <c r="E940" s="1">
        <v>1</v>
      </c>
      <c r="F940" s="1">
        <v>3</v>
      </c>
      <c r="G940" s="1">
        <v>0</v>
      </c>
      <c r="H940" s="1">
        <v>7</v>
      </c>
      <c r="I940" s="1">
        <v>3</v>
      </c>
      <c r="J940" s="1">
        <v>2</v>
      </c>
      <c r="K940" s="1" t="s">
        <v>27</v>
      </c>
      <c r="L940" s="1">
        <v>3</v>
      </c>
      <c r="M940" s="1" t="s">
        <v>1383</v>
      </c>
      <c r="N940" s="1" t="s">
        <v>20</v>
      </c>
      <c r="O940" s="1" t="s">
        <v>36</v>
      </c>
      <c r="P940" s="1" t="s">
        <v>20</v>
      </c>
      <c r="Q940" s="1" t="s">
        <v>22</v>
      </c>
      <c r="R940" s="1" t="s">
        <v>29</v>
      </c>
      <c r="S940">
        <f t="shared" si="71"/>
        <v>16</v>
      </c>
      <c r="T940">
        <f t="shared" si="72"/>
        <v>7</v>
      </c>
      <c r="U940">
        <f t="shared" si="73"/>
        <v>0</v>
      </c>
      <c r="V940" s="14">
        <f t="shared" si="74"/>
        <v>2.6666666666666665</v>
      </c>
      <c r="W940" t="str">
        <f t="shared" si="70"/>
        <v>NO</v>
      </c>
      <c r="X940" t="str">
        <f>VLOOKUP(B:B,[1]Sheet3!A:B,2,0)</f>
        <v>18-22 yrs (Youths)</v>
      </c>
    </row>
    <row r="941" spans="1:24" x14ac:dyDescent="0.35">
      <c r="A941" s="1" t="s">
        <v>555</v>
      </c>
      <c r="B941" s="1">
        <v>22</v>
      </c>
      <c r="C941" s="1" t="s">
        <v>55</v>
      </c>
      <c r="D941" s="1" t="s">
        <v>18</v>
      </c>
      <c r="E941" s="1">
        <v>3</v>
      </c>
      <c r="F941" s="1">
        <v>2</v>
      </c>
      <c r="G941" s="1">
        <v>0</v>
      </c>
      <c r="H941" s="1">
        <v>7</v>
      </c>
      <c r="I941" s="1">
        <v>3</v>
      </c>
      <c r="J941" s="1">
        <v>0</v>
      </c>
      <c r="K941" s="1" t="s">
        <v>27</v>
      </c>
      <c r="L941" s="1">
        <v>3</v>
      </c>
      <c r="M941" s="1" t="s">
        <v>1381</v>
      </c>
      <c r="N941" s="1" t="s">
        <v>20</v>
      </c>
      <c r="O941" s="1" t="s">
        <v>66</v>
      </c>
      <c r="P941" s="1" t="s">
        <v>22</v>
      </c>
      <c r="Q941" s="1" t="s">
        <v>22</v>
      </c>
      <c r="R941" s="1" t="s">
        <v>45</v>
      </c>
      <c r="S941">
        <f t="shared" si="71"/>
        <v>15</v>
      </c>
      <c r="T941">
        <f t="shared" si="72"/>
        <v>7</v>
      </c>
      <c r="U941">
        <f t="shared" si="73"/>
        <v>0</v>
      </c>
      <c r="V941" s="14">
        <f t="shared" si="74"/>
        <v>2.5</v>
      </c>
      <c r="W941" t="str">
        <f t="shared" si="70"/>
        <v>NO</v>
      </c>
      <c r="X941" t="str">
        <f>VLOOKUP(B:B,[1]Sheet3!A:B,2,0)</f>
        <v>18-22 yrs (Youths)</v>
      </c>
    </row>
    <row r="942" spans="1:24" x14ac:dyDescent="0.35">
      <c r="A942" s="1" t="s">
        <v>573</v>
      </c>
      <c r="B942" s="1">
        <v>22</v>
      </c>
      <c r="C942" s="1" t="s">
        <v>55</v>
      </c>
      <c r="D942" s="1" t="s">
        <v>87</v>
      </c>
      <c r="E942" s="1">
        <v>1</v>
      </c>
      <c r="F942" s="1">
        <v>3</v>
      </c>
      <c r="G942" s="1">
        <v>3</v>
      </c>
      <c r="H942" s="1">
        <v>8</v>
      </c>
      <c r="I942" s="1">
        <v>3</v>
      </c>
      <c r="J942" s="1">
        <v>3</v>
      </c>
      <c r="K942" s="1" t="s">
        <v>35</v>
      </c>
      <c r="L942" s="1">
        <v>4</v>
      </c>
      <c r="M942" s="1" t="s">
        <v>1381</v>
      </c>
      <c r="N942" s="1" t="s">
        <v>20</v>
      </c>
      <c r="O942" s="1" t="s">
        <v>166</v>
      </c>
      <c r="P942" s="1" t="s">
        <v>22</v>
      </c>
      <c r="Q942" s="1" t="s">
        <v>22</v>
      </c>
      <c r="R942" s="1" t="s">
        <v>29</v>
      </c>
      <c r="S942">
        <f t="shared" si="71"/>
        <v>21</v>
      </c>
      <c r="T942">
        <f t="shared" si="72"/>
        <v>8</v>
      </c>
      <c r="U942">
        <f t="shared" si="73"/>
        <v>1</v>
      </c>
      <c r="V942" s="14">
        <f t="shared" si="74"/>
        <v>3.5</v>
      </c>
      <c r="W942" t="str">
        <f t="shared" si="70"/>
        <v>NO</v>
      </c>
      <c r="X942" t="str">
        <f>VLOOKUP(B:B,[1]Sheet3!A:B,2,0)</f>
        <v>18-22 yrs (Youths)</v>
      </c>
    </row>
    <row r="943" spans="1:24" x14ac:dyDescent="0.35">
      <c r="A943" s="1" t="s">
        <v>596</v>
      </c>
      <c r="B943" s="1">
        <v>22</v>
      </c>
      <c r="C943" s="1" t="s">
        <v>55</v>
      </c>
      <c r="D943" s="1" t="s">
        <v>18</v>
      </c>
      <c r="E943" s="1">
        <v>2</v>
      </c>
      <c r="F943" s="1">
        <v>2</v>
      </c>
      <c r="G943" s="1">
        <v>0</v>
      </c>
      <c r="H943" s="1">
        <v>8</v>
      </c>
      <c r="I943" s="1">
        <v>1</v>
      </c>
      <c r="J943" s="1">
        <v>1</v>
      </c>
      <c r="K943" s="1" t="s">
        <v>35</v>
      </c>
      <c r="L943" s="1">
        <v>3</v>
      </c>
      <c r="M943" s="1" t="s">
        <v>1383</v>
      </c>
      <c r="N943" s="1" t="s">
        <v>22</v>
      </c>
      <c r="O943" s="1" t="s">
        <v>66</v>
      </c>
      <c r="P943" s="1" t="s">
        <v>20</v>
      </c>
      <c r="Q943" s="1" t="s">
        <v>20</v>
      </c>
      <c r="R943" s="1" t="s">
        <v>23</v>
      </c>
      <c r="S943">
        <f t="shared" si="71"/>
        <v>14</v>
      </c>
      <c r="T943">
        <f t="shared" si="72"/>
        <v>8</v>
      </c>
      <c r="U943">
        <f t="shared" si="73"/>
        <v>0</v>
      </c>
      <c r="V943" s="14">
        <f t="shared" si="74"/>
        <v>2.3333333333333335</v>
      </c>
      <c r="W943" t="str">
        <f t="shared" si="70"/>
        <v>NO</v>
      </c>
      <c r="X943" t="str">
        <f>VLOOKUP(B:B,[1]Sheet3!A:B,2,0)</f>
        <v>18-22 yrs (Youths)</v>
      </c>
    </row>
    <row r="944" spans="1:24" x14ac:dyDescent="0.35">
      <c r="A944" s="1" t="s">
        <v>605</v>
      </c>
      <c r="B944" s="1">
        <v>22</v>
      </c>
      <c r="C944" s="1" t="s">
        <v>31</v>
      </c>
      <c r="D944" s="1" t="s">
        <v>26</v>
      </c>
      <c r="E944" s="1">
        <v>5</v>
      </c>
      <c r="F944" s="1">
        <v>0</v>
      </c>
      <c r="G944" s="1">
        <v>1</v>
      </c>
      <c r="H944" s="1">
        <v>8</v>
      </c>
      <c r="I944" s="1">
        <v>4</v>
      </c>
      <c r="J944" s="1">
        <v>0</v>
      </c>
      <c r="K944" s="1" t="s">
        <v>142</v>
      </c>
      <c r="L944" s="1">
        <v>3</v>
      </c>
      <c r="M944" s="1" t="s">
        <v>1383</v>
      </c>
      <c r="N944" s="1" t="s">
        <v>20</v>
      </c>
      <c r="O944" s="1" t="s">
        <v>48</v>
      </c>
      <c r="P944" s="1" t="s">
        <v>20</v>
      </c>
      <c r="Q944" s="1" t="s">
        <v>22</v>
      </c>
      <c r="R944" s="1" t="s">
        <v>45</v>
      </c>
      <c r="S944">
        <f t="shared" si="71"/>
        <v>18</v>
      </c>
      <c r="T944">
        <f t="shared" si="72"/>
        <v>8</v>
      </c>
      <c r="U944">
        <f t="shared" si="73"/>
        <v>0</v>
      </c>
      <c r="V944" s="14">
        <f t="shared" si="74"/>
        <v>3</v>
      </c>
      <c r="W944" t="str">
        <f t="shared" si="70"/>
        <v>NO</v>
      </c>
      <c r="X944" t="str">
        <f>VLOOKUP(B:B,[1]Sheet3!A:B,2,0)</f>
        <v>18-22 yrs (Youths)</v>
      </c>
    </row>
    <row r="945" spans="1:24" x14ac:dyDescent="0.35">
      <c r="A945" s="1" t="s">
        <v>609</v>
      </c>
      <c r="B945" s="1">
        <v>22</v>
      </c>
      <c r="C945" s="1" t="s">
        <v>31</v>
      </c>
      <c r="D945" s="1" t="s">
        <v>18</v>
      </c>
      <c r="E945" s="1">
        <v>0.5</v>
      </c>
      <c r="F945" s="1">
        <v>1</v>
      </c>
      <c r="G945" s="1">
        <v>1</v>
      </c>
      <c r="H945" s="1">
        <v>8</v>
      </c>
      <c r="I945" s="1">
        <v>3</v>
      </c>
      <c r="J945" s="1">
        <v>0</v>
      </c>
      <c r="K945" s="1" t="s">
        <v>35</v>
      </c>
      <c r="L945" s="1">
        <v>4</v>
      </c>
      <c r="M945" s="1" t="s">
        <v>1381</v>
      </c>
      <c r="N945" s="1" t="s">
        <v>20</v>
      </c>
      <c r="O945" s="1" t="s">
        <v>61</v>
      </c>
      <c r="P945" s="1" t="s">
        <v>20</v>
      </c>
      <c r="Q945" s="1" t="s">
        <v>20</v>
      </c>
      <c r="R945" s="1" t="s">
        <v>29</v>
      </c>
      <c r="S945">
        <f t="shared" si="71"/>
        <v>13.5</v>
      </c>
      <c r="T945">
        <f t="shared" si="72"/>
        <v>8</v>
      </c>
      <c r="U945">
        <f t="shared" si="73"/>
        <v>0</v>
      </c>
      <c r="V945" s="14">
        <f t="shared" si="74"/>
        <v>2.25</v>
      </c>
      <c r="W945" t="str">
        <f t="shared" si="70"/>
        <v>NO</v>
      </c>
      <c r="X945" t="str">
        <f>VLOOKUP(B:B,[1]Sheet3!A:B,2,0)</f>
        <v>18-22 yrs (Youths)</v>
      </c>
    </row>
    <row r="946" spans="1:24" x14ac:dyDescent="0.35">
      <c r="A946" s="1" t="s">
        <v>616</v>
      </c>
      <c r="B946" s="1">
        <v>22</v>
      </c>
      <c r="C946" s="1" t="s">
        <v>31</v>
      </c>
      <c r="D946" s="1" t="s">
        <v>26</v>
      </c>
      <c r="E946" s="1">
        <v>1</v>
      </c>
      <c r="F946" s="1">
        <v>2</v>
      </c>
      <c r="G946" s="1">
        <v>1</v>
      </c>
      <c r="H946" s="1">
        <v>6</v>
      </c>
      <c r="I946" s="1">
        <v>2</v>
      </c>
      <c r="J946" s="1">
        <v>0</v>
      </c>
      <c r="K946" s="1" t="s">
        <v>35</v>
      </c>
      <c r="L946" s="1">
        <v>3</v>
      </c>
      <c r="M946" s="1" t="s">
        <v>1381</v>
      </c>
      <c r="N946" s="1" t="s">
        <v>20</v>
      </c>
      <c r="O946" s="1" t="s">
        <v>48</v>
      </c>
      <c r="P946" s="1" t="s">
        <v>22</v>
      </c>
      <c r="Q946" s="1" t="s">
        <v>22</v>
      </c>
      <c r="R946" s="1" t="s">
        <v>23</v>
      </c>
      <c r="S946">
        <f t="shared" si="71"/>
        <v>12</v>
      </c>
      <c r="T946">
        <f t="shared" si="72"/>
        <v>6</v>
      </c>
      <c r="U946">
        <f t="shared" si="73"/>
        <v>0</v>
      </c>
      <c r="V946" s="14">
        <f t="shared" si="74"/>
        <v>2</v>
      </c>
      <c r="W946" t="str">
        <f t="shared" si="70"/>
        <v>NO</v>
      </c>
      <c r="X946" t="str">
        <f>VLOOKUP(B:B,[1]Sheet3!A:B,2,0)</f>
        <v>18-22 yrs (Youths)</v>
      </c>
    </row>
    <row r="947" spans="1:24" x14ac:dyDescent="0.35">
      <c r="A947" s="1" t="s">
        <v>644</v>
      </c>
      <c r="B947" s="1">
        <v>22</v>
      </c>
      <c r="C947" s="1" t="s">
        <v>55</v>
      </c>
      <c r="D947" s="1" t="s">
        <v>18</v>
      </c>
      <c r="E947" s="1">
        <v>3</v>
      </c>
      <c r="F947" s="1">
        <v>6</v>
      </c>
      <c r="G947" s="1">
        <v>2</v>
      </c>
      <c r="H947" s="1">
        <v>8</v>
      </c>
      <c r="I947" s="1">
        <v>4</v>
      </c>
      <c r="J947" s="1">
        <v>1</v>
      </c>
      <c r="K947" s="1" t="s">
        <v>35</v>
      </c>
      <c r="L947" s="1">
        <v>4</v>
      </c>
      <c r="M947" s="1" t="s">
        <v>1383</v>
      </c>
      <c r="N947" s="1" t="s">
        <v>20</v>
      </c>
      <c r="O947" s="1" t="s">
        <v>21</v>
      </c>
      <c r="P947" s="1" t="s">
        <v>22</v>
      </c>
      <c r="Q947" s="1" t="s">
        <v>22</v>
      </c>
      <c r="R947" s="1" t="s">
        <v>37</v>
      </c>
      <c r="S947">
        <f t="shared" si="71"/>
        <v>24</v>
      </c>
      <c r="T947">
        <f t="shared" si="72"/>
        <v>8</v>
      </c>
      <c r="U947">
        <f t="shared" si="73"/>
        <v>1</v>
      </c>
      <c r="V947" s="14">
        <f t="shared" si="74"/>
        <v>4</v>
      </c>
      <c r="W947" t="str">
        <f t="shared" si="70"/>
        <v>NO</v>
      </c>
      <c r="X947" t="str">
        <f>VLOOKUP(B:B,[1]Sheet3!A:B,2,0)</f>
        <v>18-22 yrs (Youths)</v>
      </c>
    </row>
    <row r="948" spans="1:24" x14ac:dyDescent="0.35">
      <c r="A948" s="1" t="s">
        <v>652</v>
      </c>
      <c r="B948" s="1">
        <v>22</v>
      </c>
      <c r="C948" s="1" t="s">
        <v>55</v>
      </c>
      <c r="D948" s="1" t="s">
        <v>18</v>
      </c>
      <c r="E948" s="1">
        <v>3</v>
      </c>
      <c r="F948" s="1">
        <v>6</v>
      </c>
      <c r="G948" s="1">
        <v>1</v>
      </c>
      <c r="H948" s="1">
        <v>6</v>
      </c>
      <c r="I948" s="1">
        <v>3</v>
      </c>
      <c r="J948" s="1">
        <v>2</v>
      </c>
      <c r="K948" s="1" t="s">
        <v>47</v>
      </c>
      <c r="L948" s="1">
        <v>3</v>
      </c>
      <c r="M948" s="1" t="s">
        <v>1383</v>
      </c>
      <c r="N948" s="1" t="s">
        <v>20</v>
      </c>
      <c r="O948" s="1" t="s">
        <v>166</v>
      </c>
      <c r="P948" s="1" t="s">
        <v>20</v>
      </c>
      <c r="Q948" s="1" t="s">
        <v>22</v>
      </c>
      <c r="R948" s="1" t="s">
        <v>653</v>
      </c>
      <c r="S948">
        <f t="shared" si="71"/>
        <v>21</v>
      </c>
      <c r="T948">
        <f t="shared" si="72"/>
        <v>6</v>
      </c>
      <c r="U948">
        <f t="shared" si="73"/>
        <v>1</v>
      </c>
      <c r="V948" s="14">
        <f t="shared" si="74"/>
        <v>3.5</v>
      </c>
      <c r="W948" t="str">
        <f t="shared" si="70"/>
        <v>NO</v>
      </c>
      <c r="X948" t="str">
        <f>VLOOKUP(B:B,[1]Sheet3!A:B,2,0)</f>
        <v>18-22 yrs (Youths)</v>
      </c>
    </row>
    <row r="949" spans="1:24" x14ac:dyDescent="0.35">
      <c r="A949" s="1" t="s">
        <v>668</v>
      </c>
      <c r="B949" s="1">
        <v>22</v>
      </c>
      <c r="C949" s="1" t="s">
        <v>31</v>
      </c>
      <c r="D949" s="1" t="s">
        <v>26</v>
      </c>
      <c r="E949" s="1">
        <v>3</v>
      </c>
      <c r="F949" s="1">
        <v>2</v>
      </c>
      <c r="G949" s="1">
        <v>1</v>
      </c>
      <c r="H949" s="1">
        <v>9</v>
      </c>
      <c r="I949" s="1">
        <v>1</v>
      </c>
      <c r="J949" s="1">
        <v>1</v>
      </c>
      <c r="K949" s="1" t="s">
        <v>47</v>
      </c>
      <c r="L949" s="1">
        <v>4</v>
      </c>
      <c r="M949" s="1" t="s">
        <v>1383</v>
      </c>
      <c r="N949" s="1" t="s">
        <v>22</v>
      </c>
      <c r="O949" s="1" t="s">
        <v>28</v>
      </c>
      <c r="P949" s="1" t="s">
        <v>20</v>
      </c>
      <c r="Q949" s="1" t="s">
        <v>22</v>
      </c>
      <c r="R949" s="1" t="s">
        <v>37</v>
      </c>
      <c r="S949">
        <f t="shared" si="71"/>
        <v>17</v>
      </c>
      <c r="T949">
        <f t="shared" si="72"/>
        <v>9</v>
      </c>
      <c r="U949">
        <f t="shared" si="73"/>
        <v>1</v>
      </c>
      <c r="V949" s="14">
        <f t="shared" si="74"/>
        <v>2.8333333333333335</v>
      </c>
      <c r="W949" t="str">
        <f t="shared" si="70"/>
        <v>NO</v>
      </c>
      <c r="X949" t="str">
        <f>VLOOKUP(B:B,[1]Sheet3!A:B,2,0)</f>
        <v>18-22 yrs (Youths)</v>
      </c>
    </row>
    <row r="950" spans="1:24" x14ac:dyDescent="0.35">
      <c r="A950" s="1" t="s">
        <v>694</v>
      </c>
      <c r="B950" s="1">
        <v>22</v>
      </c>
      <c r="C950" s="1" t="s">
        <v>31</v>
      </c>
      <c r="D950" s="1" t="s">
        <v>18</v>
      </c>
      <c r="E950" s="1">
        <v>4</v>
      </c>
      <c r="F950" s="1">
        <v>1</v>
      </c>
      <c r="G950" s="1">
        <v>0</v>
      </c>
      <c r="H950" s="1">
        <v>9</v>
      </c>
      <c r="I950" s="1">
        <v>1</v>
      </c>
      <c r="J950" s="1">
        <v>1</v>
      </c>
      <c r="K950" s="1" t="s">
        <v>27</v>
      </c>
      <c r="L950" s="1">
        <v>4</v>
      </c>
      <c r="M950" s="1" t="s">
        <v>1383</v>
      </c>
      <c r="N950" s="1" t="s">
        <v>20</v>
      </c>
      <c r="O950" s="1" t="s">
        <v>32</v>
      </c>
      <c r="P950" s="1" t="s">
        <v>22</v>
      </c>
      <c r="Q950" s="1" t="s">
        <v>22</v>
      </c>
      <c r="R950" s="1" t="s">
        <v>45</v>
      </c>
      <c r="S950">
        <f t="shared" si="71"/>
        <v>16</v>
      </c>
      <c r="T950">
        <f t="shared" si="72"/>
        <v>9</v>
      </c>
      <c r="U950">
        <f t="shared" si="73"/>
        <v>0</v>
      </c>
      <c r="V950" s="14">
        <f t="shared" si="74"/>
        <v>2.6666666666666665</v>
      </c>
      <c r="W950" t="str">
        <f t="shared" si="70"/>
        <v>NO</v>
      </c>
      <c r="X950" t="str">
        <f>VLOOKUP(B:B,[1]Sheet3!A:B,2,0)</f>
        <v>18-22 yrs (Youths)</v>
      </c>
    </row>
    <row r="951" spans="1:24" x14ac:dyDescent="0.35">
      <c r="A951" s="1" t="s">
        <v>702</v>
      </c>
      <c r="B951" s="1">
        <v>22</v>
      </c>
      <c r="C951" s="1" t="s">
        <v>31</v>
      </c>
      <c r="D951" s="1" t="s">
        <v>26</v>
      </c>
      <c r="E951" s="1">
        <v>0</v>
      </c>
      <c r="F951" s="1">
        <v>2</v>
      </c>
      <c r="G951" s="1">
        <v>1</v>
      </c>
      <c r="H951" s="1">
        <v>6</v>
      </c>
      <c r="I951" s="1">
        <v>0.5</v>
      </c>
      <c r="J951" s="1">
        <v>0</v>
      </c>
      <c r="K951" s="1" t="s">
        <v>27</v>
      </c>
      <c r="L951" s="1">
        <v>1</v>
      </c>
      <c r="M951" s="1" t="s">
        <v>1386</v>
      </c>
      <c r="N951" s="1" t="s">
        <v>20</v>
      </c>
      <c r="O951" s="1" t="s">
        <v>76</v>
      </c>
      <c r="P951" s="1" t="s">
        <v>22</v>
      </c>
      <c r="Q951" s="1" t="s">
        <v>22</v>
      </c>
      <c r="R951" s="1" t="s">
        <v>29</v>
      </c>
      <c r="S951">
        <f t="shared" si="71"/>
        <v>9.5</v>
      </c>
      <c r="T951">
        <f t="shared" si="72"/>
        <v>6</v>
      </c>
      <c r="U951">
        <f t="shared" si="73"/>
        <v>0</v>
      </c>
      <c r="V951" s="14">
        <f t="shared" si="74"/>
        <v>1.5833333333333333</v>
      </c>
      <c r="W951" t="str">
        <f t="shared" si="70"/>
        <v>NO</v>
      </c>
      <c r="X951" t="str">
        <f>VLOOKUP(B:B,[1]Sheet3!A:B,2,0)</f>
        <v>18-22 yrs (Youths)</v>
      </c>
    </row>
    <row r="952" spans="1:24" x14ac:dyDescent="0.35">
      <c r="A952" s="1" t="s">
        <v>724</v>
      </c>
      <c r="B952" s="1">
        <v>22</v>
      </c>
      <c r="C952" s="1" t="s">
        <v>31</v>
      </c>
      <c r="D952" s="1" t="s">
        <v>18</v>
      </c>
      <c r="E952" s="1">
        <v>1</v>
      </c>
      <c r="F952" s="1">
        <v>10</v>
      </c>
      <c r="G952" s="1">
        <v>2</v>
      </c>
      <c r="H952" s="1">
        <v>7</v>
      </c>
      <c r="I952" s="1">
        <v>1</v>
      </c>
      <c r="J952" s="1">
        <v>0</v>
      </c>
      <c r="K952" s="1" t="s">
        <v>47</v>
      </c>
      <c r="L952" s="1">
        <v>3</v>
      </c>
      <c r="M952" s="1" t="s">
        <v>1383</v>
      </c>
      <c r="N952" s="1" t="s">
        <v>20</v>
      </c>
      <c r="O952" s="1" t="s">
        <v>216</v>
      </c>
      <c r="P952" s="1" t="s">
        <v>22</v>
      </c>
      <c r="Q952" s="1" t="s">
        <v>22</v>
      </c>
      <c r="R952" s="1" t="s">
        <v>29</v>
      </c>
      <c r="S952">
        <f t="shared" si="71"/>
        <v>21</v>
      </c>
      <c r="T952">
        <f t="shared" si="72"/>
        <v>10</v>
      </c>
      <c r="U952">
        <f t="shared" si="73"/>
        <v>0</v>
      </c>
      <c r="V952" s="14">
        <f t="shared" si="74"/>
        <v>3.5</v>
      </c>
      <c r="W952" t="str">
        <f t="shared" si="70"/>
        <v>NO</v>
      </c>
      <c r="X952" t="str">
        <f>VLOOKUP(B:B,[1]Sheet3!A:B,2,0)</f>
        <v>18-22 yrs (Youths)</v>
      </c>
    </row>
    <row r="953" spans="1:24" x14ac:dyDescent="0.35">
      <c r="A953" s="1" t="s">
        <v>730</v>
      </c>
      <c r="B953" s="1">
        <v>22</v>
      </c>
      <c r="C953" s="1" t="s">
        <v>31</v>
      </c>
      <c r="D953" s="1" t="s">
        <v>18</v>
      </c>
      <c r="E953" s="1">
        <v>2</v>
      </c>
      <c r="F953" s="1">
        <v>2</v>
      </c>
      <c r="G953" s="1">
        <v>0</v>
      </c>
      <c r="H953" s="1">
        <v>6</v>
      </c>
      <c r="I953" s="1">
        <v>5</v>
      </c>
      <c r="J953" s="1">
        <v>0</v>
      </c>
      <c r="K953" s="1" t="s">
        <v>35</v>
      </c>
      <c r="L953" s="1">
        <v>2</v>
      </c>
      <c r="M953" s="1" t="s">
        <v>1381</v>
      </c>
      <c r="N953" s="1" t="s">
        <v>20</v>
      </c>
      <c r="O953" s="1" t="s">
        <v>48</v>
      </c>
      <c r="P953" s="1" t="s">
        <v>22</v>
      </c>
      <c r="Q953" s="1" t="s">
        <v>22</v>
      </c>
      <c r="R953" s="1" t="s">
        <v>23</v>
      </c>
      <c r="S953">
        <f t="shared" si="71"/>
        <v>15</v>
      </c>
      <c r="T953">
        <f t="shared" si="72"/>
        <v>6</v>
      </c>
      <c r="U953">
        <f t="shared" si="73"/>
        <v>0</v>
      </c>
      <c r="V953" s="14">
        <f t="shared" si="74"/>
        <v>2.5</v>
      </c>
      <c r="W953" t="str">
        <f t="shared" si="70"/>
        <v>NO</v>
      </c>
      <c r="X953" t="str">
        <f>VLOOKUP(B:B,[1]Sheet3!A:B,2,0)</f>
        <v>18-22 yrs (Youths)</v>
      </c>
    </row>
    <row r="954" spans="1:24" x14ac:dyDescent="0.35">
      <c r="A954" s="1" t="s">
        <v>735</v>
      </c>
      <c r="B954" s="1">
        <v>22</v>
      </c>
      <c r="C954" s="1" t="s">
        <v>31</v>
      </c>
      <c r="D954" s="1" t="s">
        <v>26</v>
      </c>
      <c r="E954" s="1">
        <v>1</v>
      </c>
      <c r="F954" s="1">
        <v>0</v>
      </c>
      <c r="G954" s="1">
        <v>0</v>
      </c>
      <c r="H954" s="1">
        <v>6</v>
      </c>
      <c r="I954" s="1">
        <v>2</v>
      </c>
      <c r="J954" s="1">
        <v>2</v>
      </c>
      <c r="K954" s="1" t="s">
        <v>35</v>
      </c>
      <c r="L954" s="1">
        <v>3</v>
      </c>
      <c r="M954" s="1" t="s">
        <v>1381</v>
      </c>
      <c r="N954" s="1" t="s">
        <v>22</v>
      </c>
      <c r="O954" s="1" t="s">
        <v>36</v>
      </c>
      <c r="P954" s="1" t="s">
        <v>20</v>
      </c>
      <c r="Q954" s="1" t="s">
        <v>20</v>
      </c>
      <c r="R954" s="1" t="s">
        <v>23</v>
      </c>
      <c r="S954">
        <f t="shared" si="71"/>
        <v>11</v>
      </c>
      <c r="T954">
        <f t="shared" si="72"/>
        <v>6</v>
      </c>
      <c r="U954">
        <f t="shared" si="73"/>
        <v>0</v>
      </c>
      <c r="V954" s="14">
        <f t="shared" si="74"/>
        <v>1.8333333333333333</v>
      </c>
      <c r="W954" t="str">
        <f t="shared" si="70"/>
        <v>NO</v>
      </c>
      <c r="X954" t="str">
        <f>VLOOKUP(B:B,[1]Sheet3!A:B,2,0)</f>
        <v>18-22 yrs (Youths)</v>
      </c>
    </row>
    <row r="955" spans="1:24" x14ac:dyDescent="0.35">
      <c r="A955" s="1" t="s">
        <v>742</v>
      </c>
      <c r="B955" s="1">
        <v>22</v>
      </c>
      <c r="C955" s="1" t="s">
        <v>31</v>
      </c>
      <c r="D955" s="1" t="s">
        <v>26</v>
      </c>
      <c r="E955" s="1">
        <v>0</v>
      </c>
      <c r="F955" s="1">
        <v>1</v>
      </c>
      <c r="G955" s="1">
        <v>0</v>
      </c>
      <c r="H955" s="1">
        <v>8</v>
      </c>
      <c r="I955" s="1">
        <v>5</v>
      </c>
      <c r="J955" s="1">
        <v>1.5</v>
      </c>
      <c r="K955" s="1" t="s">
        <v>47</v>
      </c>
      <c r="L955" s="1">
        <v>3</v>
      </c>
      <c r="M955" s="1" t="s">
        <v>1383</v>
      </c>
      <c r="N955" s="1" t="s">
        <v>20</v>
      </c>
      <c r="O955" s="1" t="s">
        <v>66</v>
      </c>
      <c r="P955" s="1" t="s">
        <v>20</v>
      </c>
      <c r="Q955" s="1" t="s">
        <v>20</v>
      </c>
      <c r="R955" s="1" t="s">
        <v>29</v>
      </c>
      <c r="S955">
        <f t="shared" si="71"/>
        <v>15.5</v>
      </c>
      <c r="T955">
        <f t="shared" si="72"/>
        <v>8</v>
      </c>
      <c r="U955">
        <f t="shared" si="73"/>
        <v>0</v>
      </c>
      <c r="V955" s="14">
        <f t="shared" si="74"/>
        <v>2.5833333333333335</v>
      </c>
      <c r="W955" t="str">
        <f t="shared" si="70"/>
        <v>NO</v>
      </c>
      <c r="X955" t="str">
        <f>VLOOKUP(B:B,[1]Sheet3!A:B,2,0)</f>
        <v>18-22 yrs (Youths)</v>
      </c>
    </row>
    <row r="956" spans="1:24" x14ac:dyDescent="0.35">
      <c r="A956" s="1" t="s">
        <v>783</v>
      </c>
      <c r="B956" s="1">
        <v>22</v>
      </c>
      <c r="C956" s="1" t="s">
        <v>55</v>
      </c>
      <c r="D956" s="1" t="s">
        <v>26</v>
      </c>
      <c r="E956" s="1">
        <v>6</v>
      </c>
      <c r="F956" s="1">
        <v>2</v>
      </c>
      <c r="G956" s="1">
        <v>1</v>
      </c>
      <c r="H956" s="1">
        <v>11</v>
      </c>
      <c r="I956" s="1">
        <v>6</v>
      </c>
      <c r="J956" s="1">
        <v>2</v>
      </c>
      <c r="K956" s="1" t="s">
        <v>35</v>
      </c>
      <c r="L956" s="1">
        <v>4</v>
      </c>
      <c r="M956" s="1" t="s">
        <v>1381</v>
      </c>
      <c r="N956" s="1" t="s">
        <v>22</v>
      </c>
      <c r="O956" s="1" t="s">
        <v>36</v>
      </c>
      <c r="P956" s="1" t="s">
        <v>20</v>
      </c>
      <c r="Q956" s="1" t="s">
        <v>20</v>
      </c>
      <c r="R956" s="1" t="s">
        <v>37</v>
      </c>
      <c r="S956">
        <f t="shared" si="71"/>
        <v>28</v>
      </c>
      <c r="T956">
        <f t="shared" si="72"/>
        <v>11</v>
      </c>
      <c r="U956">
        <f t="shared" si="73"/>
        <v>1</v>
      </c>
      <c r="V956" s="14">
        <f t="shared" si="74"/>
        <v>4.666666666666667</v>
      </c>
      <c r="W956" t="str">
        <f t="shared" si="70"/>
        <v>NO</v>
      </c>
      <c r="X956" t="str">
        <f>VLOOKUP(B:B,[1]Sheet3!A:B,2,0)</f>
        <v>18-22 yrs (Youths)</v>
      </c>
    </row>
    <row r="957" spans="1:24" x14ac:dyDescent="0.35">
      <c r="A957" s="1" t="s">
        <v>784</v>
      </c>
      <c r="B957" s="1">
        <v>22</v>
      </c>
      <c r="C957" s="1" t="s">
        <v>31</v>
      </c>
      <c r="D957" s="1" t="s">
        <v>18</v>
      </c>
      <c r="E957" s="1">
        <v>3</v>
      </c>
      <c r="F957" s="1">
        <v>2</v>
      </c>
      <c r="G957" s="1">
        <v>0</v>
      </c>
      <c r="H957" s="1">
        <v>9</v>
      </c>
      <c r="I957" s="1">
        <v>4</v>
      </c>
      <c r="J957" s="1">
        <v>1</v>
      </c>
      <c r="K957" s="1" t="s">
        <v>35</v>
      </c>
      <c r="L957" s="1">
        <v>4</v>
      </c>
      <c r="M957" s="1" t="s">
        <v>1381</v>
      </c>
      <c r="N957" s="1" t="s">
        <v>20</v>
      </c>
      <c r="O957" s="1" t="s">
        <v>61</v>
      </c>
      <c r="P957" s="1" t="s">
        <v>20</v>
      </c>
      <c r="Q957" s="1" t="s">
        <v>22</v>
      </c>
      <c r="R957" s="1" t="s">
        <v>37</v>
      </c>
      <c r="S957">
        <f t="shared" si="71"/>
        <v>19</v>
      </c>
      <c r="T957">
        <f t="shared" si="72"/>
        <v>9</v>
      </c>
      <c r="U957">
        <f t="shared" si="73"/>
        <v>0</v>
      </c>
      <c r="V957" s="14">
        <f t="shared" si="74"/>
        <v>3.1666666666666665</v>
      </c>
      <c r="W957" t="str">
        <f t="shared" si="70"/>
        <v>NO</v>
      </c>
      <c r="X957" t="str">
        <f>VLOOKUP(B:B,[1]Sheet3!A:B,2,0)</f>
        <v>18-22 yrs (Youths)</v>
      </c>
    </row>
    <row r="958" spans="1:24" x14ac:dyDescent="0.35">
      <c r="A958" s="1" t="s">
        <v>788</v>
      </c>
      <c r="B958" s="1">
        <v>22</v>
      </c>
      <c r="C958" s="1" t="s">
        <v>55</v>
      </c>
      <c r="D958" s="1" t="s">
        <v>18</v>
      </c>
      <c r="E958" s="1">
        <v>3</v>
      </c>
      <c r="F958" s="1">
        <v>3</v>
      </c>
      <c r="G958" s="1">
        <v>1</v>
      </c>
      <c r="H958" s="1">
        <v>8</v>
      </c>
      <c r="I958" s="1">
        <v>3</v>
      </c>
      <c r="J958" s="1">
        <v>0</v>
      </c>
      <c r="K958" s="1" t="s">
        <v>35</v>
      </c>
      <c r="L958" s="1">
        <v>2</v>
      </c>
      <c r="M958" s="1" t="s">
        <v>1386</v>
      </c>
      <c r="N958" s="1" t="s">
        <v>20</v>
      </c>
      <c r="O958" s="1" t="s">
        <v>68</v>
      </c>
      <c r="P958" s="1" t="s">
        <v>22</v>
      </c>
      <c r="Q958" s="1" t="s">
        <v>20</v>
      </c>
      <c r="R958" s="1" t="s">
        <v>37</v>
      </c>
      <c r="S958">
        <f t="shared" si="71"/>
        <v>18</v>
      </c>
      <c r="T958">
        <f t="shared" si="72"/>
        <v>8</v>
      </c>
      <c r="U958">
        <f t="shared" si="73"/>
        <v>0</v>
      </c>
      <c r="V958" s="14">
        <f t="shared" si="74"/>
        <v>3</v>
      </c>
      <c r="W958" t="str">
        <f t="shared" si="70"/>
        <v>NO</v>
      </c>
      <c r="X958" t="str">
        <f>VLOOKUP(B:B,[1]Sheet3!A:B,2,0)</f>
        <v>18-22 yrs (Youths)</v>
      </c>
    </row>
    <row r="959" spans="1:24" x14ac:dyDescent="0.35">
      <c r="A959" s="1" t="s">
        <v>792</v>
      </c>
      <c r="B959" s="1">
        <v>22</v>
      </c>
      <c r="C959" s="1" t="s">
        <v>31</v>
      </c>
      <c r="D959" s="1" t="s">
        <v>18</v>
      </c>
      <c r="E959" s="1">
        <v>1</v>
      </c>
      <c r="F959" s="1">
        <v>2</v>
      </c>
      <c r="G959" s="1">
        <v>1</v>
      </c>
      <c r="H959" s="1">
        <v>9</v>
      </c>
      <c r="I959" s="1">
        <v>1.5</v>
      </c>
      <c r="J959" s="1">
        <v>0.5</v>
      </c>
      <c r="K959" s="1" t="s">
        <v>47</v>
      </c>
      <c r="L959" s="1">
        <v>3</v>
      </c>
      <c r="M959" s="1" t="s">
        <v>1383</v>
      </c>
      <c r="N959" s="1" t="s">
        <v>22</v>
      </c>
      <c r="O959" s="1" t="s">
        <v>36</v>
      </c>
      <c r="P959" s="1" t="s">
        <v>20</v>
      </c>
      <c r="Q959" s="1" t="s">
        <v>20</v>
      </c>
      <c r="R959" s="1" t="s">
        <v>37</v>
      </c>
      <c r="S959">
        <f t="shared" si="71"/>
        <v>15</v>
      </c>
      <c r="T959">
        <f t="shared" si="72"/>
        <v>9</v>
      </c>
      <c r="U959">
        <f t="shared" si="73"/>
        <v>0.5</v>
      </c>
      <c r="V959" s="14">
        <f t="shared" si="74"/>
        <v>2.5</v>
      </c>
      <c r="W959" t="str">
        <f t="shared" si="70"/>
        <v>NO</v>
      </c>
      <c r="X959" t="str">
        <f>VLOOKUP(B:B,[1]Sheet3!A:B,2,0)</f>
        <v>18-22 yrs (Youths)</v>
      </c>
    </row>
    <row r="960" spans="1:24" x14ac:dyDescent="0.35">
      <c r="A960" s="1" t="s">
        <v>798</v>
      </c>
      <c r="B960" s="1">
        <v>22</v>
      </c>
      <c r="C960" s="1" t="s">
        <v>31</v>
      </c>
      <c r="D960" s="1" t="s">
        <v>26</v>
      </c>
      <c r="E960" s="1">
        <v>0</v>
      </c>
      <c r="F960" s="1">
        <v>0.5</v>
      </c>
      <c r="G960" s="1">
        <v>1</v>
      </c>
      <c r="H960" s="1">
        <v>10</v>
      </c>
      <c r="I960" s="1">
        <v>1</v>
      </c>
      <c r="J960" s="1">
        <v>0</v>
      </c>
      <c r="K960" s="1" t="s">
        <v>27</v>
      </c>
      <c r="L960" s="1">
        <v>3</v>
      </c>
      <c r="M960" s="1" t="s">
        <v>1381</v>
      </c>
      <c r="N960" s="1" t="s">
        <v>20</v>
      </c>
      <c r="O960" s="1" t="s">
        <v>61</v>
      </c>
      <c r="P960" s="1" t="s">
        <v>20</v>
      </c>
      <c r="Q960" s="1" t="s">
        <v>22</v>
      </c>
      <c r="R960" s="1" t="s">
        <v>45</v>
      </c>
      <c r="S960">
        <f t="shared" si="71"/>
        <v>12.5</v>
      </c>
      <c r="T960">
        <f t="shared" si="72"/>
        <v>10</v>
      </c>
      <c r="U960">
        <f t="shared" si="73"/>
        <v>0</v>
      </c>
      <c r="V960" s="14">
        <f t="shared" si="74"/>
        <v>2.0833333333333335</v>
      </c>
      <c r="W960" t="str">
        <f t="shared" si="70"/>
        <v>NO</v>
      </c>
      <c r="X960" t="str">
        <f>VLOOKUP(B:B,[1]Sheet3!A:B,2,0)</f>
        <v>18-22 yrs (Youths)</v>
      </c>
    </row>
    <row r="961" spans="1:24" x14ac:dyDescent="0.35">
      <c r="A961" s="1" t="s">
        <v>805</v>
      </c>
      <c r="B961" s="1">
        <v>22</v>
      </c>
      <c r="C961" s="1" t="s">
        <v>31</v>
      </c>
      <c r="D961" s="1" t="s">
        <v>18</v>
      </c>
      <c r="E961" s="1">
        <v>3</v>
      </c>
      <c r="F961" s="1">
        <v>3</v>
      </c>
      <c r="G961" s="1">
        <v>0</v>
      </c>
      <c r="H961" s="1">
        <v>7</v>
      </c>
      <c r="I961" s="1">
        <v>4</v>
      </c>
      <c r="J961" s="1">
        <v>0</v>
      </c>
      <c r="K961" s="1" t="s">
        <v>27</v>
      </c>
      <c r="L961" s="1">
        <v>3</v>
      </c>
      <c r="M961" s="1" t="s">
        <v>1381</v>
      </c>
      <c r="N961" s="1" t="s">
        <v>20</v>
      </c>
      <c r="O961" s="1" t="s">
        <v>32</v>
      </c>
      <c r="P961" s="1" t="s">
        <v>20</v>
      </c>
      <c r="Q961" s="1" t="s">
        <v>20</v>
      </c>
      <c r="R961" s="1" t="s">
        <v>37</v>
      </c>
      <c r="S961">
        <f t="shared" si="71"/>
        <v>17</v>
      </c>
      <c r="T961">
        <f t="shared" si="72"/>
        <v>7</v>
      </c>
      <c r="U961">
        <f t="shared" si="73"/>
        <v>0</v>
      </c>
      <c r="V961" s="14">
        <f t="shared" si="74"/>
        <v>2.8333333333333335</v>
      </c>
      <c r="W961" t="str">
        <f t="shared" si="70"/>
        <v>NO</v>
      </c>
      <c r="X961" t="str">
        <f>VLOOKUP(B:B,[1]Sheet3!A:B,2,0)</f>
        <v>18-22 yrs (Youths)</v>
      </c>
    </row>
    <row r="962" spans="1:24" x14ac:dyDescent="0.35">
      <c r="A962" s="1" t="s">
        <v>814</v>
      </c>
      <c r="B962" s="1">
        <v>22</v>
      </c>
      <c r="C962" s="1" t="s">
        <v>31</v>
      </c>
      <c r="D962" s="1" t="s">
        <v>18</v>
      </c>
      <c r="E962" s="1">
        <v>0</v>
      </c>
      <c r="F962" s="1">
        <v>1</v>
      </c>
      <c r="G962" s="1">
        <v>0</v>
      </c>
      <c r="H962" s="1">
        <v>14</v>
      </c>
      <c r="I962" s="1">
        <v>2</v>
      </c>
      <c r="J962" s="1">
        <v>2</v>
      </c>
      <c r="K962" s="1" t="s">
        <v>47</v>
      </c>
      <c r="L962" s="1">
        <v>3</v>
      </c>
      <c r="M962" s="1" t="s">
        <v>1381</v>
      </c>
      <c r="N962" s="1" t="s">
        <v>20</v>
      </c>
      <c r="O962" s="1" t="s">
        <v>166</v>
      </c>
      <c r="P962" s="1" t="s">
        <v>20</v>
      </c>
      <c r="Q962" s="1" t="s">
        <v>20</v>
      </c>
      <c r="R962" s="1" t="s">
        <v>29</v>
      </c>
      <c r="S962">
        <f t="shared" si="71"/>
        <v>19</v>
      </c>
      <c r="T962">
        <f t="shared" si="72"/>
        <v>14</v>
      </c>
      <c r="U962">
        <f t="shared" si="73"/>
        <v>0</v>
      </c>
      <c r="V962" s="14">
        <f t="shared" si="74"/>
        <v>3.1666666666666665</v>
      </c>
      <c r="W962" t="str">
        <f t="shared" ref="W962:W1025" si="75">IF(T962=I962, "YES","NO")</f>
        <v>NO</v>
      </c>
      <c r="X962" t="str">
        <f>VLOOKUP(B:B,[1]Sheet3!A:B,2,0)</f>
        <v>18-22 yrs (Youths)</v>
      </c>
    </row>
    <row r="963" spans="1:24" x14ac:dyDescent="0.35">
      <c r="A963" s="1" t="s">
        <v>820</v>
      </c>
      <c r="B963" s="1">
        <v>22</v>
      </c>
      <c r="C963" s="1" t="s">
        <v>55</v>
      </c>
      <c r="D963" s="1" t="s">
        <v>18</v>
      </c>
      <c r="E963" s="1">
        <v>0</v>
      </c>
      <c r="F963" s="1">
        <v>6</v>
      </c>
      <c r="G963" s="1">
        <v>1</v>
      </c>
      <c r="H963" s="1">
        <v>6</v>
      </c>
      <c r="I963" s="1">
        <v>1</v>
      </c>
      <c r="J963" s="1">
        <v>2</v>
      </c>
      <c r="K963" s="1" t="s">
        <v>27</v>
      </c>
      <c r="L963" s="1">
        <v>3</v>
      </c>
      <c r="M963" s="1" t="s">
        <v>1383</v>
      </c>
      <c r="N963" s="1" t="s">
        <v>20</v>
      </c>
      <c r="O963" s="1" t="s">
        <v>61</v>
      </c>
      <c r="P963" s="1" t="s">
        <v>22</v>
      </c>
      <c r="Q963" s="1" t="s">
        <v>22</v>
      </c>
      <c r="R963" s="1" t="s">
        <v>115</v>
      </c>
      <c r="S963">
        <f t="shared" ref="S963:S1026" si="76">SUM(E963:J963)</f>
        <v>16</v>
      </c>
      <c r="T963">
        <f t="shared" ref="T963:T1026" si="77">MAX(E963:J963)</f>
        <v>6</v>
      </c>
      <c r="U963">
        <f t="shared" ref="U963:U1026" si="78">MIN(E963:J963)</f>
        <v>0</v>
      </c>
      <c r="V963" s="14">
        <f t="shared" ref="V963:V1026" si="79">AVERAGE(E963:J963)</f>
        <v>2.6666666666666665</v>
      </c>
      <c r="W963" t="str">
        <f t="shared" si="75"/>
        <v>NO</v>
      </c>
      <c r="X963" t="str">
        <f>VLOOKUP(B:B,[1]Sheet3!A:B,2,0)</f>
        <v>18-22 yrs (Youths)</v>
      </c>
    </row>
    <row r="964" spans="1:24" x14ac:dyDescent="0.35">
      <c r="A964" s="1" t="s">
        <v>823</v>
      </c>
      <c r="B964" s="1">
        <v>22</v>
      </c>
      <c r="C964" s="1" t="s">
        <v>17</v>
      </c>
      <c r="D964" s="1" t="s">
        <v>18</v>
      </c>
      <c r="E964" s="1">
        <v>2</v>
      </c>
      <c r="F964" s="1">
        <v>10</v>
      </c>
      <c r="G964" s="1">
        <v>1</v>
      </c>
      <c r="H964" s="1">
        <v>6</v>
      </c>
      <c r="I964" s="1">
        <v>1</v>
      </c>
      <c r="J964" s="1">
        <v>0</v>
      </c>
      <c r="K964" s="1" t="s">
        <v>47</v>
      </c>
      <c r="L964" s="1">
        <v>6</v>
      </c>
      <c r="M964" s="1" t="s">
        <v>1381</v>
      </c>
      <c r="N964" s="1" t="s">
        <v>20</v>
      </c>
      <c r="O964" s="1" t="s">
        <v>32</v>
      </c>
      <c r="P964" s="1" t="s">
        <v>22</v>
      </c>
      <c r="Q964" s="1" t="s">
        <v>22</v>
      </c>
      <c r="R964" s="1" t="s">
        <v>33</v>
      </c>
      <c r="S964">
        <f t="shared" si="76"/>
        <v>20</v>
      </c>
      <c r="T964">
        <f t="shared" si="77"/>
        <v>10</v>
      </c>
      <c r="U964">
        <f t="shared" si="78"/>
        <v>0</v>
      </c>
      <c r="V964" s="14">
        <f t="shared" si="79"/>
        <v>3.3333333333333335</v>
      </c>
      <c r="W964" t="str">
        <f t="shared" si="75"/>
        <v>NO</v>
      </c>
      <c r="X964" t="str">
        <f>VLOOKUP(B:B,[1]Sheet3!A:B,2,0)</f>
        <v>18-22 yrs (Youths)</v>
      </c>
    </row>
    <row r="965" spans="1:24" x14ac:dyDescent="0.35">
      <c r="A965" s="1" t="s">
        <v>834</v>
      </c>
      <c r="B965" s="1">
        <v>22</v>
      </c>
      <c r="C965" s="1" t="s">
        <v>17</v>
      </c>
      <c r="D965" s="1" t="s">
        <v>318</v>
      </c>
      <c r="E965" s="1">
        <v>2</v>
      </c>
      <c r="F965" s="1">
        <v>1.5</v>
      </c>
      <c r="G965" s="1">
        <v>1</v>
      </c>
      <c r="H965" s="1">
        <v>7</v>
      </c>
      <c r="I965" s="1">
        <v>1</v>
      </c>
      <c r="J965" s="1">
        <v>2</v>
      </c>
      <c r="K965" s="1" t="s">
        <v>27</v>
      </c>
      <c r="L965" s="1">
        <v>3</v>
      </c>
      <c r="M965" s="1" t="s">
        <v>1381</v>
      </c>
      <c r="N965" s="1" t="s">
        <v>20</v>
      </c>
      <c r="O965" s="1" t="s">
        <v>145</v>
      </c>
      <c r="P965" s="1" t="s">
        <v>20</v>
      </c>
      <c r="Q965" s="1" t="s">
        <v>20</v>
      </c>
      <c r="R965" s="1" t="s">
        <v>33</v>
      </c>
      <c r="S965">
        <f t="shared" si="76"/>
        <v>14.5</v>
      </c>
      <c r="T965">
        <f t="shared" si="77"/>
        <v>7</v>
      </c>
      <c r="U965">
        <f t="shared" si="78"/>
        <v>1</v>
      </c>
      <c r="V965" s="14">
        <f t="shared" si="79"/>
        <v>2.4166666666666665</v>
      </c>
      <c r="W965" t="str">
        <f t="shared" si="75"/>
        <v>NO</v>
      </c>
      <c r="X965" t="str">
        <f>VLOOKUP(B:B,[1]Sheet3!A:B,2,0)</f>
        <v>18-22 yrs (Youths)</v>
      </c>
    </row>
    <row r="966" spans="1:24" x14ac:dyDescent="0.35">
      <c r="A966" s="1" t="s">
        <v>855</v>
      </c>
      <c r="B966" s="1">
        <v>22</v>
      </c>
      <c r="C966" s="1" t="s">
        <v>31</v>
      </c>
      <c r="D966" s="1" t="s">
        <v>26</v>
      </c>
      <c r="E966" s="1">
        <v>1</v>
      </c>
      <c r="F966" s="1">
        <v>4</v>
      </c>
      <c r="G966" s="1">
        <v>0.25</v>
      </c>
      <c r="H966" s="1">
        <v>10</v>
      </c>
      <c r="I966" s="1">
        <v>1</v>
      </c>
      <c r="J966" s="1">
        <v>0</v>
      </c>
      <c r="K966" s="1" t="s">
        <v>19</v>
      </c>
      <c r="L966" s="1">
        <v>3</v>
      </c>
      <c r="M966" s="1" t="s">
        <v>1383</v>
      </c>
      <c r="N966" s="1" t="s">
        <v>20</v>
      </c>
      <c r="O966" s="1" t="s">
        <v>166</v>
      </c>
      <c r="P966" s="1" t="s">
        <v>20</v>
      </c>
      <c r="Q966" s="1" t="s">
        <v>22</v>
      </c>
      <c r="R966" s="1" t="s">
        <v>856</v>
      </c>
      <c r="S966">
        <f t="shared" si="76"/>
        <v>16.25</v>
      </c>
      <c r="T966">
        <f t="shared" si="77"/>
        <v>10</v>
      </c>
      <c r="U966">
        <f t="shared" si="78"/>
        <v>0</v>
      </c>
      <c r="V966" s="14">
        <f t="shared" si="79"/>
        <v>2.7083333333333335</v>
      </c>
      <c r="W966" t="str">
        <f t="shared" si="75"/>
        <v>NO</v>
      </c>
      <c r="X966" t="str">
        <f>VLOOKUP(B:B,[1]Sheet3!A:B,2,0)</f>
        <v>18-22 yrs (Youths)</v>
      </c>
    </row>
    <row r="967" spans="1:24" x14ac:dyDescent="0.35">
      <c r="A967" s="1" t="s">
        <v>871</v>
      </c>
      <c r="B967" s="1">
        <v>22</v>
      </c>
      <c r="C967" s="1" t="s">
        <v>17</v>
      </c>
      <c r="D967" s="1" t="s">
        <v>18</v>
      </c>
      <c r="E967" s="1">
        <v>4</v>
      </c>
      <c r="F967" s="1">
        <v>2</v>
      </c>
      <c r="G967" s="1">
        <v>1</v>
      </c>
      <c r="H967" s="1">
        <v>12</v>
      </c>
      <c r="I967" s="1">
        <v>2</v>
      </c>
      <c r="J967" s="1">
        <v>2</v>
      </c>
      <c r="K967" s="1" t="s">
        <v>35</v>
      </c>
      <c r="L967" s="1">
        <v>3</v>
      </c>
      <c r="M967" s="1" t="s">
        <v>1383</v>
      </c>
      <c r="N967" s="1" t="s">
        <v>20</v>
      </c>
      <c r="O967" s="1" t="s">
        <v>277</v>
      </c>
      <c r="P967" s="1" t="s">
        <v>20</v>
      </c>
      <c r="Q967" s="1" t="s">
        <v>22</v>
      </c>
      <c r="R967" s="1" t="s">
        <v>23</v>
      </c>
      <c r="S967">
        <f t="shared" si="76"/>
        <v>23</v>
      </c>
      <c r="T967">
        <f t="shared" si="77"/>
        <v>12</v>
      </c>
      <c r="U967">
        <f t="shared" si="78"/>
        <v>1</v>
      </c>
      <c r="V967" s="14">
        <f t="shared" si="79"/>
        <v>3.8333333333333335</v>
      </c>
      <c r="W967" t="str">
        <f t="shared" si="75"/>
        <v>NO</v>
      </c>
      <c r="X967" t="str">
        <f>VLOOKUP(B:B,[1]Sheet3!A:B,2,0)</f>
        <v>18-22 yrs (Youths)</v>
      </c>
    </row>
    <row r="968" spans="1:24" x14ac:dyDescent="0.35">
      <c r="A968" s="1" t="s">
        <v>873</v>
      </c>
      <c r="B968" s="1">
        <v>22</v>
      </c>
      <c r="C968" s="1" t="s">
        <v>87</v>
      </c>
      <c r="D968" s="1" t="s">
        <v>87</v>
      </c>
      <c r="E968" s="1">
        <v>0</v>
      </c>
      <c r="F968" s="1">
        <v>0</v>
      </c>
      <c r="G968" s="1">
        <v>1</v>
      </c>
      <c r="H968" s="1">
        <v>5</v>
      </c>
      <c r="I968" s="1">
        <v>4</v>
      </c>
      <c r="J968" s="1">
        <v>0</v>
      </c>
      <c r="K968" s="1" t="s">
        <v>35</v>
      </c>
      <c r="L968" s="1">
        <v>2</v>
      </c>
      <c r="M968" s="1" t="s">
        <v>1386</v>
      </c>
      <c r="N968" s="1" t="s">
        <v>20</v>
      </c>
      <c r="O968" s="1" t="s">
        <v>36</v>
      </c>
      <c r="P968" s="1" t="s">
        <v>20</v>
      </c>
      <c r="Q968" s="1" t="s">
        <v>22</v>
      </c>
      <c r="R968" s="1" t="s">
        <v>33</v>
      </c>
      <c r="S968">
        <f t="shared" si="76"/>
        <v>10</v>
      </c>
      <c r="T968">
        <f t="shared" si="77"/>
        <v>5</v>
      </c>
      <c r="U968">
        <f t="shared" si="78"/>
        <v>0</v>
      </c>
      <c r="V968" s="14">
        <f t="shared" si="79"/>
        <v>1.6666666666666667</v>
      </c>
      <c r="W968" t="str">
        <f t="shared" si="75"/>
        <v>NO</v>
      </c>
      <c r="X968" t="str">
        <f>VLOOKUP(B:B,[1]Sheet3!A:B,2,0)</f>
        <v>18-22 yrs (Youths)</v>
      </c>
    </row>
    <row r="969" spans="1:24" x14ac:dyDescent="0.35">
      <c r="A969" s="1" t="s">
        <v>880</v>
      </c>
      <c r="B969" s="1">
        <v>22</v>
      </c>
      <c r="C969" s="1" t="s">
        <v>17</v>
      </c>
      <c r="D969" s="1" t="s">
        <v>18</v>
      </c>
      <c r="E969" s="1">
        <v>2</v>
      </c>
      <c r="F969" s="1">
        <v>2</v>
      </c>
      <c r="G969" s="1">
        <v>1</v>
      </c>
      <c r="H969" s="1">
        <v>8</v>
      </c>
      <c r="I969" s="1">
        <v>2</v>
      </c>
      <c r="J969" s="1">
        <v>0</v>
      </c>
      <c r="K969" s="1" t="s">
        <v>47</v>
      </c>
      <c r="L969" s="1">
        <v>4</v>
      </c>
      <c r="M969" s="1" t="s">
        <v>1381</v>
      </c>
      <c r="N969" s="1" t="s">
        <v>20</v>
      </c>
      <c r="O969" s="1" t="s">
        <v>145</v>
      </c>
      <c r="P969" s="1" t="s">
        <v>22</v>
      </c>
      <c r="Q969" s="1" t="s">
        <v>22</v>
      </c>
      <c r="R969" s="1" t="s">
        <v>33</v>
      </c>
      <c r="S969">
        <f t="shared" si="76"/>
        <v>15</v>
      </c>
      <c r="T969">
        <f t="shared" si="77"/>
        <v>8</v>
      </c>
      <c r="U969">
        <f t="shared" si="78"/>
        <v>0</v>
      </c>
      <c r="V969" s="14">
        <f t="shared" si="79"/>
        <v>2.5</v>
      </c>
      <c r="W969" t="str">
        <f t="shared" si="75"/>
        <v>NO</v>
      </c>
      <c r="X969" t="str">
        <f>VLOOKUP(B:B,[1]Sheet3!A:B,2,0)</f>
        <v>18-22 yrs (Youths)</v>
      </c>
    </row>
    <row r="970" spans="1:24" x14ac:dyDescent="0.35">
      <c r="A970" s="1" t="s">
        <v>888</v>
      </c>
      <c r="B970" s="1">
        <v>22</v>
      </c>
      <c r="C970" s="1" t="s">
        <v>17</v>
      </c>
      <c r="D970" s="1" t="s">
        <v>18</v>
      </c>
      <c r="E970" s="1">
        <v>5</v>
      </c>
      <c r="F970" s="1">
        <v>3</v>
      </c>
      <c r="G970" s="1">
        <v>0</v>
      </c>
      <c r="H970" s="1">
        <v>7</v>
      </c>
      <c r="I970" s="1">
        <v>2</v>
      </c>
      <c r="J970" s="1">
        <v>0</v>
      </c>
      <c r="K970" s="1" t="s">
        <v>47</v>
      </c>
      <c r="L970" s="1">
        <v>3</v>
      </c>
      <c r="M970" s="1" t="s">
        <v>1383</v>
      </c>
      <c r="N970" s="1" t="s">
        <v>20</v>
      </c>
      <c r="O970" s="1" t="s">
        <v>166</v>
      </c>
      <c r="P970" s="1" t="s">
        <v>22</v>
      </c>
      <c r="Q970" s="1" t="s">
        <v>22</v>
      </c>
      <c r="R970" s="1" t="s">
        <v>33</v>
      </c>
      <c r="S970">
        <f t="shared" si="76"/>
        <v>17</v>
      </c>
      <c r="T970">
        <f t="shared" si="77"/>
        <v>7</v>
      </c>
      <c r="U970">
        <f t="shared" si="78"/>
        <v>0</v>
      </c>
      <c r="V970" s="14">
        <f t="shared" si="79"/>
        <v>2.8333333333333335</v>
      </c>
      <c r="W970" t="str">
        <f t="shared" si="75"/>
        <v>NO</v>
      </c>
      <c r="X970" t="str">
        <f>VLOOKUP(B:B,[1]Sheet3!A:B,2,0)</f>
        <v>18-22 yrs (Youths)</v>
      </c>
    </row>
    <row r="971" spans="1:24" x14ac:dyDescent="0.35">
      <c r="A971" s="1" t="s">
        <v>891</v>
      </c>
      <c r="B971" s="1">
        <v>22</v>
      </c>
      <c r="C971" s="1" t="s">
        <v>55</v>
      </c>
      <c r="D971" s="1" t="s">
        <v>18</v>
      </c>
      <c r="E971" s="1">
        <v>2</v>
      </c>
      <c r="F971" s="1">
        <v>5</v>
      </c>
      <c r="G971" s="1">
        <v>0.3</v>
      </c>
      <c r="H971" s="1">
        <v>8</v>
      </c>
      <c r="I971" s="1">
        <v>1</v>
      </c>
      <c r="J971" s="1">
        <v>1</v>
      </c>
      <c r="K971" s="1" t="s">
        <v>19</v>
      </c>
      <c r="L971" s="1">
        <v>3</v>
      </c>
      <c r="M971" s="1" t="s">
        <v>1381</v>
      </c>
      <c r="N971" s="1" t="s">
        <v>22</v>
      </c>
      <c r="O971" s="1" t="s">
        <v>32</v>
      </c>
      <c r="P971" s="1" t="s">
        <v>20</v>
      </c>
      <c r="Q971" s="1" t="s">
        <v>20</v>
      </c>
      <c r="R971" s="1" t="s">
        <v>29</v>
      </c>
      <c r="S971">
        <f t="shared" si="76"/>
        <v>17.3</v>
      </c>
      <c r="T971">
        <f t="shared" si="77"/>
        <v>8</v>
      </c>
      <c r="U971">
        <f t="shared" si="78"/>
        <v>0.3</v>
      </c>
      <c r="V971" s="14">
        <f t="shared" si="79"/>
        <v>2.8833333333333333</v>
      </c>
      <c r="W971" t="str">
        <f t="shared" si="75"/>
        <v>NO</v>
      </c>
      <c r="X971" t="str">
        <f>VLOOKUP(B:B,[1]Sheet3!A:B,2,0)</f>
        <v>18-22 yrs (Youths)</v>
      </c>
    </row>
    <row r="972" spans="1:24" x14ac:dyDescent="0.35">
      <c r="A972" s="1" t="s">
        <v>911</v>
      </c>
      <c r="B972" s="1">
        <v>22</v>
      </c>
      <c r="C972" s="1" t="s">
        <v>87</v>
      </c>
      <c r="D972" s="1" t="s">
        <v>87</v>
      </c>
      <c r="E972" s="1">
        <v>0</v>
      </c>
      <c r="F972" s="1">
        <v>2</v>
      </c>
      <c r="G972" s="1">
        <v>1</v>
      </c>
      <c r="H972" s="1">
        <v>8</v>
      </c>
      <c r="I972" s="1">
        <v>2</v>
      </c>
      <c r="J972" s="1">
        <v>2</v>
      </c>
      <c r="K972" s="1" t="s">
        <v>35</v>
      </c>
      <c r="L972" s="1">
        <v>3</v>
      </c>
      <c r="M972" s="1" t="s">
        <v>1383</v>
      </c>
      <c r="N972" s="1" t="s">
        <v>20</v>
      </c>
      <c r="O972" s="1" t="s">
        <v>68</v>
      </c>
      <c r="P972" s="1" t="s">
        <v>22</v>
      </c>
      <c r="Q972" s="1" t="s">
        <v>22</v>
      </c>
      <c r="R972" s="1" t="s">
        <v>23</v>
      </c>
      <c r="S972">
        <f t="shared" si="76"/>
        <v>15</v>
      </c>
      <c r="T972">
        <f t="shared" si="77"/>
        <v>8</v>
      </c>
      <c r="U972">
        <f t="shared" si="78"/>
        <v>0</v>
      </c>
      <c r="V972" s="14">
        <f t="shared" si="79"/>
        <v>2.5</v>
      </c>
      <c r="W972" t="str">
        <f t="shared" si="75"/>
        <v>NO</v>
      </c>
      <c r="X972" t="str">
        <f>VLOOKUP(B:B,[1]Sheet3!A:B,2,0)</f>
        <v>18-22 yrs (Youths)</v>
      </c>
    </row>
    <row r="973" spans="1:24" x14ac:dyDescent="0.35">
      <c r="A973" s="1" t="s">
        <v>915</v>
      </c>
      <c r="B973" s="1">
        <v>22</v>
      </c>
      <c r="C973" s="1" t="s">
        <v>55</v>
      </c>
      <c r="D973" s="1" t="s">
        <v>18</v>
      </c>
      <c r="E973" s="1">
        <v>3</v>
      </c>
      <c r="F973" s="1">
        <v>5</v>
      </c>
      <c r="G973" s="1">
        <v>0</v>
      </c>
      <c r="H973" s="1">
        <v>8</v>
      </c>
      <c r="I973" s="1">
        <v>2</v>
      </c>
      <c r="J973" s="1">
        <v>0</v>
      </c>
      <c r="K973" s="1" t="s">
        <v>35</v>
      </c>
      <c r="L973" s="1">
        <v>2</v>
      </c>
      <c r="M973" s="1" t="s">
        <v>1383</v>
      </c>
      <c r="N973" s="1" t="s">
        <v>22</v>
      </c>
      <c r="O973" s="1" t="s">
        <v>32</v>
      </c>
      <c r="P973" s="1" t="s">
        <v>22</v>
      </c>
      <c r="Q973" s="1" t="s">
        <v>22</v>
      </c>
      <c r="R973" s="1" t="s">
        <v>37</v>
      </c>
      <c r="S973">
        <f t="shared" si="76"/>
        <v>18</v>
      </c>
      <c r="T973">
        <f t="shared" si="77"/>
        <v>8</v>
      </c>
      <c r="U973">
        <f t="shared" si="78"/>
        <v>0</v>
      </c>
      <c r="V973" s="14">
        <f t="shared" si="79"/>
        <v>3</v>
      </c>
      <c r="W973" t="str">
        <f t="shared" si="75"/>
        <v>NO</v>
      </c>
      <c r="X973" t="str">
        <f>VLOOKUP(B:B,[1]Sheet3!A:B,2,0)</f>
        <v>18-22 yrs (Youths)</v>
      </c>
    </row>
    <row r="974" spans="1:24" x14ac:dyDescent="0.35">
      <c r="A974" s="1" t="s">
        <v>920</v>
      </c>
      <c r="B974" s="1">
        <v>22</v>
      </c>
      <c r="C974" s="1" t="s">
        <v>31</v>
      </c>
      <c r="D974" s="1" t="s">
        <v>26</v>
      </c>
      <c r="E974" s="1">
        <v>1</v>
      </c>
      <c r="F974" s="1">
        <v>2</v>
      </c>
      <c r="G974" s="1">
        <v>1</v>
      </c>
      <c r="H974" s="1">
        <v>5</v>
      </c>
      <c r="I974" s="1">
        <v>10</v>
      </c>
      <c r="J974" s="1">
        <v>0</v>
      </c>
      <c r="K974" s="1" t="s">
        <v>35</v>
      </c>
      <c r="L974" s="1">
        <v>2</v>
      </c>
      <c r="M974" s="1" t="s">
        <v>1386</v>
      </c>
      <c r="N974" s="1" t="s">
        <v>20</v>
      </c>
      <c r="O974" s="1" t="s">
        <v>36</v>
      </c>
      <c r="P974" s="1" t="s">
        <v>20</v>
      </c>
      <c r="Q974" s="1" t="s">
        <v>20</v>
      </c>
      <c r="R974" s="1" t="s">
        <v>29</v>
      </c>
      <c r="S974">
        <f t="shared" si="76"/>
        <v>19</v>
      </c>
      <c r="T974">
        <f t="shared" si="77"/>
        <v>10</v>
      </c>
      <c r="U974">
        <f t="shared" si="78"/>
        <v>0</v>
      </c>
      <c r="V974" s="14">
        <f t="shared" si="79"/>
        <v>3.1666666666666665</v>
      </c>
      <c r="W974" t="str">
        <f t="shared" si="75"/>
        <v>YES</v>
      </c>
      <c r="X974" t="str">
        <f>VLOOKUP(B:B,[1]Sheet3!A:B,2,0)</f>
        <v>18-22 yrs (Youths)</v>
      </c>
    </row>
    <row r="975" spans="1:24" x14ac:dyDescent="0.35">
      <c r="A975" s="1" t="s">
        <v>943</v>
      </c>
      <c r="B975" s="1">
        <v>22</v>
      </c>
      <c r="C975" s="1" t="s">
        <v>31</v>
      </c>
      <c r="D975" s="1" t="s">
        <v>26</v>
      </c>
      <c r="E975" s="1">
        <v>0</v>
      </c>
      <c r="F975" s="1">
        <v>4</v>
      </c>
      <c r="G975" s="1">
        <v>1</v>
      </c>
      <c r="H975" s="1">
        <v>8</v>
      </c>
      <c r="I975" s="1">
        <v>0</v>
      </c>
      <c r="J975" s="1">
        <v>0</v>
      </c>
      <c r="K975" s="1" t="s">
        <v>57</v>
      </c>
      <c r="L975" s="1">
        <v>4</v>
      </c>
      <c r="M975" s="1" t="s">
        <v>1383</v>
      </c>
      <c r="N975" s="1" t="s">
        <v>22</v>
      </c>
      <c r="O975" s="1" t="s">
        <v>944</v>
      </c>
      <c r="P975" s="1" t="s">
        <v>20</v>
      </c>
      <c r="Q975" s="1" t="s">
        <v>20</v>
      </c>
      <c r="R975" s="1" t="s">
        <v>33</v>
      </c>
      <c r="S975">
        <f t="shared" si="76"/>
        <v>13</v>
      </c>
      <c r="T975">
        <f t="shared" si="77"/>
        <v>8</v>
      </c>
      <c r="U975">
        <f t="shared" si="78"/>
        <v>0</v>
      </c>
      <c r="V975" s="14">
        <f t="shared" si="79"/>
        <v>2.1666666666666665</v>
      </c>
      <c r="W975" t="str">
        <f t="shared" si="75"/>
        <v>NO</v>
      </c>
      <c r="X975" t="str">
        <f>VLOOKUP(B:B,[1]Sheet3!A:B,2,0)</f>
        <v>18-22 yrs (Youths)</v>
      </c>
    </row>
    <row r="976" spans="1:24" x14ac:dyDescent="0.35">
      <c r="A976" s="1" t="s">
        <v>947</v>
      </c>
      <c r="B976" s="1">
        <v>22</v>
      </c>
      <c r="C976" s="1" t="s">
        <v>55</v>
      </c>
      <c r="D976" s="1" t="s">
        <v>26</v>
      </c>
      <c r="E976" s="1">
        <v>0</v>
      </c>
      <c r="F976" s="1">
        <v>0</v>
      </c>
      <c r="G976" s="1">
        <v>0</v>
      </c>
      <c r="H976" s="1">
        <v>10</v>
      </c>
      <c r="I976" s="1">
        <v>5</v>
      </c>
      <c r="J976" s="1">
        <v>4</v>
      </c>
      <c r="K976" s="1" t="s">
        <v>142</v>
      </c>
      <c r="L976" s="1">
        <v>2</v>
      </c>
      <c r="M976" s="1" t="s">
        <v>1383</v>
      </c>
      <c r="N976" s="1" t="s">
        <v>20</v>
      </c>
      <c r="O976" s="1" t="s">
        <v>948</v>
      </c>
      <c r="P976" s="1" t="s">
        <v>20</v>
      </c>
      <c r="Q976" s="1" t="s">
        <v>22</v>
      </c>
      <c r="R976" s="1" t="s">
        <v>23</v>
      </c>
      <c r="S976">
        <f t="shared" si="76"/>
        <v>19</v>
      </c>
      <c r="T976">
        <f t="shared" si="77"/>
        <v>10</v>
      </c>
      <c r="U976">
        <f t="shared" si="78"/>
        <v>0</v>
      </c>
      <c r="V976" s="14">
        <f t="shared" si="79"/>
        <v>3.1666666666666665</v>
      </c>
      <c r="W976" t="str">
        <f t="shared" si="75"/>
        <v>NO</v>
      </c>
      <c r="X976" t="str">
        <f>VLOOKUP(B:B,[1]Sheet3!A:B,2,0)</f>
        <v>18-22 yrs (Youths)</v>
      </c>
    </row>
    <row r="977" spans="1:24" x14ac:dyDescent="0.35">
      <c r="A977" s="1" t="s">
        <v>957</v>
      </c>
      <c r="B977" s="1">
        <v>22</v>
      </c>
      <c r="C977" s="1" t="s">
        <v>17</v>
      </c>
      <c r="D977" s="1" t="s">
        <v>26</v>
      </c>
      <c r="E977" s="1">
        <v>3</v>
      </c>
      <c r="F977" s="1">
        <v>2</v>
      </c>
      <c r="G977" s="1">
        <v>1</v>
      </c>
      <c r="H977" s="1">
        <v>8</v>
      </c>
      <c r="I977" s="1">
        <v>2</v>
      </c>
      <c r="J977" s="1">
        <v>1</v>
      </c>
      <c r="K977" s="1" t="s">
        <v>27</v>
      </c>
      <c r="L977" s="1">
        <v>2</v>
      </c>
      <c r="M977" s="1" t="s">
        <v>1383</v>
      </c>
      <c r="N977" s="1" t="s">
        <v>20</v>
      </c>
      <c r="O977" s="1" t="s">
        <v>61</v>
      </c>
      <c r="P977" s="1" t="s">
        <v>22</v>
      </c>
      <c r="Q977" s="1" t="s">
        <v>20</v>
      </c>
      <c r="R977" s="1" t="s">
        <v>52</v>
      </c>
      <c r="S977">
        <f t="shared" si="76"/>
        <v>17</v>
      </c>
      <c r="T977">
        <f t="shared" si="77"/>
        <v>8</v>
      </c>
      <c r="U977">
        <f t="shared" si="78"/>
        <v>1</v>
      </c>
      <c r="V977" s="14">
        <f t="shared" si="79"/>
        <v>2.8333333333333335</v>
      </c>
      <c r="W977" t="str">
        <f t="shared" si="75"/>
        <v>NO</v>
      </c>
      <c r="X977" t="str">
        <f>VLOOKUP(B:B,[1]Sheet3!A:B,2,0)</f>
        <v>18-22 yrs (Youths)</v>
      </c>
    </row>
    <row r="978" spans="1:24" x14ac:dyDescent="0.35">
      <c r="A978" s="1" t="s">
        <v>960</v>
      </c>
      <c r="B978" s="1">
        <v>22</v>
      </c>
      <c r="C978" s="1" t="s">
        <v>55</v>
      </c>
      <c r="D978" s="1" t="s">
        <v>18</v>
      </c>
      <c r="E978" s="1">
        <v>2</v>
      </c>
      <c r="F978" s="1">
        <v>7</v>
      </c>
      <c r="G978" s="1">
        <v>1</v>
      </c>
      <c r="H978" s="1">
        <v>9</v>
      </c>
      <c r="I978" s="1">
        <v>2</v>
      </c>
      <c r="J978" s="1">
        <v>0</v>
      </c>
      <c r="K978" s="1" t="s">
        <v>35</v>
      </c>
      <c r="L978" s="1">
        <v>2</v>
      </c>
      <c r="M978" s="1" t="s">
        <v>1386</v>
      </c>
      <c r="N978" s="1" t="s">
        <v>20</v>
      </c>
      <c r="O978" s="1" t="s">
        <v>28</v>
      </c>
      <c r="P978" s="1" t="s">
        <v>20</v>
      </c>
      <c r="Q978" s="1" t="s">
        <v>20</v>
      </c>
      <c r="R978" s="1" t="s">
        <v>29</v>
      </c>
      <c r="S978">
        <f t="shared" si="76"/>
        <v>21</v>
      </c>
      <c r="T978">
        <f t="shared" si="77"/>
        <v>9</v>
      </c>
      <c r="U978">
        <f t="shared" si="78"/>
        <v>0</v>
      </c>
      <c r="V978" s="14">
        <f t="shared" si="79"/>
        <v>3.5</v>
      </c>
      <c r="W978" t="str">
        <f t="shared" si="75"/>
        <v>NO</v>
      </c>
      <c r="X978" t="str">
        <f>VLOOKUP(B:B,[1]Sheet3!A:B,2,0)</f>
        <v>18-22 yrs (Youths)</v>
      </c>
    </row>
    <row r="979" spans="1:24" x14ac:dyDescent="0.35">
      <c r="A979" s="1" t="s">
        <v>962</v>
      </c>
      <c r="B979" s="1">
        <v>22</v>
      </c>
      <c r="C979" s="1" t="s">
        <v>31</v>
      </c>
      <c r="D979" s="1" t="s">
        <v>18</v>
      </c>
      <c r="E979" s="1">
        <v>3</v>
      </c>
      <c r="F979" s="1">
        <v>5</v>
      </c>
      <c r="G979" s="1">
        <v>1</v>
      </c>
      <c r="H979" s="1">
        <v>8</v>
      </c>
      <c r="I979" s="1">
        <v>3</v>
      </c>
      <c r="J979" s="1">
        <v>1</v>
      </c>
      <c r="K979" s="1" t="s">
        <v>142</v>
      </c>
      <c r="L979" s="1">
        <v>4</v>
      </c>
      <c r="M979" s="1" t="s">
        <v>1383</v>
      </c>
      <c r="N979" s="1" t="s">
        <v>20</v>
      </c>
      <c r="O979" s="1" t="s">
        <v>28</v>
      </c>
      <c r="P979" s="1" t="s">
        <v>22</v>
      </c>
      <c r="Q979" s="1" t="s">
        <v>22</v>
      </c>
      <c r="R979" s="1" t="s">
        <v>37</v>
      </c>
      <c r="S979">
        <f t="shared" si="76"/>
        <v>21</v>
      </c>
      <c r="T979">
        <f t="shared" si="77"/>
        <v>8</v>
      </c>
      <c r="U979">
        <f t="shared" si="78"/>
        <v>1</v>
      </c>
      <c r="V979" s="14">
        <f t="shared" si="79"/>
        <v>3.5</v>
      </c>
      <c r="W979" t="str">
        <f t="shared" si="75"/>
        <v>NO</v>
      </c>
      <c r="X979" t="str">
        <f>VLOOKUP(B:B,[1]Sheet3!A:B,2,0)</f>
        <v>18-22 yrs (Youths)</v>
      </c>
    </row>
    <row r="980" spans="1:24" x14ac:dyDescent="0.35">
      <c r="A980" s="1" t="s">
        <v>975</v>
      </c>
      <c r="B980" s="1">
        <v>22</v>
      </c>
      <c r="C980" s="1" t="s">
        <v>17</v>
      </c>
      <c r="D980" s="1" t="s">
        <v>18</v>
      </c>
      <c r="E980" s="1">
        <v>4</v>
      </c>
      <c r="F980" s="1">
        <v>2</v>
      </c>
      <c r="G980" s="1">
        <v>1</v>
      </c>
      <c r="H980" s="1">
        <v>8</v>
      </c>
      <c r="I980" s="1">
        <v>5</v>
      </c>
      <c r="J980" s="1">
        <v>0</v>
      </c>
      <c r="K980" s="1" t="s">
        <v>47</v>
      </c>
      <c r="L980" s="1">
        <v>3</v>
      </c>
      <c r="M980" s="1" t="s">
        <v>1383</v>
      </c>
      <c r="N980" s="1" t="s">
        <v>20</v>
      </c>
      <c r="O980" s="1" t="s">
        <v>39</v>
      </c>
      <c r="P980" s="1" t="s">
        <v>20</v>
      </c>
      <c r="Q980" s="1" t="s">
        <v>22</v>
      </c>
      <c r="R980" s="1" t="s">
        <v>23</v>
      </c>
      <c r="S980">
        <f t="shared" si="76"/>
        <v>20</v>
      </c>
      <c r="T980">
        <f t="shared" si="77"/>
        <v>8</v>
      </c>
      <c r="U980">
        <f t="shared" si="78"/>
        <v>0</v>
      </c>
      <c r="V980" s="14">
        <f t="shared" si="79"/>
        <v>3.3333333333333335</v>
      </c>
      <c r="W980" t="str">
        <f t="shared" si="75"/>
        <v>NO</v>
      </c>
      <c r="X980" t="str">
        <f>VLOOKUP(B:B,[1]Sheet3!A:B,2,0)</f>
        <v>18-22 yrs (Youths)</v>
      </c>
    </row>
    <row r="981" spans="1:24" x14ac:dyDescent="0.35">
      <c r="A981" s="1" t="s">
        <v>977</v>
      </c>
      <c r="B981" s="1">
        <v>22</v>
      </c>
      <c r="C981" s="1" t="s">
        <v>17</v>
      </c>
      <c r="D981" s="1" t="s">
        <v>26</v>
      </c>
      <c r="E981" s="1">
        <v>3</v>
      </c>
      <c r="F981" s="1">
        <v>3</v>
      </c>
      <c r="G981" s="1">
        <v>0</v>
      </c>
      <c r="H981" s="1">
        <v>12</v>
      </c>
      <c r="I981" s="1">
        <v>1</v>
      </c>
      <c r="J981" s="1">
        <v>4</v>
      </c>
      <c r="K981" s="1" t="s">
        <v>27</v>
      </c>
      <c r="L981" s="1">
        <v>2</v>
      </c>
      <c r="M981" s="1" t="s">
        <v>1383</v>
      </c>
      <c r="N981" s="1" t="s">
        <v>20</v>
      </c>
      <c r="O981" s="1" t="s">
        <v>61</v>
      </c>
      <c r="P981" s="1" t="s">
        <v>20</v>
      </c>
      <c r="Q981" s="1" t="s">
        <v>20</v>
      </c>
      <c r="R981" s="1" t="s">
        <v>378</v>
      </c>
      <c r="S981">
        <f t="shared" si="76"/>
        <v>23</v>
      </c>
      <c r="T981">
        <f t="shared" si="77"/>
        <v>12</v>
      </c>
      <c r="U981">
        <f t="shared" si="78"/>
        <v>0</v>
      </c>
      <c r="V981" s="14">
        <f t="shared" si="79"/>
        <v>3.8333333333333335</v>
      </c>
      <c r="W981" t="str">
        <f t="shared" si="75"/>
        <v>NO</v>
      </c>
      <c r="X981" t="str">
        <f>VLOOKUP(B:B,[1]Sheet3!A:B,2,0)</f>
        <v>18-22 yrs (Youths)</v>
      </c>
    </row>
    <row r="982" spans="1:24" x14ac:dyDescent="0.35">
      <c r="A982" s="1" t="s">
        <v>984</v>
      </c>
      <c r="B982" s="1">
        <v>22</v>
      </c>
      <c r="C982" s="1" t="s">
        <v>25</v>
      </c>
      <c r="D982" s="1" t="s">
        <v>18</v>
      </c>
      <c r="E982" s="1">
        <v>2</v>
      </c>
      <c r="F982" s="1">
        <v>3</v>
      </c>
      <c r="G982" s="1">
        <v>1</v>
      </c>
      <c r="H982" s="1">
        <v>8</v>
      </c>
      <c r="I982" s="1">
        <v>2</v>
      </c>
      <c r="J982" s="1">
        <v>1</v>
      </c>
      <c r="K982" s="1" t="s">
        <v>35</v>
      </c>
      <c r="L982" s="1">
        <v>3</v>
      </c>
      <c r="M982" s="1" t="s">
        <v>1386</v>
      </c>
      <c r="N982" s="1" t="s">
        <v>20</v>
      </c>
      <c r="O982" s="1" t="s">
        <v>48</v>
      </c>
      <c r="P982" s="1" t="s">
        <v>22</v>
      </c>
      <c r="Q982" s="1" t="s">
        <v>22</v>
      </c>
      <c r="R982" s="1" t="s">
        <v>45</v>
      </c>
      <c r="S982">
        <f t="shared" si="76"/>
        <v>17</v>
      </c>
      <c r="T982">
        <f t="shared" si="77"/>
        <v>8</v>
      </c>
      <c r="U982">
        <f t="shared" si="78"/>
        <v>1</v>
      </c>
      <c r="V982" s="14">
        <f t="shared" si="79"/>
        <v>2.8333333333333335</v>
      </c>
      <c r="W982" t="str">
        <f t="shared" si="75"/>
        <v>NO</v>
      </c>
      <c r="X982" t="str">
        <f>VLOOKUP(B:B,[1]Sheet3!A:B,2,0)</f>
        <v>18-22 yrs (Youths)</v>
      </c>
    </row>
    <row r="983" spans="1:24" x14ac:dyDescent="0.35">
      <c r="A983" s="1" t="s">
        <v>994</v>
      </c>
      <c r="B983" s="1">
        <v>22</v>
      </c>
      <c r="C983" s="1" t="s">
        <v>55</v>
      </c>
      <c r="D983" s="1" t="s">
        <v>26</v>
      </c>
      <c r="E983" s="1">
        <v>5</v>
      </c>
      <c r="F983" s="1">
        <v>4</v>
      </c>
      <c r="G983" s="1">
        <v>1</v>
      </c>
      <c r="H983" s="1">
        <v>6</v>
      </c>
      <c r="I983" s="1">
        <v>2</v>
      </c>
      <c r="J983" s="1">
        <v>2</v>
      </c>
      <c r="K983" s="1" t="s">
        <v>35</v>
      </c>
      <c r="L983" s="1">
        <v>3</v>
      </c>
      <c r="M983" s="1" t="s">
        <v>1381</v>
      </c>
      <c r="N983" s="1" t="s">
        <v>20</v>
      </c>
      <c r="O983" s="1" t="s">
        <v>32</v>
      </c>
      <c r="P983" s="1" t="s">
        <v>22</v>
      </c>
      <c r="Q983" s="1" t="s">
        <v>22</v>
      </c>
      <c r="R983" s="1" t="s">
        <v>23</v>
      </c>
      <c r="S983">
        <f t="shared" si="76"/>
        <v>20</v>
      </c>
      <c r="T983">
        <f t="shared" si="77"/>
        <v>6</v>
      </c>
      <c r="U983">
        <f t="shared" si="78"/>
        <v>1</v>
      </c>
      <c r="V983" s="14">
        <f t="shared" si="79"/>
        <v>3.3333333333333335</v>
      </c>
      <c r="W983" t="str">
        <f t="shared" si="75"/>
        <v>NO</v>
      </c>
      <c r="X983" t="str">
        <f>VLOOKUP(B:B,[1]Sheet3!A:B,2,0)</f>
        <v>18-22 yrs (Youths)</v>
      </c>
    </row>
    <row r="984" spans="1:24" x14ac:dyDescent="0.35">
      <c r="A984" s="1" t="s">
        <v>1008</v>
      </c>
      <c r="B984" s="1">
        <v>22</v>
      </c>
      <c r="C984" s="1" t="s">
        <v>55</v>
      </c>
      <c r="D984" s="1" t="s">
        <v>26</v>
      </c>
      <c r="E984" s="1">
        <v>5</v>
      </c>
      <c r="F984" s="1">
        <v>3</v>
      </c>
      <c r="G984" s="1">
        <v>0</v>
      </c>
      <c r="H984" s="1">
        <v>8</v>
      </c>
      <c r="I984" s="1">
        <v>3</v>
      </c>
      <c r="J984" s="1">
        <v>0</v>
      </c>
      <c r="K984" s="1" t="s">
        <v>35</v>
      </c>
      <c r="L984" s="1">
        <v>3</v>
      </c>
      <c r="M984" s="1" t="s">
        <v>1383</v>
      </c>
      <c r="N984" s="1" t="s">
        <v>20</v>
      </c>
      <c r="O984" s="1" t="s">
        <v>1009</v>
      </c>
      <c r="P984" s="1" t="s">
        <v>20</v>
      </c>
      <c r="Q984" s="1" t="s">
        <v>22</v>
      </c>
      <c r="R984" s="1" t="s">
        <v>23</v>
      </c>
      <c r="S984">
        <f t="shared" si="76"/>
        <v>19</v>
      </c>
      <c r="T984">
        <f t="shared" si="77"/>
        <v>8</v>
      </c>
      <c r="U984">
        <f t="shared" si="78"/>
        <v>0</v>
      </c>
      <c r="V984" s="14">
        <f t="shared" si="79"/>
        <v>3.1666666666666665</v>
      </c>
      <c r="W984" t="str">
        <f t="shared" si="75"/>
        <v>NO</v>
      </c>
      <c r="X984" t="str">
        <f>VLOOKUP(B:B,[1]Sheet3!A:B,2,0)</f>
        <v>18-22 yrs (Youths)</v>
      </c>
    </row>
    <row r="985" spans="1:24" x14ac:dyDescent="0.35">
      <c r="A985" s="1" t="s">
        <v>1026</v>
      </c>
      <c r="B985" s="1">
        <v>22</v>
      </c>
      <c r="C985" s="1" t="s">
        <v>31</v>
      </c>
      <c r="D985" s="1" t="s">
        <v>18</v>
      </c>
      <c r="E985" s="1">
        <v>6</v>
      </c>
      <c r="F985" s="1">
        <v>4</v>
      </c>
      <c r="G985" s="1">
        <v>0</v>
      </c>
      <c r="H985" s="1">
        <v>8</v>
      </c>
      <c r="I985" s="1">
        <v>2</v>
      </c>
      <c r="J985" s="1">
        <v>0.5</v>
      </c>
      <c r="K985" s="1" t="s">
        <v>47</v>
      </c>
      <c r="L985" s="1">
        <v>4</v>
      </c>
      <c r="M985" s="1" t="s">
        <v>1381</v>
      </c>
      <c r="N985" s="1" t="s">
        <v>20</v>
      </c>
      <c r="O985" s="1" t="s">
        <v>166</v>
      </c>
      <c r="P985" s="1" t="s">
        <v>20</v>
      </c>
      <c r="Q985" s="1" t="s">
        <v>20</v>
      </c>
      <c r="R985" s="1" t="s">
        <v>23</v>
      </c>
      <c r="S985">
        <f t="shared" si="76"/>
        <v>20.5</v>
      </c>
      <c r="T985">
        <f t="shared" si="77"/>
        <v>8</v>
      </c>
      <c r="U985">
        <f t="shared" si="78"/>
        <v>0</v>
      </c>
      <c r="V985" s="14">
        <f t="shared" si="79"/>
        <v>3.4166666666666665</v>
      </c>
      <c r="W985" t="str">
        <f t="shared" si="75"/>
        <v>NO</v>
      </c>
      <c r="X985" t="str">
        <f>VLOOKUP(B:B,[1]Sheet3!A:B,2,0)</f>
        <v>18-22 yrs (Youths)</v>
      </c>
    </row>
    <row r="986" spans="1:24" x14ac:dyDescent="0.35">
      <c r="A986" s="1" t="s">
        <v>1027</v>
      </c>
      <c r="B986" s="1">
        <v>22</v>
      </c>
      <c r="C986" s="1" t="s">
        <v>55</v>
      </c>
      <c r="D986" s="1" t="s">
        <v>26</v>
      </c>
      <c r="E986" s="1">
        <v>5</v>
      </c>
      <c r="F986" s="1">
        <v>4</v>
      </c>
      <c r="G986" s="1">
        <v>1</v>
      </c>
      <c r="H986" s="1">
        <v>8</v>
      </c>
      <c r="I986" s="1">
        <v>2</v>
      </c>
      <c r="J986" s="1">
        <v>1</v>
      </c>
      <c r="K986" s="1" t="s">
        <v>27</v>
      </c>
      <c r="L986" s="1">
        <v>2</v>
      </c>
      <c r="M986" s="1" t="s">
        <v>1386</v>
      </c>
      <c r="N986" s="1" t="s">
        <v>20</v>
      </c>
      <c r="O986" s="1" t="s">
        <v>32</v>
      </c>
      <c r="P986" s="1" t="s">
        <v>22</v>
      </c>
      <c r="Q986" s="1" t="s">
        <v>22</v>
      </c>
      <c r="R986" s="1" t="s">
        <v>33</v>
      </c>
      <c r="S986">
        <f t="shared" si="76"/>
        <v>21</v>
      </c>
      <c r="T986">
        <f t="shared" si="77"/>
        <v>8</v>
      </c>
      <c r="U986">
        <f t="shared" si="78"/>
        <v>1</v>
      </c>
      <c r="V986" s="14">
        <f t="shared" si="79"/>
        <v>3.5</v>
      </c>
      <c r="W986" t="str">
        <f t="shared" si="75"/>
        <v>NO</v>
      </c>
      <c r="X986" t="str">
        <f>VLOOKUP(B:B,[1]Sheet3!A:B,2,0)</f>
        <v>18-22 yrs (Youths)</v>
      </c>
    </row>
    <row r="987" spans="1:24" x14ac:dyDescent="0.35">
      <c r="A987" s="1" t="s">
        <v>1065</v>
      </c>
      <c r="B987" s="1">
        <v>22</v>
      </c>
      <c r="C987" s="1" t="s">
        <v>55</v>
      </c>
      <c r="D987" s="1" t="s">
        <v>18</v>
      </c>
      <c r="E987" s="1">
        <v>4</v>
      </c>
      <c r="F987" s="1">
        <v>3</v>
      </c>
      <c r="G987" s="1">
        <v>1</v>
      </c>
      <c r="H987" s="1">
        <v>7</v>
      </c>
      <c r="I987" s="1">
        <v>1</v>
      </c>
      <c r="J987" s="1">
        <v>2</v>
      </c>
      <c r="K987" s="1" t="s">
        <v>108</v>
      </c>
      <c r="L987" s="1">
        <v>3</v>
      </c>
      <c r="M987" s="1" t="s">
        <v>1386</v>
      </c>
      <c r="N987" s="1" t="s">
        <v>20</v>
      </c>
      <c r="O987" s="1" t="s">
        <v>61</v>
      </c>
      <c r="P987" s="1" t="s">
        <v>22</v>
      </c>
      <c r="Q987" s="1" t="s">
        <v>22</v>
      </c>
      <c r="R987" s="1" t="s">
        <v>29</v>
      </c>
      <c r="S987">
        <f t="shared" si="76"/>
        <v>18</v>
      </c>
      <c r="T987">
        <f t="shared" si="77"/>
        <v>7</v>
      </c>
      <c r="U987">
        <f t="shared" si="78"/>
        <v>1</v>
      </c>
      <c r="V987" s="14">
        <f t="shared" si="79"/>
        <v>3</v>
      </c>
      <c r="W987" t="str">
        <f t="shared" si="75"/>
        <v>NO</v>
      </c>
      <c r="X987" t="str">
        <f>VLOOKUP(B:B,[1]Sheet3!A:B,2,0)</f>
        <v>18-22 yrs (Youths)</v>
      </c>
    </row>
    <row r="988" spans="1:24" x14ac:dyDescent="0.35">
      <c r="A988" s="1" t="s">
        <v>1077</v>
      </c>
      <c r="B988" s="1">
        <v>22</v>
      </c>
      <c r="C988" s="1" t="s">
        <v>55</v>
      </c>
      <c r="D988" s="1" t="s">
        <v>26</v>
      </c>
      <c r="E988" s="1">
        <v>1</v>
      </c>
      <c r="F988" s="1">
        <v>1</v>
      </c>
      <c r="G988" s="1">
        <v>0</v>
      </c>
      <c r="H988" s="1">
        <v>9</v>
      </c>
      <c r="I988" s="1">
        <v>3</v>
      </c>
      <c r="J988" s="1">
        <v>0</v>
      </c>
      <c r="K988" s="1" t="s">
        <v>35</v>
      </c>
      <c r="L988" s="1">
        <v>3</v>
      </c>
      <c r="M988" s="1" t="s">
        <v>1381</v>
      </c>
      <c r="N988" s="1" t="s">
        <v>20</v>
      </c>
      <c r="O988" s="1" t="s">
        <v>32</v>
      </c>
      <c r="P988" s="1" t="s">
        <v>22</v>
      </c>
      <c r="Q988" s="1" t="s">
        <v>22</v>
      </c>
      <c r="R988" s="1" t="s">
        <v>45</v>
      </c>
      <c r="S988">
        <f t="shared" si="76"/>
        <v>14</v>
      </c>
      <c r="T988">
        <f t="shared" si="77"/>
        <v>9</v>
      </c>
      <c r="U988">
        <f t="shared" si="78"/>
        <v>0</v>
      </c>
      <c r="V988" s="14">
        <f t="shared" si="79"/>
        <v>2.3333333333333335</v>
      </c>
      <c r="W988" t="str">
        <f t="shared" si="75"/>
        <v>NO</v>
      </c>
      <c r="X988" t="str">
        <f>VLOOKUP(B:B,[1]Sheet3!A:B,2,0)</f>
        <v>18-22 yrs (Youths)</v>
      </c>
    </row>
    <row r="989" spans="1:24" x14ac:dyDescent="0.35">
      <c r="A989" s="1" t="s">
        <v>1080</v>
      </c>
      <c r="B989" s="1">
        <v>22</v>
      </c>
      <c r="C989" s="1" t="s">
        <v>31</v>
      </c>
      <c r="D989" s="1" t="s">
        <v>18</v>
      </c>
      <c r="E989" s="1">
        <v>1</v>
      </c>
      <c r="F989" s="1">
        <v>6</v>
      </c>
      <c r="G989" s="1">
        <v>0</v>
      </c>
      <c r="H989" s="1">
        <v>6</v>
      </c>
      <c r="I989" s="1">
        <v>2</v>
      </c>
      <c r="J989" s="1">
        <v>0</v>
      </c>
      <c r="K989" s="1" t="s">
        <v>47</v>
      </c>
      <c r="L989" s="1">
        <v>2</v>
      </c>
      <c r="M989" s="1" t="s">
        <v>1381</v>
      </c>
      <c r="N989" s="1" t="s">
        <v>22</v>
      </c>
      <c r="O989" s="1" t="s">
        <v>36</v>
      </c>
      <c r="P989" s="1" t="s">
        <v>22</v>
      </c>
      <c r="Q989" s="1" t="s">
        <v>22</v>
      </c>
      <c r="R989" s="1" t="s">
        <v>33</v>
      </c>
      <c r="S989">
        <f t="shared" si="76"/>
        <v>15</v>
      </c>
      <c r="T989">
        <f t="shared" si="77"/>
        <v>6</v>
      </c>
      <c r="U989">
        <f t="shared" si="78"/>
        <v>0</v>
      </c>
      <c r="V989" s="14">
        <f t="shared" si="79"/>
        <v>2.5</v>
      </c>
      <c r="W989" t="str">
        <f t="shared" si="75"/>
        <v>NO</v>
      </c>
      <c r="X989" t="str">
        <f>VLOOKUP(B:B,[1]Sheet3!A:B,2,0)</f>
        <v>18-22 yrs (Youths)</v>
      </c>
    </row>
    <row r="990" spans="1:24" x14ac:dyDescent="0.35">
      <c r="A990" s="1" t="s">
        <v>1086</v>
      </c>
      <c r="B990" s="1">
        <v>22</v>
      </c>
      <c r="C990" s="1" t="s">
        <v>31</v>
      </c>
      <c r="D990" s="1" t="s">
        <v>18</v>
      </c>
      <c r="E990" s="1">
        <v>2</v>
      </c>
      <c r="F990" s="1">
        <v>1</v>
      </c>
      <c r="G990" s="1">
        <v>0</v>
      </c>
      <c r="H990" s="1">
        <v>8</v>
      </c>
      <c r="I990" s="1">
        <v>4</v>
      </c>
      <c r="J990" s="1">
        <v>0</v>
      </c>
      <c r="K990" s="1" t="s">
        <v>47</v>
      </c>
      <c r="L990" s="1">
        <v>2</v>
      </c>
      <c r="M990" s="1" t="s">
        <v>1383</v>
      </c>
      <c r="N990" s="1" t="s">
        <v>20</v>
      </c>
      <c r="O990" s="1" t="s">
        <v>61</v>
      </c>
      <c r="P990" s="1" t="s">
        <v>20</v>
      </c>
      <c r="Q990" s="1" t="s">
        <v>22</v>
      </c>
      <c r="R990" s="1" t="s">
        <v>37</v>
      </c>
      <c r="S990">
        <f t="shared" si="76"/>
        <v>15</v>
      </c>
      <c r="T990">
        <f t="shared" si="77"/>
        <v>8</v>
      </c>
      <c r="U990">
        <f t="shared" si="78"/>
        <v>0</v>
      </c>
      <c r="V990" s="14">
        <f t="shared" si="79"/>
        <v>2.5</v>
      </c>
      <c r="W990" t="str">
        <f t="shared" si="75"/>
        <v>NO</v>
      </c>
      <c r="X990" t="str">
        <f>VLOOKUP(B:B,[1]Sheet3!A:B,2,0)</f>
        <v>18-22 yrs (Youths)</v>
      </c>
    </row>
    <row r="991" spans="1:24" x14ac:dyDescent="0.35">
      <c r="A991" s="1" t="s">
        <v>1087</v>
      </c>
      <c r="B991" s="1">
        <v>22</v>
      </c>
      <c r="C991" s="1" t="s">
        <v>55</v>
      </c>
      <c r="D991" s="1" t="s">
        <v>18</v>
      </c>
      <c r="E991" s="1">
        <v>4</v>
      </c>
      <c r="F991" s="1">
        <v>6</v>
      </c>
      <c r="G991" s="1">
        <v>0</v>
      </c>
      <c r="H991" s="1">
        <v>8</v>
      </c>
      <c r="I991" s="1">
        <v>5</v>
      </c>
      <c r="J991" s="1">
        <v>1</v>
      </c>
      <c r="K991" s="1" t="s">
        <v>35</v>
      </c>
      <c r="L991" s="1">
        <v>3</v>
      </c>
      <c r="M991" s="1" t="s">
        <v>1381</v>
      </c>
      <c r="N991" s="1" t="s">
        <v>20</v>
      </c>
      <c r="O991" s="1" t="s">
        <v>32</v>
      </c>
      <c r="P991" s="1" t="s">
        <v>20</v>
      </c>
      <c r="Q991" s="1" t="s">
        <v>22</v>
      </c>
      <c r="R991" s="1" t="s">
        <v>45</v>
      </c>
      <c r="S991">
        <f t="shared" si="76"/>
        <v>24</v>
      </c>
      <c r="T991">
        <f t="shared" si="77"/>
        <v>8</v>
      </c>
      <c r="U991">
        <f t="shared" si="78"/>
        <v>0</v>
      </c>
      <c r="V991" s="14">
        <f t="shared" si="79"/>
        <v>4</v>
      </c>
      <c r="W991" t="str">
        <f t="shared" si="75"/>
        <v>NO</v>
      </c>
      <c r="X991" t="str">
        <f>VLOOKUP(B:B,[1]Sheet3!A:B,2,0)</f>
        <v>18-22 yrs (Youths)</v>
      </c>
    </row>
    <row r="992" spans="1:24" x14ac:dyDescent="0.35">
      <c r="A992" s="1" t="s">
        <v>1110</v>
      </c>
      <c r="B992" s="1">
        <v>22</v>
      </c>
      <c r="C992" s="1" t="s">
        <v>17</v>
      </c>
      <c r="D992" s="1" t="s">
        <v>18</v>
      </c>
      <c r="E992" s="1">
        <v>0</v>
      </c>
      <c r="F992" s="1">
        <v>4</v>
      </c>
      <c r="G992" s="1">
        <v>1</v>
      </c>
      <c r="H992" s="1">
        <v>7</v>
      </c>
      <c r="I992" s="1">
        <v>3</v>
      </c>
      <c r="J992" s="1">
        <v>0</v>
      </c>
      <c r="K992" s="1" t="s">
        <v>35</v>
      </c>
      <c r="L992" s="1">
        <v>3</v>
      </c>
      <c r="M992" s="1" t="s">
        <v>1381</v>
      </c>
      <c r="N992" s="1" t="s">
        <v>20</v>
      </c>
      <c r="O992" s="1" t="s">
        <v>32</v>
      </c>
      <c r="P992" s="1" t="s">
        <v>20</v>
      </c>
      <c r="Q992" s="1" t="s">
        <v>22</v>
      </c>
      <c r="R992" s="1" t="s">
        <v>33</v>
      </c>
      <c r="S992">
        <f t="shared" si="76"/>
        <v>15</v>
      </c>
      <c r="T992">
        <f t="shared" si="77"/>
        <v>7</v>
      </c>
      <c r="U992">
        <f t="shared" si="78"/>
        <v>0</v>
      </c>
      <c r="V992" s="14">
        <f t="shared" si="79"/>
        <v>2.5</v>
      </c>
      <c r="W992" t="str">
        <f t="shared" si="75"/>
        <v>NO</v>
      </c>
      <c r="X992" t="str">
        <f>VLOOKUP(B:B,[1]Sheet3!A:B,2,0)</f>
        <v>18-22 yrs (Youths)</v>
      </c>
    </row>
    <row r="993" spans="1:24" x14ac:dyDescent="0.35">
      <c r="A993" s="1" t="s">
        <v>1143</v>
      </c>
      <c r="B993" s="1">
        <v>22</v>
      </c>
      <c r="C993" s="1" t="s">
        <v>17</v>
      </c>
      <c r="D993" s="1" t="s">
        <v>18</v>
      </c>
      <c r="E993" s="1">
        <v>4</v>
      </c>
      <c r="F993" s="1">
        <v>2</v>
      </c>
      <c r="G993" s="1">
        <v>0</v>
      </c>
      <c r="H993" s="1">
        <v>9</v>
      </c>
      <c r="I993" s="1">
        <v>3</v>
      </c>
      <c r="J993" s="1">
        <v>1</v>
      </c>
      <c r="K993" s="1" t="s">
        <v>35</v>
      </c>
      <c r="L993" s="1">
        <v>2</v>
      </c>
      <c r="M993" s="1" t="s">
        <v>1381</v>
      </c>
      <c r="N993" s="1" t="s">
        <v>20</v>
      </c>
      <c r="O993" s="1" t="s">
        <v>32</v>
      </c>
      <c r="P993" s="1" t="s">
        <v>22</v>
      </c>
      <c r="Q993" s="1" t="s">
        <v>22</v>
      </c>
      <c r="R993" s="1" t="s">
        <v>23</v>
      </c>
      <c r="S993">
        <f t="shared" si="76"/>
        <v>19</v>
      </c>
      <c r="T993">
        <f t="shared" si="77"/>
        <v>9</v>
      </c>
      <c r="U993">
        <f t="shared" si="78"/>
        <v>0</v>
      </c>
      <c r="V993" s="14">
        <f t="shared" si="79"/>
        <v>3.1666666666666665</v>
      </c>
      <c r="W993" t="str">
        <f t="shared" si="75"/>
        <v>NO</v>
      </c>
      <c r="X993" t="str">
        <f>VLOOKUP(B:B,[1]Sheet3!A:B,2,0)</f>
        <v>18-22 yrs (Youths)</v>
      </c>
    </row>
    <row r="994" spans="1:24" x14ac:dyDescent="0.35">
      <c r="A994" s="1" t="s">
        <v>1157</v>
      </c>
      <c r="B994" s="1">
        <v>22</v>
      </c>
      <c r="C994" s="1" t="s">
        <v>17</v>
      </c>
      <c r="D994" s="1" t="s">
        <v>18</v>
      </c>
      <c r="E994" s="1">
        <v>0</v>
      </c>
      <c r="F994" s="1">
        <v>2</v>
      </c>
      <c r="G994" s="1">
        <v>1</v>
      </c>
      <c r="H994" s="1">
        <v>9</v>
      </c>
      <c r="I994" s="1">
        <v>2</v>
      </c>
      <c r="J994" s="1">
        <v>2</v>
      </c>
      <c r="K994" s="1" t="s">
        <v>35</v>
      </c>
      <c r="L994" s="1">
        <v>2</v>
      </c>
      <c r="M994" s="1" t="s">
        <v>1383</v>
      </c>
      <c r="N994" s="1" t="s">
        <v>20</v>
      </c>
      <c r="O994" s="1" t="s">
        <v>166</v>
      </c>
      <c r="P994" s="1" t="s">
        <v>22</v>
      </c>
      <c r="Q994" s="1" t="s">
        <v>22</v>
      </c>
      <c r="R994" s="1" t="s">
        <v>23</v>
      </c>
      <c r="S994">
        <f t="shared" si="76"/>
        <v>16</v>
      </c>
      <c r="T994">
        <f t="shared" si="77"/>
        <v>9</v>
      </c>
      <c r="U994">
        <f t="shared" si="78"/>
        <v>0</v>
      </c>
      <c r="V994" s="14">
        <f t="shared" si="79"/>
        <v>2.6666666666666665</v>
      </c>
      <c r="W994" t="str">
        <f t="shared" si="75"/>
        <v>NO</v>
      </c>
      <c r="X994" t="str">
        <f>VLOOKUP(B:B,[1]Sheet3!A:B,2,0)</f>
        <v>18-22 yrs (Youths)</v>
      </c>
    </row>
    <row r="995" spans="1:24" x14ac:dyDescent="0.35">
      <c r="A995" s="1" t="s">
        <v>1170</v>
      </c>
      <c r="B995" s="1">
        <v>22</v>
      </c>
      <c r="C995" s="1" t="s">
        <v>31</v>
      </c>
      <c r="D995" s="1" t="s">
        <v>18</v>
      </c>
      <c r="E995" s="1">
        <v>5</v>
      </c>
      <c r="F995" s="1">
        <v>1</v>
      </c>
      <c r="G995" s="1">
        <v>1</v>
      </c>
      <c r="H995" s="1">
        <v>8</v>
      </c>
      <c r="I995" s="1">
        <v>1</v>
      </c>
      <c r="J995" s="1">
        <v>0.5</v>
      </c>
      <c r="K995" s="1" t="s">
        <v>108</v>
      </c>
      <c r="L995" s="1">
        <v>3</v>
      </c>
      <c r="M995" s="1" t="s">
        <v>1386</v>
      </c>
      <c r="N995" s="1" t="s">
        <v>22</v>
      </c>
      <c r="O995" s="1" t="s">
        <v>166</v>
      </c>
      <c r="P995" s="1" t="s">
        <v>22</v>
      </c>
      <c r="Q995" s="1" t="s">
        <v>22</v>
      </c>
      <c r="R995" s="1" t="s">
        <v>45</v>
      </c>
      <c r="S995">
        <f t="shared" si="76"/>
        <v>16.5</v>
      </c>
      <c r="T995">
        <f t="shared" si="77"/>
        <v>8</v>
      </c>
      <c r="U995">
        <f t="shared" si="78"/>
        <v>0.5</v>
      </c>
      <c r="V995" s="14">
        <f t="shared" si="79"/>
        <v>2.75</v>
      </c>
      <c r="W995" t="str">
        <f t="shared" si="75"/>
        <v>NO</v>
      </c>
      <c r="X995" t="str">
        <f>VLOOKUP(B:B,[1]Sheet3!A:B,2,0)</f>
        <v>18-22 yrs (Youths)</v>
      </c>
    </row>
    <row r="996" spans="1:24" x14ac:dyDescent="0.35">
      <c r="A996" s="1" t="s">
        <v>1177</v>
      </c>
      <c r="B996" s="1">
        <v>22</v>
      </c>
      <c r="C996" s="1" t="s">
        <v>31</v>
      </c>
      <c r="D996" s="1" t="s">
        <v>26</v>
      </c>
      <c r="E996" s="1">
        <v>2</v>
      </c>
      <c r="F996" s="1">
        <v>1</v>
      </c>
      <c r="G996" s="1">
        <v>0</v>
      </c>
      <c r="H996" s="1">
        <v>9</v>
      </c>
      <c r="I996" s="1">
        <v>3</v>
      </c>
      <c r="J996" s="1">
        <v>2</v>
      </c>
      <c r="K996" s="1" t="s">
        <v>27</v>
      </c>
      <c r="L996" s="1">
        <v>2</v>
      </c>
      <c r="M996" s="1" t="s">
        <v>1386</v>
      </c>
      <c r="N996" s="1" t="s">
        <v>22</v>
      </c>
      <c r="O996" s="1" t="s">
        <v>32</v>
      </c>
      <c r="P996" s="1" t="s">
        <v>20</v>
      </c>
      <c r="Q996" s="1" t="s">
        <v>22</v>
      </c>
      <c r="R996" s="1" t="s">
        <v>23</v>
      </c>
      <c r="S996">
        <f t="shared" si="76"/>
        <v>17</v>
      </c>
      <c r="T996">
        <f t="shared" si="77"/>
        <v>9</v>
      </c>
      <c r="U996">
        <f t="shared" si="78"/>
        <v>0</v>
      </c>
      <c r="V996" s="14">
        <f t="shared" si="79"/>
        <v>2.8333333333333335</v>
      </c>
      <c r="W996" t="str">
        <f t="shared" si="75"/>
        <v>NO</v>
      </c>
      <c r="X996" t="str">
        <f>VLOOKUP(B:B,[1]Sheet3!A:B,2,0)</f>
        <v>18-22 yrs (Youths)</v>
      </c>
    </row>
    <row r="997" spans="1:24" x14ac:dyDescent="0.35">
      <c r="A997" s="1" t="s">
        <v>1190</v>
      </c>
      <c r="B997" s="1">
        <v>22</v>
      </c>
      <c r="C997" s="1" t="s">
        <v>55</v>
      </c>
      <c r="D997" s="1" t="s">
        <v>18</v>
      </c>
      <c r="E997" s="1">
        <v>2</v>
      </c>
      <c r="F997" s="1">
        <v>2</v>
      </c>
      <c r="G997" s="1">
        <v>1</v>
      </c>
      <c r="H997" s="1">
        <v>8</v>
      </c>
      <c r="I997" s="1">
        <v>3</v>
      </c>
      <c r="J997" s="1">
        <v>0.5</v>
      </c>
      <c r="K997" s="1" t="s">
        <v>47</v>
      </c>
      <c r="L997" s="1">
        <v>3</v>
      </c>
      <c r="M997" s="1" t="s">
        <v>1383</v>
      </c>
      <c r="N997" s="1" t="s">
        <v>20</v>
      </c>
      <c r="O997" s="1" t="s">
        <v>28</v>
      </c>
      <c r="P997" s="1" t="s">
        <v>20</v>
      </c>
      <c r="Q997" s="1" t="s">
        <v>20</v>
      </c>
      <c r="R997" s="1" t="s">
        <v>37</v>
      </c>
      <c r="S997">
        <f t="shared" si="76"/>
        <v>16.5</v>
      </c>
      <c r="T997">
        <f t="shared" si="77"/>
        <v>8</v>
      </c>
      <c r="U997">
        <f t="shared" si="78"/>
        <v>0.5</v>
      </c>
      <c r="V997" s="14">
        <f t="shared" si="79"/>
        <v>2.75</v>
      </c>
      <c r="W997" t="str">
        <f t="shared" si="75"/>
        <v>NO</v>
      </c>
      <c r="X997" t="str">
        <f>VLOOKUP(B:B,[1]Sheet3!A:B,2,0)</f>
        <v>18-22 yrs (Youths)</v>
      </c>
    </row>
    <row r="998" spans="1:24" x14ac:dyDescent="0.35">
      <c r="A998" s="1" t="s">
        <v>1191</v>
      </c>
      <c r="B998" s="1">
        <v>22</v>
      </c>
      <c r="C998" s="1" t="s">
        <v>31</v>
      </c>
      <c r="D998" s="1" t="s">
        <v>26</v>
      </c>
      <c r="E998" s="1">
        <v>2</v>
      </c>
      <c r="F998" s="1">
        <v>3</v>
      </c>
      <c r="G998" s="1">
        <v>1</v>
      </c>
      <c r="H998" s="1">
        <v>10</v>
      </c>
      <c r="I998" s="1">
        <v>4</v>
      </c>
      <c r="J998" s="1">
        <v>2</v>
      </c>
      <c r="K998" s="1" t="s">
        <v>35</v>
      </c>
      <c r="L998" s="1">
        <v>4</v>
      </c>
      <c r="M998" s="1" t="s">
        <v>1383</v>
      </c>
      <c r="N998" s="1" t="s">
        <v>20</v>
      </c>
      <c r="O998" s="1" t="s">
        <v>28</v>
      </c>
      <c r="P998" s="1" t="s">
        <v>20</v>
      </c>
      <c r="Q998" s="1" t="s">
        <v>22</v>
      </c>
      <c r="R998" s="1" t="s">
        <v>45</v>
      </c>
      <c r="S998">
        <f t="shared" si="76"/>
        <v>22</v>
      </c>
      <c r="T998">
        <f t="shared" si="77"/>
        <v>10</v>
      </c>
      <c r="U998">
        <f t="shared" si="78"/>
        <v>1</v>
      </c>
      <c r="V998" s="14">
        <f t="shared" si="79"/>
        <v>3.6666666666666665</v>
      </c>
      <c r="W998" t="str">
        <f t="shared" si="75"/>
        <v>NO</v>
      </c>
      <c r="X998" t="str">
        <f>VLOOKUP(B:B,[1]Sheet3!A:B,2,0)</f>
        <v>18-22 yrs (Youths)</v>
      </c>
    </row>
    <row r="999" spans="1:24" x14ac:dyDescent="0.35">
      <c r="A999" s="1" t="s">
        <v>1312</v>
      </c>
      <c r="B999" s="1">
        <v>22</v>
      </c>
      <c r="C999" s="1" t="s">
        <v>55</v>
      </c>
      <c r="D999" s="1" t="s">
        <v>18</v>
      </c>
      <c r="E999" s="1">
        <v>5</v>
      </c>
      <c r="F999" s="1">
        <v>4</v>
      </c>
      <c r="G999" s="1">
        <v>0</v>
      </c>
      <c r="H999" s="1">
        <v>8</v>
      </c>
      <c r="I999" s="1">
        <v>3</v>
      </c>
      <c r="J999" s="1">
        <v>0</v>
      </c>
      <c r="K999" s="1" t="s">
        <v>19</v>
      </c>
      <c r="L999" s="1">
        <v>2</v>
      </c>
      <c r="M999" s="1" t="s">
        <v>1381</v>
      </c>
      <c r="N999" s="1" t="s">
        <v>20</v>
      </c>
      <c r="O999" s="1" t="s">
        <v>76</v>
      </c>
      <c r="P999" s="1" t="s">
        <v>20</v>
      </c>
      <c r="Q999" s="1" t="s">
        <v>22</v>
      </c>
      <c r="R999" s="1" t="s">
        <v>23</v>
      </c>
      <c r="S999">
        <f t="shared" si="76"/>
        <v>20</v>
      </c>
      <c r="T999">
        <f t="shared" si="77"/>
        <v>8</v>
      </c>
      <c r="U999">
        <f t="shared" si="78"/>
        <v>0</v>
      </c>
      <c r="V999" s="14">
        <f t="shared" si="79"/>
        <v>3.3333333333333335</v>
      </c>
      <c r="W999" t="str">
        <f t="shared" si="75"/>
        <v>NO</v>
      </c>
      <c r="X999" t="str">
        <f>VLOOKUP(B:B,[1]Sheet3!A:B,2,0)</f>
        <v>18-22 yrs (Youths)</v>
      </c>
    </row>
    <row r="1000" spans="1:24" x14ac:dyDescent="0.35">
      <c r="A1000" s="17" t="s">
        <v>84</v>
      </c>
      <c r="B1000" s="1">
        <v>23</v>
      </c>
      <c r="C1000" s="1" t="s">
        <v>25</v>
      </c>
      <c r="D1000" s="1" t="s">
        <v>18</v>
      </c>
      <c r="E1000" s="1">
        <v>4</v>
      </c>
      <c r="F1000" s="1">
        <v>18</v>
      </c>
      <c r="G1000" s="1">
        <v>1</v>
      </c>
      <c r="H1000" s="1">
        <v>8</v>
      </c>
      <c r="I1000" s="1">
        <v>2</v>
      </c>
      <c r="J1000" s="1">
        <v>0</v>
      </c>
      <c r="K1000" s="1" t="s">
        <v>85</v>
      </c>
      <c r="L1000" s="1">
        <v>2</v>
      </c>
      <c r="M1000" s="1" t="s">
        <v>1386</v>
      </c>
      <c r="N1000" s="1" t="s">
        <v>20</v>
      </c>
      <c r="O1000" s="1" t="s">
        <v>66</v>
      </c>
      <c r="P1000" s="1" t="s">
        <v>22</v>
      </c>
      <c r="Q1000" s="1" t="s">
        <v>22</v>
      </c>
      <c r="R1000" s="1" t="s">
        <v>33</v>
      </c>
      <c r="S1000">
        <f t="shared" si="76"/>
        <v>33</v>
      </c>
      <c r="T1000">
        <f t="shared" si="77"/>
        <v>18</v>
      </c>
      <c r="U1000">
        <f t="shared" si="78"/>
        <v>0</v>
      </c>
      <c r="V1000" s="14">
        <f t="shared" si="79"/>
        <v>5.5</v>
      </c>
      <c r="W1000" t="str">
        <f t="shared" si="75"/>
        <v>NO</v>
      </c>
      <c r="X1000" t="str">
        <f>VLOOKUP(B:B,[1]Sheet3!A:B,2,0)</f>
        <v>23-59 yrs (Adults)</v>
      </c>
    </row>
    <row r="1001" spans="1:24" x14ac:dyDescent="0.35">
      <c r="A1001" s="1" t="s">
        <v>126</v>
      </c>
      <c r="B1001" s="1">
        <v>23</v>
      </c>
      <c r="C1001" s="1" t="s">
        <v>31</v>
      </c>
      <c r="D1001" s="1" t="s">
        <v>26</v>
      </c>
      <c r="E1001" s="1">
        <v>2</v>
      </c>
      <c r="F1001" s="1">
        <v>1</v>
      </c>
      <c r="G1001" s="1">
        <v>1</v>
      </c>
      <c r="H1001" s="1">
        <v>7</v>
      </c>
      <c r="I1001" s="1">
        <v>5</v>
      </c>
      <c r="J1001" s="1">
        <v>1</v>
      </c>
      <c r="K1001" s="1" t="s">
        <v>35</v>
      </c>
      <c r="L1001" s="1">
        <v>4</v>
      </c>
      <c r="M1001" s="1" t="s">
        <v>1386</v>
      </c>
      <c r="N1001" s="1" t="s">
        <v>20</v>
      </c>
      <c r="O1001" s="1" t="s">
        <v>32</v>
      </c>
      <c r="P1001" s="1" t="s">
        <v>22</v>
      </c>
      <c r="Q1001" s="1" t="s">
        <v>22</v>
      </c>
      <c r="R1001" s="1" t="s">
        <v>29</v>
      </c>
      <c r="S1001">
        <f t="shared" si="76"/>
        <v>17</v>
      </c>
      <c r="T1001">
        <f t="shared" si="77"/>
        <v>7</v>
      </c>
      <c r="U1001">
        <f t="shared" si="78"/>
        <v>1</v>
      </c>
      <c r="V1001" s="14">
        <f t="shared" si="79"/>
        <v>2.8333333333333335</v>
      </c>
      <c r="W1001" t="str">
        <f t="shared" si="75"/>
        <v>NO</v>
      </c>
      <c r="X1001" t="str">
        <f>VLOOKUP(B:B,[1]Sheet3!A:B,2,0)</f>
        <v>23-59 yrs (Adults)</v>
      </c>
    </row>
    <row r="1002" spans="1:24" x14ac:dyDescent="0.35">
      <c r="A1002" s="1" t="s">
        <v>179</v>
      </c>
      <c r="B1002" s="1">
        <v>23</v>
      </c>
      <c r="C1002" s="1" t="s">
        <v>25</v>
      </c>
      <c r="D1002" s="1" t="s">
        <v>18</v>
      </c>
      <c r="E1002" s="1">
        <v>4</v>
      </c>
      <c r="F1002" s="1">
        <v>6</v>
      </c>
      <c r="G1002" s="1">
        <v>1</v>
      </c>
      <c r="H1002" s="1">
        <v>8</v>
      </c>
      <c r="I1002" s="1">
        <v>0.3</v>
      </c>
      <c r="J1002" s="1">
        <v>0</v>
      </c>
      <c r="K1002" s="1" t="s">
        <v>47</v>
      </c>
      <c r="L1002" s="1">
        <v>3</v>
      </c>
      <c r="M1002" s="1" t="s">
        <v>1381</v>
      </c>
      <c r="N1002" s="1" t="s">
        <v>20</v>
      </c>
      <c r="O1002" s="1" t="s">
        <v>76</v>
      </c>
      <c r="P1002" s="1" t="s">
        <v>22</v>
      </c>
      <c r="Q1002" s="1" t="s">
        <v>20</v>
      </c>
      <c r="R1002" s="1" t="s">
        <v>33</v>
      </c>
      <c r="S1002">
        <f t="shared" si="76"/>
        <v>19.3</v>
      </c>
      <c r="T1002">
        <f t="shared" si="77"/>
        <v>8</v>
      </c>
      <c r="U1002">
        <f t="shared" si="78"/>
        <v>0</v>
      </c>
      <c r="V1002" s="14">
        <f t="shared" si="79"/>
        <v>3.2166666666666668</v>
      </c>
      <c r="W1002" t="str">
        <f t="shared" si="75"/>
        <v>NO</v>
      </c>
      <c r="X1002" t="str">
        <f>VLOOKUP(B:B,[1]Sheet3!A:B,2,0)</f>
        <v>23-59 yrs (Adults)</v>
      </c>
    </row>
    <row r="1003" spans="1:24" x14ac:dyDescent="0.35">
      <c r="A1003" s="1" t="s">
        <v>196</v>
      </c>
      <c r="B1003" s="1">
        <v>23</v>
      </c>
      <c r="C1003" s="1" t="s">
        <v>55</v>
      </c>
      <c r="D1003" s="1" t="s">
        <v>18</v>
      </c>
      <c r="E1003" s="1">
        <v>6</v>
      </c>
      <c r="F1003" s="1">
        <v>5</v>
      </c>
      <c r="G1003" s="1">
        <v>1</v>
      </c>
      <c r="H1003" s="1">
        <v>6</v>
      </c>
      <c r="I1003" s="1">
        <v>1</v>
      </c>
      <c r="J1003" s="1">
        <v>0</v>
      </c>
      <c r="K1003" s="1" t="s">
        <v>19</v>
      </c>
      <c r="L1003" s="1">
        <v>3</v>
      </c>
      <c r="M1003" s="1" t="s">
        <v>1383</v>
      </c>
      <c r="N1003" s="1" t="s">
        <v>20</v>
      </c>
      <c r="O1003" s="1" t="s">
        <v>156</v>
      </c>
      <c r="P1003" s="1" t="s">
        <v>22</v>
      </c>
      <c r="Q1003" s="1" t="s">
        <v>22</v>
      </c>
      <c r="R1003" s="1" t="s">
        <v>23</v>
      </c>
      <c r="S1003">
        <f t="shared" si="76"/>
        <v>19</v>
      </c>
      <c r="T1003">
        <f t="shared" si="77"/>
        <v>6</v>
      </c>
      <c r="U1003">
        <f t="shared" si="78"/>
        <v>0</v>
      </c>
      <c r="V1003" s="14">
        <f t="shared" si="79"/>
        <v>3.1666666666666665</v>
      </c>
      <c r="W1003" t="str">
        <f t="shared" si="75"/>
        <v>NO</v>
      </c>
      <c r="X1003" t="str">
        <f>VLOOKUP(B:B,[1]Sheet3!A:B,2,0)</f>
        <v>23-59 yrs (Adults)</v>
      </c>
    </row>
    <row r="1004" spans="1:24" x14ac:dyDescent="0.35">
      <c r="A1004" s="1" t="s">
        <v>241</v>
      </c>
      <c r="B1004" s="1">
        <v>23</v>
      </c>
      <c r="C1004" s="1" t="s">
        <v>31</v>
      </c>
      <c r="D1004" s="1" t="s">
        <v>18</v>
      </c>
      <c r="E1004" s="1">
        <v>0</v>
      </c>
      <c r="F1004" s="1">
        <v>1</v>
      </c>
      <c r="G1004" s="1">
        <v>0</v>
      </c>
      <c r="H1004" s="1">
        <v>10</v>
      </c>
      <c r="I1004" s="1">
        <v>4</v>
      </c>
      <c r="J1004" s="1">
        <v>0</v>
      </c>
      <c r="K1004" s="1" t="s">
        <v>19</v>
      </c>
      <c r="L1004" s="1">
        <v>4</v>
      </c>
      <c r="M1004" s="1" t="s">
        <v>1381</v>
      </c>
      <c r="N1004" s="1" t="s">
        <v>20</v>
      </c>
      <c r="O1004" s="1" t="s">
        <v>61</v>
      </c>
      <c r="P1004" s="1" t="s">
        <v>20</v>
      </c>
      <c r="Q1004" s="1" t="s">
        <v>22</v>
      </c>
      <c r="R1004" s="1" t="s">
        <v>33</v>
      </c>
      <c r="S1004">
        <f t="shared" si="76"/>
        <v>15</v>
      </c>
      <c r="T1004">
        <f t="shared" si="77"/>
        <v>10</v>
      </c>
      <c r="U1004">
        <f t="shared" si="78"/>
        <v>0</v>
      </c>
      <c r="V1004" s="14">
        <f t="shared" si="79"/>
        <v>2.5</v>
      </c>
      <c r="W1004" t="str">
        <f t="shared" si="75"/>
        <v>NO</v>
      </c>
      <c r="X1004" t="str">
        <f>VLOOKUP(B:B,[1]Sheet3!A:B,2,0)</f>
        <v>23-59 yrs (Adults)</v>
      </c>
    </row>
    <row r="1005" spans="1:24" x14ac:dyDescent="0.35">
      <c r="A1005" s="1" t="s">
        <v>244</v>
      </c>
      <c r="B1005" s="1">
        <v>23</v>
      </c>
      <c r="C1005" s="1" t="s">
        <v>17</v>
      </c>
      <c r="D1005" s="1" t="s">
        <v>44</v>
      </c>
      <c r="E1005" s="1">
        <v>3</v>
      </c>
      <c r="F1005" s="1">
        <v>0</v>
      </c>
      <c r="G1005" s="1">
        <v>0</v>
      </c>
      <c r="H1005" s="1">
        <v>12</v>
      </c>
      <c r="I1005" s="1">
        <v>4</v>
      </c>
      <c r="J1005" s="1">
        <v>0</v>
      </c>
      <c r="K1005" s="1" t="s">
        <v>35</v>
      </c>
      <c r="L1005" s="1">
        <v>2</v>
      </c>
      <c r="M1005" s="1" t="s">
        <v>1381</v>
      </c>
      <c r="N1005" s="1" t="s">
        <v>20</v>
      </c>
      <c r="O1005" s="1" t="s">
        <v>21</v>
      </c>
      <c r="P1005" s="1" t="s">
        <v>20</v>
      </c>
      <c r="Q1005" s="1" t="s">
        <v>20</v>
      </c>
      <c r="R1005" s="1" t="s">
        <v>33</v>
      </c>
      <c r="S1005">
        <f t="shared" si="76"/>
        <v>19</v>
      </c>
      <c r="T1005">
        <f t="shared" si="77"/>
        <v>12</v>
      </c>
      <c r="U1005">
        <f t="shared" si="78"/>
        <v>0</v>
      </c>
      <c r="V1005" s="14">
        <f t="shared" si="79"/>
        <v>3.1666666666666665</v>
      </c>
      <c r="W1005" t="str">
        <f t="shared" si="75"/>
        <v>NO</v>
      </c>
      <c r="X1005" t="str">
        <f>VLOOKUP(B:B,[1]Sheet3!A:B,2,0)</f>
        <v>23-59 yrs (Adults)</v>
      </c>
    </row>
    <row r="1006" spans="1:24" x14ac:dyDescent="0.35">
      <c r="A1006" s="1" t="s">
        <v>306</v>
      </c>
      <c r="B1006" s="1">
        <v>23</v>
      </c>
      <c r="C1006" s="1" t="s">
        <v>31</v>
      </c>
      <c r="D1006" s="1" t="s">
        <v>26</v>
      </c>
      <c r="E1006" s="1">
        <v>1</v>
      </c>
      <c r="F1006" s="1">
        <v>8</v>
      </c>
      <c r="G1006" s="1">
        <v>2</v>
      </c>
      <c r="H1006" s="1">
        <v>8</v>
      </c>
      <c r="I1006" s="1">
        <v>2</v>
      </c>
      <c r="J1006" s="1">
        <v>2</v>
      </c>
      <c r="K1006" s="1" t="s">
        <v>35</v>
      </c>
      <c r="L1006" s="1">
        <v>3</v>
      </c>
      <c r="M1006" s="1" t="s">
        <v>1386</v>
      </c>
      <c r="N1006" s="1" t="s">
        <v>20</v>
      </c>
      <c r="O1006" s="1" t="s">
        <v>61</v>
      </c>
      <c r="P1006" s="1" t="s">
        <v>22</v>
      </c>
      <c r="Q1006" s="1" t="s">
        <v>22</v>
      </c>
      <c r="R1006" s="1" t="s">
        <v>37</v>
      </c>
      <c r="S1006">
        <f t="shared" si="76"/>
        <v>23</v>
      </c>
      <c r="T1006">
        <f t="shared" si="77"/>
        <v>8</v>
      </c>
      <c r="U1006">
        <f t="shared" si="78"/>
        <v>1</v>
      </c>
      <c r="V1006" s="14">
        <f t="shared" si="79"/>
        <v>3.8333333333333335</v>
      </c>
      <c r="W1006" t="str">
        <f t="shared" si="75"/>
        <v>NO</v>
      </c>
      <c r="X1006" t="str">
        <f>VLOOKUP(B:B,[1]Sheet3!A:B,2,0)</f>
        <v>23-59 yrs (Adults)</v>
      </c>
    </row>
    <row r="1007" spans="1:24" x14ac:dyDescent="0.35">
      <c r="A1007" s="1" t="s">
        <v>311</v>
      </c>
      <c r="B1007" s="1">
        <v>23</v>
      </c>
      <c r="C1007" s="1" t="s">
        <v>31</v>
      </c>
      <c r="D1007" s="1" t="s">
        <v>18</v>
      </c>
      <c r="E1007" s="1">
        <v>1</v>
      </c>
      <c r="F1007" s="1">
        <v>1</v>
      </c>
      <c r="G1007" s="1">
        <v>0</v>
      </c>
      <c r="H1007" s="1">
        <v>8</v>
      </c>
      <c r="I1007" s="1">
        <v>5</v>
      </c>
      <c r="J1007" s="1">
        <v>0</v>
      </c>
      <c r="K1007" s="1" t="s">
        <v>47</v>
      </c>
      <c r="L1007" s="1">
        <v>4</v>
      </c>
      <c r="M1007" s="1" t="s">
        <v>1381</v>
      </c>
      <c r="N1007" s="1" t="s">
        <v>20</v>
      </c>
      <c r="O1007" s="1" t="s">
        <v>76</v>
      </c>
      <c r="P1007" s="1" t="s">
        <v>20</v>
      </c>
      <c r="Q1007" s="1" t="s">
        <v>22</v>
      </c>
      <c r="R1007" s="1" t="s">
        <v>45</v>
      </c>
      <c r="S1007">
        <f t="shared" si="76"/>
        <v>15</v>
      </c>
      <c r="T1007">
        <f t="shared" si="77"/>
        <v>8</v>
      </c>
      <c r="U1007">
        <f t="shared" si="78"/>
        <v>0</v>
      </c>
      <c r="V1007" s="14">
        <f t="shared" si="79"/>
        <v>2.5</v>
      </c>
      <c r="W1007" t="str">
        <f t="shared" si="75"/>
        <v>NO</v>
      </c>
      <c r="X1007" t="str">
        <f>VLOOKUP(B:B,[1]Sheet3!A:B,2,0)</f>
        <v>23-59 yrs (Adults)</v>
      </c>
    </row>
    <row r="1008" spans="1:24" x14ac:dyDescent="0.35">
      <c r="A1008" s="1" t="s">
        <v>395</v>
      </c>
      <c r="B1008" s="1">
        <v>23</v>
      </c>
      <c r="C1008" s="1" t="s">
        <v>55</v>
      </c>
      <c r="D1008" s="1" t="s">
        <v>26</v>
      </c>
      <c r="E1008" s="1">
        <v>5</v>
      </c>
      <c r="F1008" s="1">
        <v>5</v>
      </c>
      <c r="G1008" s="1">
        <v>1</v>
      </c>
      <c r="H1008" s="1">
        <v>8</v>
      </c>
      <c r="I1008" s="1">
        <v>1</v>
      </c>
      <c r="J1008" s="1">
        <v>2</v>
      </c>
      <c r="K1008" s="1" t="s">
        <v>47</v>
      </c>
      <c r="L1008" s="1">
        <v>3</v>
      </c>
      <c r="M1008" s="1" t="s">
        <v>1383</v>
      </c>
      <c r="N1008" s="1" t="s">
        <v>20</v>
      </c>
      <c r="O1008" s="1" t="s">
        <v>396</v>
      </c>
      <c r="P1008" s="1" t="s">
        <v>22</v>
      </c>
      <c r="Q1008" s="1" t="s">
        <v>22</v>
      </c>
      <c r="R1008" s="1" t="s">
        <v>29</v>
      </c>
      <c r="S1008">
        <f t="shared" si="76"/>
        <v>22</v>
      </c>
      <c r="T1008">
        <f t="shared" si="77"/>
        <v>8</v>
      </c>
      <c r="U1008">
        <f t="shared" si="78"/>
        <v>1</v>
      </c>
      <c r="V1008" s="14">
        <f t="shared" si="79"/>
        <v>3.6666666666666665</v>
      </c>
      <c r="W1008" t="str">
        <f t="shared" si="75"/>
        <v>NO</v>
      </c>
      <c r="X1008" t="str">
        <f>VLOOKUP(B:B,[1]Sheet3!A:B,2,0)</f>
        <v>23-59 yrs (Adults)</v>
      </c>
    </row>
    <row r="1009" spans="1:24" x14ac:dyDescent="0.35">
      <c r="A1009" s="1" t="s">
        <v>465</v>
      </c>
      <c r="B1009" s="1">
        <v>23</v>
      </c>
      <c r="C1009" s="1" t="s">
        <v>55</v>
      </c>
      <c r="D1009" s="1" t="s">
        <v>18</v>
      </c>
      <c r="E1009" s="1">
        <v>0</v>
      </c>
      <c r="F1009" s="1">
        <v>2</v>
      </c>
      <c r="G1009" s="1">
        <v>0</v>
      </c>
      <c r="H1009" s="1">
        <v>7</v>
      </c>
      <c r="I1009" s="1">
        <v>3</v>
      </c>
      <c r="J1009" s="1">
        <v>0</v>
      </c>
      <c r="K1009" s="1" t="s">
        <v>19</v>
      </c>
      <c r="L1009" s="1">
        <v>3</v>
      </c>
      <c r="M1009" s="1" t="s">
        <v>1383</v>
      </c>
      <c r="N1009" s="1" t="s">
        <v>20</v>
      </c>
      <c r="O1009" s="1" t="s">
        <v>32</v>
      </c>
      <c r="P1009" s="1" t="s">
        <v>22</v>
      </c>
      <c r="Q1009" s="1" t="s">
        <v>20</v>
      </c>
      <c r="R1009" s="1" t="s">
        <v>29</v>
      </c>
      <c r="S1009">
        <f t="shared" si="76"/>
        <v>12</v>
      </c>
      <c r="T1009">
        <f t="shared" si="77"/>
        <v>7</v>
      </c>
      <c r="U1009">
        <f t="shared" si="78"/>
        <v>0</v>
      </c>
      <c r="V1009" s="14">
        <f t="shared" si="79"/>
        <v>2</v>
      </c>
      <c r="W1009" t="str">
        <f t="shared" si="75"/>
        <v>NO</v>
      </c>
      <c r="X1009" t="str">
        <f>VLOOKUP(B:B,[1]Sheet3!A:B,2,0)</f>
        <v>23-59 yrs (Adults)</v>
      </c>
    </row>
    <row r="1010" spans="1:24" x14ac:dyDescent="0.35">
      <c r="A1010" s="1" t="s">
        <v>468</v>
      </c>
      <c r="B1010" s="1">
        <v>23</v>
      </c>
      <c r="C1010" s="1" t="s">
        <v>25</v>
      </c>
      <c r="D1010" s="1" t="s">
        <v>26</v>
      </c>
      <c r="E1010" s="1">
        <v>5</v>
      </c>
      <c r="F1010" s="1">
        <v>1</v>
      </c>
      <c r="G1010" s="1">
        <v>1</v>
      </c>
      <c r="H1010" s="1">
        <v>9</v>
      </c>
      <c r="I1010" s="1">
        <v>2</v>
      </c>
      <c r="J1010" s="1">
        <v>0</v>
      </c>
      <c r="K1010" s="1" t="s">
        <v>47</v>
      </c>
      <c r="L1010" s="1">
        <v>4</v>
      </c>
      <c r="M1010" s="1" t="s">
        <v>1386</v>
      </c>
      <c r="N1010" s="1" t="s">
        <v>20</v>
      </c>
      <c r="O1010" s="1" t="s">
        <v>61</v>
      </c>
      <c r="P1010" s="1" t="s">
        <v>22</v>
      </c>
      <c r="Q1010" s="1" t="s">
        <v>22</v>
      </c>
      <c r="R1010" s="1" t="s">
        <v>469</v>
      </c>
      <c r="S1010">
        <f t="shared" si="76"/>
        <v>18</v>
      </c>
      <c r="T1010">
        <f t="shared" si="77"/>
        <v>9</v>
      </c>
      <c r="U1010">
        <f t="shared" si="78"/>
        <v>0</v>
      </c>
      <c r="V1010" s="14">
        <f t="shared" si="79"/>
        <v>3</v>
      </c>
      <c r="W1010" t="str">
        <f t="shared" si="75"/>
        <v>NO</v>
      </c>
      <c r="X1010" t="str">
        <f>VLOOKUP(B:B,[1]Sheet3!A:B,2,0)</f>
        <v>23-59 yrs (Adults)</v>
      </c>
    </row>
    <row r="1011" spans="1:24" x14ac:dyDescent="0.35">
      <c r="A1011" s="1" t="s">
        <v>474</v>
      </c>
      <c r="B1011" s="1">
        <v>23</v>
      </c>
      <c r="C1011" s="1" t="s">
        <v>17</v>
      </c>
      <c r="D1011" s="1" t="s">
        <v>18</v>
      </c>
      <c r="E1011" s="1">
        <v>3</v>
      </c>
      <c r="F1011" s="1">
        <v>3</v>
      </c>
      <c r="G1011" s="1">
        <v>0</v>
      </c>
      <c r="H1011" s="1">
        <v>7</v>
      </c>
      <c r="I1011" s="1">
        <v>2</v>
      </c>
      <c r="J1011" s="1">
        <v>0</v>
      </c>
      <c r="K1011" s="1" t="s">
        <v>19</v>
      </c>
      <c r="L1011" s="1">
        <v>3</v>
      </c>
      <c r="M1011" s="1" t="s">
        <v>1383</v>
      </c>
      <c r="N1011" s="1" t="s">
        <v>20</v>
      </c>
      <c r="O1011" s="1" t="s">
        <v>21</v>
      </c>
      <c r="P1011" s="1" t="s">
        <v>20</v>
      </c>
      <c r="Q1011" s="1" t="s">
        <v>22</v>
      </c>
      <c r="R1011" s="1" t="s">
        <v>33</v>
      </c>
      <c r="S1011">
        <f t="shared" si="76"/>
        <v>15</v>
      </c>
      <c r="T1011">
        <f t="shared" si="77"/>
        <v>7</v>
      </c>
      <c r="U1011">
        <f t="shared" si="78"/>
        <v>0</v>
      </c>
      <c r="V1011" s="14">
        <f t="shared" si="79"/>
        <v>2.5</v>
      </c>
      <c r="W1011" t="str">
        <f t="shared" si="75"/>
        <v>NO</v>
      </c>
      <c r="X1011" t="str">
        <f>VLOOKUP(B:B,[1]Sheet3!A:B,2,0)</f>
        <v>23-59 yrs (Adults)</v>
      </c>
    </row>
    <row r="1012" spans="1:24" x14ac:dyDescent="0.35">
      <c r="A1012" s="1" t="s">
        <v>496</v>
      </c>
      <c r="B1012" s="1">
        <v>23</v>
      </c>
      <c r="C1012" s="1" t="s">
        <v>17</v>
      </c>
      <c r="D1012" s="1" t="s">
        <v>26</v>
      </c>
      <c r="E1012" s="1">
        <v>3</v>
      </c>
      <c r="F1012" s="1">
        <v>1</v>
      </c>
      <c r="G1012" s="1">
        <v>0</v>
      </c>
      <c r="H1012" s="1">
        <v>6</v>
      </c>
      <c r="I1012" s="1">
        <v>2</v>
      </c>
      <c r="J1012" s="1">
        <v>3</v>
      </c>
      <c r="K1012" s="1" t="s">
        <v>47</v>
      </c>
      <c r="L1012" s="1">
        <v>3</v>
      </c>
      <c r="M1012" s="1" t="s">
        <v>1383</v>
      </c>
      <c r="N1012" s="1" t="s">
        <v>20</v>
      </c>
      <c r="O1012" s="1" t="s">
        <v>32</v>
      </c>
      <c r="P1012" s="1" t="s">
        <v>20</v>
      </c>
      <c r="Q1012" s="1" t="s">
        <v>22</v>
      </c>
      <c r="R1012" s="1" t="s">
        <v>52</v>
      </c>
      <c r="S1012">
        <f t="shared" si="76"/>
        <v>15</v>
      </c>
      <c r="T1012">
        <f t="shared" si="77"/>
        <v>6</v>
      </c>
      <c r="U1012">
        <f t="shared" si="78"/>
        <v>0</v>
      </c>
      <c r="V1012" s="14">
        <f t="shared" si="79"/>
        <v>2.5</v>
      </c>
      <c r="W1012" t="str">
        <f t="shared" si="75"/>
        <v>NO</v>
      </c>
      <c r="X1012" t="str">
        <f>VLOOKUP(B:B,[1]Sheet3!A:B,2,0)</f>
        <v>23-59 yrs (Adults)</v>
      </c>
    </row>
    <row r="1013" spans="1:24" x14ac:dyDescent="0.35">
      <c r="A1013" s="1" t="s">
        <v>564</v>
      </c>
      <c r="B1013" s="1">
        <v>23</v>
      </c>
      <c r="C1013" s="1" t="s">
        <v>55</v>
      </c>
      <c r="D1013" s="1" t="s">
        <v>18</v>
      </c>
      <c r="E1013" s="1">
        <v>6</v>
      </c>
      <c r="F1013" s="1">
        <v>4</v>
      </c>
      <c r="G1013" s="1">
        <v>1</v>
      </c>
      <c r="H1013" s="1">
        <v>9</v>
      </c>
      <c r="I1013" s="1">
        <v>1</v>
      </c>
      <c r="J1013" s="1">
        <v>0</v>
      </c>
      <c r="K1013" s="1" t="s">
        <v>35</v>
      </c>
      <c r="L1013" s="1">
        <v>4</v>
      </c>
      <c r="M1013" s="1" t="s">
        <v>1383</v>
      </c>
      <c r="N1013" s="1" t="s">
        <v>20</v>
      </c>
      <c r="O1013" s="1" t="s">
        <v>32</v>
      </c>
      <c r="P1013" s="1" t="s">
        <v>20</v>
      </c>
      <c r="Q1013" s="1" t="s">
        <v>20</v>
      </c>
      <c r="R1013" s="1" t="s">
        <v>37</v>
      </c>
      <c r="S1013">
        <f t="shared" si="76"/>
        <v>21</v>
      </c>
      <c r="T1013">
        <f t="shared" si="77"/>
        <v>9</v>
      </c>
      <c r="U1013">
        <f t="shared" si="78"/>
        <v>0</v>
      </c>
      <c r="V1013" s="14">
        <f t="shared" si="79"/>
        <v>3.5</v>
      </c>
      <c r="W1013" t="str">
        <f t="shared" si="75"/>
        <v>NO</v>
      </c>
      <c r="X1013" t="str">
        <f>VLOOKUP(B:B,[1]Sheet3!A:B,2,0)</f>
        <v>23-59 yrs (Adults)</v>
      </c>
    </row>
    <row r="1014" spans="1:24" x14ac:dyDescent="0.35">
      <c r="A1014" s="1" t="s">
        <v>584</v>
      </c>
      <c r="B1014" s="1">
        <v>23</v>
      </c>
      <c r="C1014" s="1" t="s">
        <v>31</v>
      </c>
      <c r="D1014" s="1" t="s">
        <v>18</v>
      </c>
      <c r="E1014" s="1">
        <v>4</v>
      </c>
      <c r="F1014" s="1">
        <v>10</v>
      </c>
      <c r="G1014" s="1">
        <v>1</v>
      </c>
      <c r="H1014" s="1">
        <v>7</v>
      </c>
      <c r="I1014" s="1">
        <v>1</v>
      </c>
      <c r="J1014" s="1">
        <v>0</v>
      </c>
      <c r="K1014" s="1" t="s">
        <v>47</v>
      </c>
      <c r="L1014" s="1">
        <v>2</v>
      </c>
      <c r="M1014" s="1" t="s">
        <v>1386</v>
      </c>
      <c r="N1014" s="1" t="s">
        <v>20</v>
      </c>
      <c r="O1014" s="1" t="s">
        <v>32</v>
      </c>
      <c r="P1014" s="1" t="s">
        <v>22</v>
      </c>
      <c r="Q1014" s="1" t="s">
        <v>22</v>
      </c>
      <c r="R1014" s="1" t="s">
        <v>33</v>
      </c>
      <c r="S1014">
        <f t="shared" si="76"/>
        <v>23</v>
      </c>
      <c r="T1014">
        <f t="shared" si="77"/>
        <v>10</v>
      </c>
      <c r="U1014">
        <f t="shared" si="78"/>
        <v>0</v>
      </c>
      <c r="V1014" s="14">
        <f t="shared" si="79"/>
        <v>3.8333333333333335</v>
      </c>
      <c r="W1014" t="str">
        <f t="shared" si="75"/>
        <v>NO</v>
      </c>
      <c r="X1014" t="str">
        <f>VLOOKUP(B:B,[1]Sheet3!A:B,2,0)</f>
        <v>23-59 yrs (Adults)</v>
      </c>
    </row>
    <row r="1015" spans="1:24" x14ac:dyDescent="0.35">
      <c r="A1015" s="1" t="s">
        <v>687</v>
      </c>
      <c r="B1015" s="1">
        <v>23</v>
      </c>
      <c r="C1015" s="1" t="s">
        <v>87</v>
      </c>
      <c r="D1015" s="1" t="s">
        <v>87</v>
      </c>
      <c r="E1015" s="1">
        <v>0</v>
      </c>
      <c r="F1015" s="1">
        <v>1</v>
      </c>
      <c r="G1015" s="1">
        <v>0</v>
      </c>
      <c r="H1015" s="1">
        <v>9</v>
      </c>
      <c r="I1015" s="1">
        <v>3</v>
      </c>
      <c r="J1015" s="1">
        <v>2</v>
      </c>
      <c r="K1015" s="1" t="s">
        <v>35</v>
      </c>
      <c r="L1015" s="1">
        <v>2</v>
      </c>
      <c r="M1015" s="1" t="s">
        <v>1383</v>
      </c>
      <c r="N1015" s="1" t="s">
        <v>20</v>
      </c>
      <c r="O1015" s="1" t="s">
        <v>28</v>
      </c>
      <c r="P1015" s="1" t="s">
        <v>20</v>
      </c>
      <c r="Q1015" s="1" t="s">
        <v>22</v>
      </c>
      <c r="R1015" s="1" t="s">
        <v>29</v>
      </c>
      <c r="S1015">
        <f t="shared" si="76"/>
        <v>15</v>
      </c>
      <c r="T1015">
        <f t="shared" si="77"/>
        <v>9</v>
      </c>
      <c r="U1015">
        <f t="shared" si="78"/>
        <v>0</v>
      </c>
      <c r="V1015" s="14">
        <f t="shared" si="79"/>
        <v>2.5</v>
      </c>
      <c r="W1015" t="str">
        <f t="shared" si="75"/>
        <v>NO</v>
      </c>
      <c r="X1015" t="str">
        <f>VLOOKUP(B:B,[1]Sheet3!A:B,2,0)</f>
        <v>23-59 yrs (Adults)</v>
      </c>
    </row>
    <row r="1016" spans="1:24" x14ac:dyDescent="0.35">
      <c r="A1016" s="1" t="s">
        <v>692</v>
      </c>
      <c r="B1016" s="1">
        <v>23</v>
      </c>
      <c r="C1016" s="1" t="s">
        <v>31</v>
      </c>
      <c r="D1016" s="1" t="s">
        <v>26</v>
      </c>
      <c r="E1016" s="1">
        <v>4</v>
      </c>
      <c r="F1016" s="1">
        <v>4</v>
      </c>
      <c r="G1016" s="1">
        <v>1</v>
      </c>
      <c r="H1016" s="1">
        <v>8</v>
      </c>
      <c r="I1016" s="1">
        <v>2</v>
      </c>
      <c r="J1016" s="1">
        <v>2</v>
      </c>
      <c r="K1016" s="1" t="s">
        <v>27</v>
      </c>
      <c r="L1016" s="1">
        <v>2</v>
      </c>
      <c r="M1016" s="1" t="s">
        <v>1381</v>
      </c>
      <c r="N1016" s="1" t="s">
        <v>20</v>
      </c>
      <c r="O1016" s="1" t="s">
        <v>21</v>
      </c>
      <c r="P1016" s="1" t="s">
        <v>20</v>
      </c>
      <c r="Q1016" s="1" t="s">
        <v>22</v>
      </c>
      <c r="R1016" s="1" t="s">
        <v>45</v>
      </c>
      <c r="S1016">
        <f t="shared" si="76"/>
        <v>21</v>
      </c>
      <c r="T1016">
        <f t="shared" si="77"/>
        <v>8</v>
      </c>
      <c r="U1016">
        <f t="shared" si="78"/>
        <v>1</v>
      </c>
      <c r="V1016" s="14">
        <f t="shared" si="79"/>
        <v>3.5</v>
      </c>
      <c r="W1016" t="str">
        <f t="shared" si="75"/>
        <v>NO</v>
      </c>
      <c r="X1016" t="str">
        <f>VLOOKUP(B:B,[1]Sheet3!A:B,2,0)</f>
        <v>23-59 yrs (Adults)</v>
      </c>
    </row>
    <row r="1017" spans="1:24" x14ac:dyDescent="0.35">
      <c r="A1017" s="1" t="s">
        <v>812</v>
      </c>
      <c r="B1017" s="1">
        <v>23</v>
      </c>
      <c r="C1017" s="1" t="s">
        <v>31</v>
      </c>
      <c r="D1017" s="1" t="s">
        <v>18</v>
      </c>
      <c r="E1017" s="1">
        <v>3</v>
      </c>
      <c r="F1017" s="1">
        <v>6</v>
      </c>
      <c r="G1017" s="1">
        <v>1</v>
      </c>
      <c r="H1017" s="1">
        <v>7</v>
      </c>
      <c r="I1017" s="1">
        <v>1.5</v>
      </c>
      <c r="J1017" s="1">
        <v>0.5</v>
      </c>
      <c r="K1017" s="1" t="s">
        <v>35</v>
      </c>
      <c r="L1017" s="1">
        <v>3</v>
      </c>
      <c r="M1017" s="1" t="s">
        <v>1381</v>
      </c>
      <c r="N1017" s="1" t="s">
        <v>22</v>
      </c>
      <c r="O1017" s="1" t="s">
        <v>813</v>
      </c>
      <c r="P1017" s="1" t="s">
        <v>22</v>
      </c>
      <c r="Q1017" s="1" t="s">
        <v>22</v>
      </c>
      <c r="R1017" s="1" t="s">
        <v>23</v>
      </c>
      <c r="S1017">
        <f t="shared" si="76"/>
        <v>19</v>
      </c>
      <c r="T1017">
        <f t="shared" si="77"/>
        <v>7</v>
      </c>
      <c r="U1017">
        <f t="shared" si="78"/>
        <v>0.5</v>
      </c>
      <c r="V1017" s="14">
        <f t="shared" si="79"/>
        <v>3.1666666666666665</v>
      </c>
      <c r="W1017" t="str">
        <f t="shared" si="75"/>
        <v>NO</v>
      </c>
      <c r="X1017" t="str">
        <f>VLOOKUP(B:B,[1]Sheet3!A:B,2,0)</f>
        <v>23-59 yrs (Adults)</v>
      </c>
    </row>
    <row r="1018" spans="1:24" x14ac:dyDescent="0.35">
      <c r="A1018" s="1" t="s">
        <v>828</v>
      </c>
      <c r="B1018" s="1">
        <v>23</v>
      </c>
      <c r="C1018" s="1" t="s">
        <v>55</v>
      </c>
      <c r="D1018" s="1" t="s">
        <v>26</v>
      </c>
      <c r="E1018" s="1">
        <v>2</v>
      </c>
      <c r="F1018" s="1">
        <v>5</v>
      </c>
      <c r="G1018" s="1">
        <v>1</v>
      </c>
      <c r="H1018" s="1">
        <v>12</v>
      </c>
      <c r="I1018" s="1">
        <v>1</v>
      </c>
      <c r="J1018" s="1">
        <v>0</v>
      </c>
      <c r="K1018" s="1" t="s">
        <v>19</v>
      </c>
      <c r="L1018" s="1">
        <v>3</v>
      </c>
      <c r="M1018" s="1" t="s">
        <v>1383</v>
      </c>
      <c r="N1018" s="1" t="s">
        <v>22</v>
      </c>
      <c r="O1018" s="1" t="s">
        <v>32</v>
      </c>
      <c r="P1018" s="1" t="s">
        <v>22</v>
      </c>
      <c r="Q1018" s="1" t="s">
        <v>20</v>
      </c>
      <c r="R1018" s="1" t="s">
        <v>23</v>
      </c>
      <c r="S1018">
        <f t="shared" si="76"/>
        <v>21</v>
      </c>
      <c r="T1018">
        <f t="shared" si="77"/>
        <v>12</v>
      </c>
      <c r="U1018">
        <f t="shared" si="78"/>
        <v>0</v>
      </c>
      <c r="V1018" s="14">
        <f t="shared" si="79"/>
        <v>3.5</v>
      </c>
      <c r="W1018" t="str">
        <f t="shared" si="75"/>
        <v>NO</v>
      </c>
      <c r="X1018" t="str">
        <f>VLOOKUP(B:B,[1]Sheet3!A:B,2,0)</f>
        <v>23-59 yrs (Adults)</v>
      </c>
    </row>
    <row r="1019" spans="1:24" x14ac:dyDescent="0.35">
      <c r="A1019" s="1" t="s">
        <v>852</v>
      </c>
      <c r="B1019" s="1">
        <v>23</v>
      </c>
      <c r="C1019" s="1" t="s">
        <v>55</v>
      </c>
      <c r="D1019" s="1" t="s">
        <v>18</v>
      </c>
      <c r="E1019" s="1">
        <v>0</v>
      </c>
      <c r="F1019" s="1">
        <v>1</v>
      </c>
      <c r="G1019" s="1">
        <v>1</v>
      </c>
      <c r="H1019" s="1">
        <v>9</v>
      </c>
      <c r="I1019" s="1">
        <v>3</v>
      </c>
      <c r="J1019" s="1">
        <v>0</v>
      </c>
      <c r="K1019" s="1" t="s">
        <v>19</v>
      </c>
      <c r="L1019" s="1">
        <v>3</v>
      </c>
      <c r="M1019" s="1" t="s">
        <v>1381</v>
      </c>
      <c r="N1019" s="1" t="s">
        <v>20</v>
      </c>
      <c r="O1019" s="1" t="s">
        <v>32</v>
      </c>
      <c r="P1019" s="1" t="s">
        <v>22</v>
      </c>
      <c r="Q1019" s="1" t="s">
        <v>22</v>
      </c>
      <c r="R1019" s="1" t="s">
        <v>33</v>
      </c>
      <c r="S1019">
        <f t="shared" si="76"/>
        <v>14</v>
      </c>
      <c r="T1019">
        <f t="shared" si="77"/>
        <v>9</v>
      </c>
      <c r="U1019">
        <f t="shared" si="78"/>
        <v>0</v>
      </c>
      <c r="V1019" s="14">
        <f t="shared" si="79"/>
        <v>2.3333333333333335</v>
      </c>
      <c r="W1019" t="str">
        <f t="shared" si="75"/>
        <v>NO</v>
      </c>
      <c r="X1019" t="str">
        <f>VLOOKUP(B:B,[1]Sheet3!A:B,2,0)</f>
        <v>23-59 yrs (Adults)</v>
      </c>
    </row>
    <row r="1020" spans="1:24" x14ac:dyDescent="0.35">
      <c r="A1020" s="1" t="s">
        <v>869</v>
      </c>
      <c r="B1020" s="1">
        <v>23</v>
      </c>
      <c r="C1020" s="1" t="s">
        <v>17</v>
      </c>
      <c r="D1020" s="1" t="s">
        <v>18</v>
      </c>
      <c r="E1020" s="1">
        <v>0</v>
      </c>
      <c r="F1020" s="1">
        <v>3</v>
      </c>
      <c r="G1020" s="1">
        <v>0</v>
      </c>
      <c r="H1020" s="1">
        <v>10</v>
      </c>
      <c r="I1020" s="1">
        <v>4</v>
      </c>
      <c r="J1020" s="1">
        <v>1</v>
      </c>
      <c r="K1020" s="1" t="s">
        <v>27</v>
      </c>
      <c r="L1020" s="1">
        <v>3</v>
      </c>
      <c r="M1020" s="1" t="s">
        <v>1381</v>
      </c>
      <c r="N1020" s="1" t="s">
        <v>20</v>
      </c>
      <c r="O1020" s="1" t="s">
        <v>61</v>
      </c>
      <c r="P1020" s="1" t="s">
        <v>20</v>
      </c>
      <c r="Q1020" s="1" t="s">
        <v>22</v>
      </c>
      <c r="R1020" s="1" t="s">
        <v>45</v>
      </c>
      <c r="S1020">
        <f t="shared" si="76"/>
        <v>18</v>
      </c>
      <c r="T1020">
        <f t="shared" si="77"/>
        <v>10</v>
      </c>
      <c r="U1020">
        <f t="shared" si="78"/>
        <v>0</v>
      </c>
      <c r="V1020" s="14">
        <f t="shared" si="79"/>
        <v>3</v>
      </c>
      <c r="W1020" t="str">
        <f t="shared" si="75"/>
        <v>NO</v>
      </c>
      <c r="X1020" t="str">
        <f>VLOOKUP(B:B,[1]Sheet3!A:B,2,0)</f>
        <v>23-59 yrs (Adults)</v>
      </c>
    </row>
    <row r="1021" spans="1:24" x14ac:dyDescent="0.35">
      <c r="A1021" s="1" t="s">
        <v>875</v>
      </c>
      <c r="B1021" s="1">
        <v>23</v>
      </c>
      <c r="C1021" s="1" t="s">
        <v>17</v>
      </c>
      <c r="D1021" s="1" t="s">
        <v>18</v>
      </c>
      <c r="E1021" s="1">
        <v>3</v>
      </c>
      <c r="F1021" s="1">
        <v>2</v>
      </c>
      <c r="G1021" s="1">
        <v>1</v>
      </c>
      <c r="H1021" s="1">
        <v>6</v>
      </c>
      <c r="I1021" s="1">
        <v>1</v>
      </c>
      <c r="J1021" s="1">
        <v>0</v>
      </c>
      <c r="K1021" s="1" t="s">
        <v>47</v>
      </c>
      <c r="L1021" s="1">
        <v>2</v>
      </c>
      <c r="M1021" s="1" t="s">
        <v>1383</v>
      </c>
      <c r="N1021" s="1" t="s">
        <v>20</v>
      </c>
      <c r="O1021" s="1" t="s">
        <v>58</v>
      </c>
      <c r="P1021" s="1" t="s">
        <v>22</v>
      </c>
      <c r="Q1021" s="1" t="s">
        <v>22</v>
      </c>
      <c r="R1021" s="1" t="s">
        <v>45</v>
      </c>
      <c r="S1021">
        <f t="shared" si="76"/>
        <v>13</v>
      </c>
      <c r="T1021">
        <f t="shared" si="77"/>
        <v>6</v>
      </c>
      <c r="U1021">
        <f t="shared" si="78"/>
        <v>0</v>
      </c>
      <c r="V1021" s="14">
        <f t="shared" si="79"/>
        <v>2.1666666666666665</v>
      </c>
      <c r="W1021" t="str">
        <f t="shared" si="75"/>
        <v>NO</v>
      </c>
      <c r="X1021" t="str">
        <f>VLOOKUP(B:B,[1]Sheet3!A:B,2,0)</f>
        <v>23-59 yrs (Adults)</v>
      </c>
    </row>
    <row r="1022" spans="1:24" x14ac:dyDescent="0.35">
      <c r="A1022" s="1" t="s">
        <v>878</v>
      </c>
      <c r="B1022" s="1">
        <v>23</v>
      </c>
      <c r="C1022" s="1" t="s">
        <v>17</v>
      </c>
      <c r="D1022" s="1" t="s">
        <v>18</v>
      </c>
      <c r="E1022" s="1">
        <v>3</v>
      </c>
      <c r="F1022" s="1">
        <v>5</v>
      </c>
      <c r="G1022" s="1">
        <v>0</v>
      </c>
      <c r="H1022" s="1">
        <v>6</v>
      </c>
      <c r="I1022" s="1">
        <v>1</v>
      </c>
      <c r="J1022" s="1">
        <v>0</v>
      </c>
      <c r="K1022" s="1" t="s">
        <v>27</v>
      </c>
      <c r="L1022" s="1">
        <v>2</v>
      </c>
      <c r="M1022" s="1" t="s">
        <v>1383</v>
      </c>
      <c r="N1022" s="1" t="s">
        <v>20</v>
      </c>
      <c r="O1022" s="1" t="s">
        <v>145</v>
      </c>
      <c r="P1022" s="1" t="s">
        <v>20</v>
      </c>
      <c r="Q1022" s="1" t="s">
        <v>22</v>
      </c>
      <c r="R1022" s="1" t="s">
        <v>23</v>
      </c>
      <c r="S1022">
        <f t="shared" si="76"/>
        <v>15</v>
      </c>
      <c r="T1022">
        <f t="shared" si="77"/>
        <v>6</v>
      </c>
      <c r="U1022">
        <f t="shared" si="78"/>
        <v>0</v>
      </c>
      <c r="V1022" s="14">
        <f t="shared" si="79"/>
        <v>2.5</v>
      </c>
      <c r="W1022" t="str">
        <f t="shared" si="75"/>
        <v>NO</v>
      </c>
      <c r="X1022" t="str">
        <f>VLOOKUP(B:B,[1]Sheet3!A:B,2,0)</f>
        <v>23-59 yrs (Adults)</v>
      </c>
    </row>
    <row r="1023" spans="1:24" x14ac:dyDescent="0.35">
      <c r="A1023" s="1" t="s">
        <v>898</v>
      </c>
      <c r="B1023" s="1">
        <v>23</v>
      </c>
      <c r="C1023" s="1" t="s">
        <v>25</v>
      </c>
      <c r="D1023" s="1" t="s">
        <v>18</v>
      </c>
      <c r="E1023" s="1">
        <v>5.5</v>
      </c>
      <c r="F1023" s="1">
        <v>3</v>
      </c>
      <c r="G1023" s="1">
        <v>1</v>
      </c>
      <c r="H1023" s="1">
        <v>8</v>
      </c>
      <c r="I1023" s="1">
        <v>1</v>
      </c>
      <c r="J1023" s="1">
        <v>0</v>
      </c>
      <c r="K1023" s="1" t="s">
        <v>47</v>
      </c>
      <c r="L1023" s="1">
        <v>2</v>
      </c>
      <c r="M1023" s="1" t="s">
        <v>1386</v>
      </c>
      <c r="N1023" s="1" t="s">
        <v>20</v>
      </c>
      <c r="O1023" s="1" t="s">
        <v>36</v>
      </c>
      <c r="P1023" s="1" t="s">
        <v>22</v>
      </c>
      <c r="Q1023" s="1" t="s">
        <v>22</v>
      </c>
      <c r="R1023" s="1" t="s">
        <v>23</v>
      </c>
      <c r="S1023">
        <f t="shared" si="76"/>
        <v>18.5</v>
      </c>
      <c r="T1023">
        <f t="shared" si="77"/>
        <v>8</v>
      </c>
      <c r="U1023">
        <f t="shared" si="78"/>
        <v>0</v>
      </c>
      <c r="V1023" s="14">
        <f t="shared" si="79"/>
        <v>3.0833333333333335</v>
      </c>
      <c r="W1023" t="str">
        <f t="shared" si="75"/>
        <v>NO</v>
      </c>
      <c r="X1023" t="str">
        <f>VLOOKUP(B:B,[1]Sheet3!A:B,2,0)</f>
        <v>23-59 yrs (Adults)</v>
      </c>
    </row>
    <row r="1024" spans="1:24" x14ac:dyDescent="0.35">
      <c r="A1024" s="1" t="s">
        <v>906</v>
      </c>
      <c r="B1024" s="1">
        <v>23</v>
      </c>
      <c r="C1024" s="1" t="s">
        <v>55</v>
      </c>
      <c r="D1024" s="1" t="s">
        <v>18</v>
      </c>
      <c r="E1024" s="1">
        <v>3</v>
      </c>
      <c r="F1024" s="1">
        <v>2</v>
      </c>
      <c r="G1024" s="1">
        <v>1</v>
      </c>
      <c r="H1024" s="1">
        <v>6</v>
      </c>
      <c r="I1024" s="1">
        <v>3</v>
      </c>
      <c r="J1024" s="1">
        <v>2</v>
      </c>
      <c r="K1024" s="1" t="s">
        <v>108</v>
      </c>
      <c r="L1024" s="1">
        <v>4</v>
      </c>
      <c r="M1024" s="1" t="s">
        <v>1383</v>
      </c>
      <c r="N1024" s="1" t="s">
        <v>20</v>
      </c>
      <c r="O1024" s="1" t="s">
        <v>32</v>
      </c>
      <c r="P1024" s="1" t="s">
        <v>22</v>
      </c>
      <c r="Q1024" s="1" t="s">
        <v>22</v>
      </c>
      <c r="R1024" s="1" t="s">
        <v>37</v>
      </c>
      <c r="S1024">
        <f t="shared" si="76"/>
        <v>17</v>
      </c>
      <c r="T1024">
        <f t="shared" si="77"/>
        <v>6</v>
      </c>
      <c r="U1024">
        <f t="shared" si="78"/>
        <v>1</v>
      </c>
      <c r="V1024" s="14">
        <f t="shared" si="79"/>
        <v>2.8333333333333335</v>
      </c>
      <c r="W1024" t="str">
        <f t="shared" si="75"/>
        <v>NO</v>
      </c>
      <c r="X1024" t="str">
        <f>VLOOKUP(B:B,[1]Sheet3!A:B,2,0)</f>
        <v>23-59 yrs (Adults)</v>
      </c>
    </row>
    <row r="1025" spans="1:24" x14ac:dyDescent="0.35">
      <c r="A1025" s="1" t="s">
        <v>930</v>
      </c>
      <c r="B1025" s="1">
        <v>23</v>
      </c>
      <c r="C1025" s="1" t="s">
        <v>25</v>
      </c>
      <c r="D1025" s="1" t="s">
        <v>18</v>
      </c>
      <c r="E1025" s="1">
        <v>5</v>
      </c>
      <c r="F1025" s="1">
        <v>2</v>
      </c>
      <c r="G1025" s="1">
        <v>1</v>
      </c>
      <c r="H1025" s="1">
        <v>8</v>
      </c>
      <c r="I1025" s="1">
        <v>1</v>
      </c>
      <c r="J1025" s="1">
        <v>4</v>
      </c>
      <c r="K1025" s="1" t="s">
        <v>47</v>
      </c>
      <c r="L1025" s="1">
        <v>3</v>
      </c>
      <c r="M1025" s="1" t="s">
        <v>1383</v>
      </c>
      <c r="N1025" s="1" t="s">
        <v>22</v>
      </c>
      <c r="O1025" s="1" t="s">
        <v>156</v>
      </c>
      <c r="P1025" s="1" t="s">
        <v>22</v>
      </c>
      <c r="Q1025" s="1" t="s">
        <v>22</v>
      </c>
      <c r="R1025" s="1" t="s">
        <v>37</v>
      </c>
      <c r="S1025">
        <f t="shared" si="76"/>
        <v>21</v>
      </c>
      <c r="T1025">
        <f t="shared" si="77"/>
        <v>8</v>
      </c>
      <c r="U1025">
        <f t="shared" si="78"/>
        <v>1</v>
      </c>
      <c r="V1025" s="14">
        <f t="shared" si="79"/>
        <v>3.5</v>
      </c>
      <c r="W1025" t="str">
        <f t="shared" si="75"/>
        <v>NO</v>
      </c>
      <c r="X1025" t="str">
        <f>VLOOKUP(B:B,[1]Sheet3!A:B,2,0)</f>
        <v>23-59 yrs (Adults)</v>
      </c>
    </row>
    <row r="1026" spans="1:24" x14ac:dyDescent="0.35">
      <c r="A1026" s="1" t="s">
        <v>940</v>
      </c>
      <c r="B1026" s="1">
        <v>23</v>
      </c>
      <c r="C1026" s="1" t="s">
        <v>151</v>
      </c>
      <c r="D1026" s="1" t="s">
        <v>26</v>
      </c>
      <c r="E1026" s="1">
        <v>3</v>
      </c>
      <c r="F1026" s="1">
        <v>4</v>
      </c>
      <c r="G1026" s="1">
        <v>0</v>
      </c>
      <c r="H1026" s="1">
        <v>9</v>
      </c>
      <c r="I1026" s="1">
        <v>3</v>
      </c>
      <c r="J1026" s="1">
        <v>0</v>
      </c>
      <c r="K1026" s="1" t="s">
        <v>142</v>
      </c>
      <c r="L1026" s="1">
        <v>2</v>
      </c>
      <c r="M1026" s="1" t="s">
        <v>1381</v>
      </c>
      <c r="N1026" s="1" t="s">
        <v>20</v>
      </c>
      <c r="O1026" s="1" t="s">
        <v>36</v>
      </c>
      <c r="P1026" s="1" t="s">
        <v>20</v>
      </c>
      <c r="Q1026" s="1" t="s">
        <v>22</v>
      </c>
      <c r="R1026" s="1" t="s">
        <v>37</v>
      </c>
      <c r="S1026">
        <f t="shared" si="76"/>
        <v>19</v>
      </c>
      <c r="T1026">
        <f t="shared" si="77"/>
        <v>9</v>
      </c>
      <c r="U1026">
        <f t="shared" si="78"/>
        <v>0</v>
      </c>
      <c r="V1026" s="14">
        <f t="shared" si="79"/>
        <v>3.1666666666666665</v>
      </c>
      <c r="W1026" t="str">
        <f t="shared" ref="W1026:W1089" si="80">IF(T1026=I1026, "YES","NO")</f>
        <v>NO</v>
      </c>
      <c r="X1026" t="str">
        <f>VLOOKUP(B:B,[1]Sheet3!A:B,2,0)</f>
        <v>23-59 yrs (Adults)</v>
      </c>
    </row>
    <row r="1027" spans="1:24" x14ac:dyDescent="0.35">
      <c r="A1027" s="1" t="s">
        <v>950</v>
      </c>
      <c r="B1027" s="1">
        <v>23</v>
      </c>
      <c r="C1027" s="1" t="s">
        <v>151</v>
      </c>
      <c r="D1027" s="1" t="s">
        <v>26</v>
      </c>
      <c r="E1027" s="1">
        <v>1</v>
      </c>
      <c r="F1027" s="1">
        <v>2</v>
      </c>
      <c r="G1027" s="1">
        <v>1</v>
      </c>
      <c r="H1027" s="1">
        <v>8</v>
      </c>
      <c r="I1027" s="1">
        <v>2</v>
      </c>
      <c r="J1027" s="1">
        <v>2</v>
      </c>
      <c r="K1027" s="1" t="s">
        <v>35</v>
      </c>
      <c r="L1027" s="1">
        <v>2</v>
      </c>
      <c r="M1027" s="1" t="s">
        <v>1381</v>
      </c>
      <c r="N1027" s="1" t="s">
        <v>22</v>
      </c>
      <c r="O1027" s="1" t="s">
        <v>156</v>
      </c>
      <c r="P1027" s="1" t="s">
        <v>20</v>
      </c>
      <c r="Q1027" s="1" t="s">
        <v>22</v>
      </c>
      <c r="R1027" s="1" t="s">
        <v>23</v>
      </c>
      <c r="S1027">
        <f t="shared" ref="S1027:S1090" si="81">SUM(E1027:J1027)</f>
        <v>16</v>
      </c>
      <c r="T1027">
        <f t="shared" ref="T1027:T1090" si="82">MAX(E1027:J1027)</f>
        <v>8</v>
      </c>
      <c r="U1027">
        <f t="shared" ref="U1027:U1090" si="83">MIN(E1027:J1027)</f>
        <v>1</v>
      </c>
      <c r="V1027" s="14">
        <f t="shared" ref="V1027:V1090" si="84">AVERAGE(E1027:J1027)</f>
        <v>2.6666666666666665</v>
      </c>
      <c r="W1027" t="str">
        <f t="shared" si="80"/>
        <v>NO</v>
      </c>
      <c r="X1027" t="str">
        <f>VLOOKUP(B:B,[1]Sheet3!A:B,2,0)</f>
        <v>23-59 yrs (Adults)</v>
      </c>
    </row>
    <row r="1028" spans="1:24" x14ac:dyDescent="0.35">
      <c r="A1028" s="1" t="s">
        <v>980</v>
      </c>
      <c r="B1028" s="1">
        <v>23</v>
      </c>
      <c r="C1028" s="1" t="s">
        <v>17</v>
      </c>
      <c r="D1028" s="1" t="s">
        <v>18</v>
      </c>
      <c r="E1028" s="1">
        <v>4</v>
      </c>
      <c r="F1028" s="1">
        <v>2</v>
      </c>
      <c r="G1028" s="1">
        <v>0.5</v>
      </c>
      <c r="H1028" s="1">
        <v>7</v>
      </c>
      <c r="I1028" s="1">
        <v>3</v>
      </c>
      <c r="J1028" s="1">
        <v>1</v>
      </c>
      <c r="K1028" s="1" t="s">
        <v>27</v>
      </c>
      <c r="L1028" s="1">
        <v>3</v>
      </c>
      <c r="M1028" s="1" t="s">
        <v>1383</v>
      </c>
      <c r="N1028" s="1" t="s">
        <v>20</v>
      </c>
      <c r="O1028" s="1" t="s">
        <v>277</v>
      </c>
      <c r="P1028" s="1" t="s">
        <v>22</v>
      </c>
      <c r="Q1028" s="1" t="s">
        <v>22</v>
      </c>
      <c r="R1028" s="1" t="s">
        <v>33</v>
      </c>
      <c r="S1028">
        <f t="shared" si="81"/>
        <v>17.5</v>
      </c>
      <c r="T1028">
        <f t="shared" si="82"/>
        <v>7</v>
      </c>
      <c r="U1028">
        <f t="shared" si="83"/>
        <v>0.5</v>
      </c>
      <c r="V1028" s="14">
        <f t="shared" si="84"/>
        <v>2.9166666666666665</v>
      </c>
      <c r="W1028" t="str">
        <f t="shared" si="80"/>
        <v>NO</v>
      </c>
      <c r="X1028" t="str">
        <f>VLOOKUP(B:B,[1]Sheet3!A:B,2,0)</f>
        <v>23-59 yrs (Adults)</v>
      </c>
    </row>
    <row r="1029" spans="1:24" x14ac:dyDescent="0.35">
      <c r="A1029" s="1" t="s">
        <v>1041</v>
      </c>
      <c r="B1029" s="1">
        <v>23</v>
      </c>
      <c r="C1029" s="1" t="s">
        <v>31</v>
      </c>
      <c r="D1029" s="1" t="s">
        <v>18</v>
      </c>
      <c r="E1029" s="1">
        <v>4</v>
      </c>
      <c r="F1029" s="1">
        <v>1</v>
      </c>
      <c r="G1029" s="1">
        <v>0</v>
      </c>
      <c r="H1029" s="1">
        <v>7</v>
      </c>
      <c r="I1029" s="1">
        <v>8</v>
      </c>
      <c r="J1029" s="1">
        <v>2</v>
      </c>
      <c r="K1029" s="1" t="s">
        <v>142</v>
      </c>
      <c r="L1029" s="1">
        <v>3</v>
      </c>
      <c r="M1029" s="1" t="s">
        <v>1386</v>
      </c>
      <c r="N1029" s="1" t="s">
        <v>20</v>
      </c>
      <c r="O1029" s="1" t="s">
        <v>48</v>
      </c>
      <c r="P1029" s="1" t="s">
        <v>20</v>
      </c>
      <c r="Q1029" s="1" t="s">
        <v>22</v>
      </c>
      <c r="R1029" s="1" t="s">
        <v>33</v>
      </c>
      <c r="S1029">
        <f t="shared" si="81"/>
        <v>22</v>
      </c>
      <c r="T1029">
        <f t="shared" si="82"/>
        <v>8</v>
      </c>
      <c r="U1029">
        <f t="shared" si="83"/>
        <v>0</v>
      </c>
      <c r="V1029" s="14">
        <f t="shared" si="84"/>
        <v>3.6666666666666665</v>
      </c>
      <c r="W1029" t="str">
        <f t="shared" si="80"/>
        <v>YES</v>
      </c>
      <c r="X1029" t="str">
        <f>VLOOKUP(B:B,[1]Sheet3!A:B,2,0)</f>
        <v>23-59 yrs (Adults)</v>
      </c>
    </row>
    <row r="1030" spans="1:24" x14ac:dyDescent="0.35">
      <c r="A1030" s="1" t="s">
        <v>1048</v>
      </c>
      <c r="B1030" s="1">
        <v>23</v>
      </c>
      <c r="C1030" s="1" t="s">
        <v>17</v>
      </c>
      <c r="D1030" s="1" t="s">
        <v>18</v>
      </c>
      <c r="E1030" s="1">
        <v>0</v>
      </c>
      <c r="F1030" s="1">
        <v>0</v>
      </c>
      <c r="G1030" s="1">
        <v>0</v>
      </c>
      <c r="H1030" s="1">
        <v>8</v>
      </c>
      <c r="I1030" s="1">
        <v>3</v>
      </c>
      <c r="J1030" s="1">
        <v>0</v>
      </c>
      <c r="K1030" s="1" t="s">
        <v>27</v>
      </c>
      <c r="L1030" s="1">
        <v>1</v>
      </c>
      <c r="M1030" s="1" t="s">
        <v>1383</v>
      </c>
      <c r="N1030" s="1" t="s">
        <v>20</v>
      </c>
      <c r="O1030" s="1" t="s">
        <v>39</v>
      </c>
      <c r="P1030" s="1" t="s">
        <v>20</v>
      </c>
      <c r="Q1030" s="1" t="s">
        <v>20</v>
      </c>
      <c r="R1030" s="1" t="s">
        <v>115</v>
      </c>
      <c r="S1030">
        <f t="shared" si="81"/>
        <v>11</v>
      </c>
      <c r="T1030">
        <f t="shared" si="82"/>
        <v>8</v>
      </c>
      <c r="U1030">
        <f t="shared" si="83"/>
        <v>0</v>
      </c>
      <c r="V1030" s="14">
        <f t="shared" si="84"/>
        <v>1.8333333333333333</v>
      </c>
      <c r="W1030" t="str">
        <f t="shared" si="80"/>
        <v>NO</v>
      </c>
      <c r="X1030" t="str">
        <f>VLOOKUP(B:B,[1]Sheet3!A:B,2,0)</f>
        <v>23-59 yrs (Adults)</v>
      </c>
    </row>
    <row r="1031" spans="1:24" x14ac:dyDescent="0.35">
      <c r="A1031" s="1" t="s">
        <v>1059</v>
      </c>
      <c r="B1031" s="1">
        <v>23</v>
      </c>
      <c r="C1031" s="1" t="s">
        <v>55</v>
      </c>
      <c r="D1031" s="1" t="s">
        <v>18</v>
      </c>
      <c r="E1031" s="1">
        <v>2</v>
      </c>
      <c r="F1031" s="1">
        <v>6</v>
      </c>
      <c r="G1031" s="1">
        <v>2</v>
      </c>
      <c r="H1031" s="1">
        <v>7</v>
      </c>
      <c r="I1031" s="1">
        <v>4</v>
      </c>
      <c r="J1031" s="1">
        <v>2</v>
      </c>
      <c r="K1031" s="1" t="s">
        <v>142</v>
      </c>
      <c r="L1031" s="1">
        <v>4</v>
      </c>
      <c r="M1031" s="1" t="s">
        <v>1383</v>
      </c>
      <c r="N1031" s="1" t="s">
        <v>20</v>
      </c>
      <c r="O1031" s="1" t="s">
        <v>48</v>
      </c>
      <c r="P1031" s="1" t="s">
        <v>22</v>
      </c>
      <c r="Q1031" s="1" t="s">
        <v>22</v>
      </c>
      <c r="R1031" s="1" t="s">
        <v>29</v>
      </c>
      <c r="S1031">
        <f t="shared" si="81"/>
        <v>23</v>
      </c>
      <c r="T1031">
        <f t="shared" si="82"/>
        <v>7</v>
      </c>
      <c r="U1031">
        <f t="shared" si="83"/>
        <v>2</v>
      </c>
      <c r="V1031" s="14">
        <f t="shared" si="84"/>
        <v>3.8333333333333335</v>
      </c>
      <c r="W1031" t="str">
        <f t="shared" si="80"/>
        <v>NO</v>
      </c>
      <c r="X1031" t="str">
        <f>VLOOKUP(B:B,[1]Sheet3!A:B,2,0)</f>
        <v>23-59 yrs (Adults)</v>
      </c>
    </row>
    <row r="1032" spans="1:24" x14ac:dyDescent="0.35">
      <c r="A1032" s="1" t="s">
        <v>1067</v>
      </c>
      <c r="B1032" s="1">
        <v>23</v>
      </c>
      <c r="C1032" s="1" t="s">
        <v>31</v>
      </c>
      <c r="D1032" s="1" t="s">
        <v>26</v>
      </c>
      <c r="E1032" s="1">
        <v>2</v>
      </c>
      <c r="F1032" s="1">
        <v>2</v>
      </c>
      <c r="G1032" s="1">
        <v>1</v>
      </c>
      <c r="H1032" s="1">
        <v>6</v>
      </c>
      <c r="I1032" s="1">
        <v>3</v>
      </c>
      <c r="J1032" s="1">
        <v>0</v>
      </c>
      <c r="K1032" s="1" t="s">
        <v>47</v>
      </c>
      <c r="L1032" s="1">
        <v>3</v>
      </c>
      <c r="M1032" s="1" t="s">
        <v>1381</v>
      </c>
      <c r="N1032" s="1" t="s">
        <v>20</v>
      </c>
      <c r="O1032" s="1" t="s">
        <v>32</v>
      </c>
      <c r="P1032" s="1" t="s">
        <v>20</v>
      </c>
      <c r="Q1032" s="1" t="s">
        <v>20</v>
      </c>
      <c r="R1032" s="1" t="s">
        <v>23</v>
      </c>
      <c r="S1032">
        <f t="shared" si="81"/>
        <v>14</v>
      </c>
      <c r="T1032">
        <f t="shared" si="82"/>
        <v>6</v>
      </c>
      <c r="U1032">
        <f t="shared" si="83"/>
        <v>0</v>
      </c>
      <c r="V1032" s="14">
        <f t="shared" si="84"/>
        <v>2.3333333333333335</v>
      </c>
      <c r="W1032" t="str">
        <f t="shared" si="80"/>
        <v>NO</v>
      </c>
      <c r="X1032" t="str">
        <f>VLOOKUP(B:B,[1]Sheet3!A:B,2,0)</f>
        <v>23-59 yrs (Adults)</v>
      </c>
    </row>
    <row r="1033" spans="1:24" x14ac:dyDescent="0.35">
      <c r="A1033" s="1" t="s">
        <v>1088</v>
      </c>
      <c r="B1033" s="1">
        <v>23</v>
      </c>
      <c r="C1033" s="1" t="s">
        <v>17</v>
      </c>
      <c r="D1033" s="1" t="s">
        <v>26</v>
      </c>
      <c r="E1033" s="1">
        <v>2</v>
      </c>
      <c r="F1033" s="1">
        <v>7</v>
      </c>
      <c r="G1033" s="1">
        <v>0</v>
      </c>
      <c r="H1033" s="1">
        <v>7</v>
      </c>
      <c r="I1033" s="1">
        <v>4</v>
      </c>
      <c r="J1033" s="1">
        <v>1</v>
      </c>
      <c r="K1033" s="1" t="s">
        <v>35</v>
      </c>
      <c r="L1033" s="1">
        <v>4</v>
      </c>
      <c r="M1033" s="1" t="s">
        <v>1381</v>
      </c>
      <c r="N1033" s="1" t="s">
        <v>20</v>
      </c>
      <c r="O1033" s="1" t="s">
        <v>68</v>
      </c>
      <c r="P1033" s="1" t="s">
        <v>20</v>
      </c>
      <c r="Q1033" s="1" t="s">
        <v>22</v>
      </c>
      <c r="R1033" s="1" t="s">
        <v>33</v>
      </c>
      <c r="S1033">
        <f t="shared" si="81"/>
        <v>21</v>
      </c>
      <c r="T1033">
        <f t="shared" si="82"/>
        <v>7</v>
      </c>
      <c r="U1033">
        <f t="shared" si="83"/>
        <v>0</v>
      </c>
      <c r="V1033" s="14">
        <f t="shared" si="84"/>
        <v>3.5</v>
      </c>
      <c r="W1033" t="str">
        <f t="shared" si="80"/>
        <v>NO</v>
      </c>
      <c r="X1033" t="str">
        <f>VLOOKUP(B:B,[1]Sheet3!A:B,2,0)</f>
        <v>23-59 yrs (Adults)</v>
      </c>
    </row>
    <row r="1034" spans="1:24" x14ac:dyDescent="0.35">
      <c r="A1034" s="1" t="s">
        <v>1093</v>
      </c>
      <c r="B1034" s="1">
        <v>23</v>
      </c>
      <c r="C1034" s="1" t="s">
        <v>55</v>
      </c>
      <c r="D1034" s="1" t="s">
        <v>18</v>
      </c>
      <c r="E1034" s="1">
        <v>10</v>
      </c>
      <c r="F1034" s="1">
        <v>1</v>
      </c>
      <c r="G1034" s="1">
        <v>0</v>
      </c>
      <c r="H1034" s="1">
        <v>8</v>
      </c>
      <c r="I1034" s="1">
        <v>8</v>
      </c>
      <c r="J1034" s="1">
        <v>1</v>
      </c>
      <c r="K1034" s="1" t="s">
        <v>27</v>
      </c>
      <c r="L1034" s="1">
        <v>3</v>
      </c>
      <c r="M1034" s="1" t="s">
        <v>1386</v>
      </c>
      <c r="N1034" s="1" t="s">
        <v>20</v>
      </c>
      <c r="O1034" s="1" t="s">
        <v>36</v>
      </c>
      <c r="P1034" s="1" t="s">
        <v>22</v>
      </c>
      <c r="Q1034" s="1" t="s">
        <v>22</v>
      </c>
      <c r="R1034" s="1" t="s">
        <v>33</v>
      </c>
      <c r="S1034">
        <f t="shared" si="81"/>
        <v>28</v>
      </c>
      <c r="T1034">
        <f t="shared" si="82"/>
        <v>10</v>
      </c>
      <c r="U1034">
        <f t="shared" si="83"/>
        <v>0</v>
      </c>
      <c r="V1034" s="14">
        <f t="shared" si="84"/>
        <v>4.666666666666667</v>
      </c>
      <c r="W1034" t="str">
        <f t="shared" si="80"/>
        <v>NO</v>
      </c>
      <c r="X1034" t="str">
        <f>VLOOKUP(B:B,[1]Sheet3!A:B,2,0)</f>
        <v>23-59 yrs (Adults)</v>
      </c>
    </row>
    <row r="1035" spans="1:24" x14ac:dyDescent="0.35">
      <c r="A1035" s="1" t="s">
        <v>1097</v>
      </c>
      <c r="B1035" s="1">
        <v>23</v>
      </c>
      <c r="C1035" s="1" t="s">
        <v>55</v>
      </c>
      <c r="D1035" s="1" t="s">
        <v>18</v>
      </c>
      <c r="E1035" s="1">
        <v>2</v>
      </c>
      <c r="F1035" s="1">
        <v>6</v>
      </c>
      <c r="G1035" s="1">
        <v>1</v>
      </c>
      <c r="H1035" s="1">
        <v>7</v>
      </c>
      <c r="I1035" s="1">
        <v>2</v>
      </c>
      <c r="J1035" s="1">
        <v>1</v>
      </c>
      <c r="K1035" s="1" t="s">
        <v>19</v>
      </c>
      <c r="L1035" s="1">
        <v>3</v>
      </c>
      <c r="M1035" s="1" t="s">
        <v>1381</v>
      </c>
      <c r="N1035" s="1" t="s">
        <v>20</v>
      </c>
      <c r="O1035" s="1" t="s">
        <v>61</v>
      </c>
      <c r="P1035" s="1" t="s">
        <v>20</v>
      </c>
      <c r="Q1035" s="1" t="s">
        <v>22</v>
      </c>
      <c r="R1035" s="1" t="s">
        <v>23</v>
      </c>
      <c r="S1035">
        <f t="shared" si="81"/>
        <v>19</v>
      </c>
      <c r="T1035">
        <f t="shared" si="82"/>
        <v>7</v>
      </c>
      <c r="U1035">
        <f t="shared" si="83"/>
        <v>1</v>
      </c>
      <c r="V1035" s="14">
        <f t="shared" si="84"/>
        <v>3.1666666666666665</v>
      </c>
      <c r="W1035" t="str">
        <f t="shared" si="80"/>
        <v>NO</v>
      </c>
      <c r="X1035" t="str">
        <f>VLOOKUP(B:B,[1]Sheet3!A:B,2,0)</f>
        <v>23-59 yrs (Adults)</v>
      </c>
    </row>
    <row r="1036" spans="1:24" x14ac:dyDescent="0.35">
      <c r="A1036" s="1" t="s">
        <v>1102</v>
      </c>
      <c r="B1036" s="1">
        <v>23</v>
      </c>
      <c r="C1036" s="1" t="s">
        <v>55</v>
      </c>
      <c r="D1036" s="1" t="s">
        <v>26</v>
      </c>
      <c r="E1036" s="1">
        <v>2</v>
      </c>
      <c r="F1036" s="1">
        <v>2</v>
      </c>
      <c r="G1036" s="1">
        <v>0.3</v>
      </c>
      <c r="H1036" s="1">
        <v>8</v>
      </c>
      <c r="I1036" s="1">
        <v>1</v>
      </c>
      <c r="J1036" s="1" t="s">
        <v>1387</v>
      </c>
      <c r="K1036" s="1" t="s">
        <v>47</v>
      </c>
      <c r="L1036" s="1">
        <v>3</v>
      </c>
      <c r="M1036" s="1" t="s">
        <v>1386</v>
      </c>
      <c r="N1036" s="1" t="s">
        <v>20</v>
      </c>
      <c r="O1036" s="1" t="s">
        <v>156</v>
      </c>
      <c r="P1036" s="1" t="s">
        <v>22</v>
      </c>
      <c r="Q1036" s="1" t="s">
        <v>22</v>
      </c>
      <c r="R1036" s="1" t="s">
        <v>37</v>
      </c>
      <c r="S1036">
        <f t="shared" si="81"/>
        <v>13.3</v>
      </c>
      <c r="T1036">
        <f t="shared" si="82"/>
        <v>8</v>
      </c>
      <c r="U1036">
        <f t="shared" si="83"/>
        <v>0.3</v>
      </c>
      <c r="V1036" s="14">
        <f t="shared" si="84"/>
        <v>2.66</v>
      </c>
      <c r="W1036" t="str">
        <f t="shared" si="80"/>
        <v>NO</v>
      </c>
      <c r="X1036" t="str">
        <f>VLOOKUP(B:B,[1]Sheet3!A:B,2,0)</f>
        <v>23-59 yrs (Adults)</v>
      </c>
    </row>
    <row r="1037" spans="1:24" x14ac:dyDescent="0.35">
      <c r="A1037" s="1" t="s">
        <v>1111</v>
      </c>
      <c r="B1037" s="1">
        <v>23</v>
      </c>
      <c r="C1037" s="1" t="s">
        <v>87</v>
      </c>
      <c r="D1037" s="1" t="s">
        <v>87</v>
      </c>
      <c r="E1037" s="1">
        <v>0</v>
      </c>
      <c r="F1037" s="1">
        <v>2</v>
      </c>
      <c r="G1037" s="1">
        <v>2</v>
      </c>
      <c r="H1037" s="1">
        <v>10</v>
      </c>
      <c r="I1037" s="1">
        <v>6</v>
      </c>
      <c r="J1037" s="1">
        <v>0</v>
      </c>
      <c r="K1037" s="1" t="s">
        <v>27</v>
      </c>
      <c r="L1037" s="1">
        <v>2</v>
      </c>
      <c r="M1037" s="1" t="s">
        <v>1383</v>
      </c>
      <c r="N1037" s="1" t="s">
        <v>20</v>
      </c>
      <c r="O1037" s="1" t="s">
        <v>32</v>
      </c>
      <c r="P1037" s="1" t="s">
        <v>22</v>
      </c>
      <c r="Q1037" s="1" t="s">
        <v>20</v>
      </c>
      <c r="R1037" s="1" t="s">
        <v>23</v>
      </c>
      <c r="S1037">
        <f t="shared" si="81"/>
        <v>20</v>
      </c>
      <c r="T1037">
        <f t="shared" si="82"/>
        <v>10</v>
      </c>
      <c r="U1037">
        <f t="shared" si="83"/>
        <v>0</v>
      </c>
      <c r="V1037" s="14">
        <f t="shared" si="84"/>
        <v>3.3333333333333335</v>
      </c>
      <c r="W1037" t="str">
        <f t="shared" si="80"/>
        <v>NO</v>
      </c>
      <c r="X1037" t="str">
        <f>VLOOKUP(B:B,[1]Sheet3!A:B,2,0)</f>
        <v>23-59 yrs (Adults)</v>
      </c>
    </row>
    <row r="1038" spans="1:24" x14ac:dyDescent="0.35">
      <c r="A1038" s="1" t="s">
        <v>1114</v>
      </c>
      <c r="B1038" s="1">
        <v>23</v>
      </c>
      <c r="C1038" s="1" t="s">
        <v>31</v>
      </c>
      <c r="D1038" s="1" t="s">
        <v>18</v>
      </c>
      <c r="E1038" s="1">
        <v>2</v>
      </c>
      <c r="F1038" s="1">
        <v>1</v>
      </c>
      <c r="G1038" s="1">
        <v>1</v>
      </c>
      <c r="H1038" s="1">
        <v>7.5</v>
      </c>
      <c r="I1038" s="1">
        <v>1</v>
      </c>
      <c r="J1038" s="1">
        <v>2</v>
      </c>
      <c r="K1038" s="1" t="s">
        <v>47</v>
      </c>
      <c r="L1038" s="1">
        <v>3</v>
      </c>
      <c r="M1038" s="1" t="s">
        <v>1383</v>
      </c>
      <c r="N1038" s="1" t="s">
        <v>20</v>
      </c>
      <c r="O1038" s="1" t="s">
        <v>61</v>
      </c>
      <c r="P1038" s="1" t="s">
        <v>22</v>
      </c>
      <c r="Q1038" s="1" t="s">
        <v>22</v>
      </c>
      <c r="R1038" s="1" t="s">
        <v>33</v>
      </c>
      <c r="S1038">
        <f t="shared" si="81"/>
        <v>14.5</v>
      </c>
      <c r="T1038">
        <f t="shared" si="82"/>
        <v>7.5</v>
      </c>
      <c r="U1038">
        <f t="shared" si="83"/>
        <v>1</v>
      </c>
      <c r="V1038" s="14">
        <f t="shared" si="84"/>
        <v>2.4166666666666665</v>
      </c>
      <c r="W1038" t="str">
        <f t="shared" si="80"/>
        <v>NO</v>
      </c>
      <c r="X1038" t="str">
        <f>VLOOKUP(B:B,[1]Sheet3!A:B,2,0)</f>
        <v>23-59 yrs (Adults)</v>
      </c>
    </row>
    <row r="1039" spans="1:24" x14ac:dyDescent="0.35">
      <c r="A1039" s="1" t="s">
        <v>1142</v>
      </c>
      <c r="B1039" s="1">
        <v>23</v>
      </c>
      <c r="C1039" s="1" t="s">
        <v>55</v>
      </c>
      <c r="D1039" s="1" t="s">
        <v>18</v>
      </c>
      <c r="E1039" s="1">
        <v>2</v>
      </c>
      <c r="F1039" s="1">
        <v>2</v>
      </c>
      <c r="G1039" s="1">
        <v>2</v>
      </c>
      <c r="H1039" s="1">
        <v>7</v>
      </c>
      <c r="I1039" s="1">
        <v>5</v>
      </c>
      <c r="J1039" s="1">
        <v>2</v>
      </c>
      <c r="K1039" s="1" t="s">
        <v>47</v>
      </c>
      <c r="L1039" s="1">
        <v>2</v>
      </c>
      <c r="M1039" s="1" t="s">
        <v>1383</v>
      </c>
      <c r="N1039" s="1" t="s">
        <v>20</v>
      </c>
      <c r="O1039" s="1" t="s">
        <v>28</v>
      </c>
      <c r="P1039" s="1" t="s">
        <v>20</v>
      </c>
      <c r="Q1039" s="1" t="s">
        <v>22</v>
      </c>
      <c r="R1039" s="1" t="s">
        <v>37</v>
      </c>
      <c r="S1039">
        <f t="shared" si="81"/>
        <v>20</v>
      </c>
      <c r="T1039">
        <f t="shared" si="82"/>
        <v>7</v>
      </c>
      <c r="U1039">
        <f t="shared" si="83"/>
        <v>2</v>
      </c>
      <c r="V1039" s="14">
        <f t="shared" si="84"/>
        <v>3.3333333333333335</v>
      </c>
      <c r="W1039" t="str">
        <f t="shared" si="80"/>
        <v>NO</v>
      </c>
      <c r="X1039" t="str">
        <f>VLOOKUP(B:B,[1]Sheet3!A:B,2,0)</f>
        <v>23-59 yrs (Adults)</v>
      </c>
    </row>
    <row r="1040" spans="1:24" x14ac:dyDescent="0.35">
      <c r="A1040" s="1" t="s">
        <v>1154</v>
      </c>
      <c r="B1040" s="1">
        <v>23</v>
      </c>
      <c r="C1040" s="1" t="s">
        <v>17</v>
      </c>
      <c r="D1040" s="1" t="s">
        <v>26</v>
      </c>
      <c r="E1040" s="1">
        <v>4</v>
      </c>
      <c r="F1040" s="1">
        <v>2</v>
      </c>
      <c r="G1040" s="1">
        <v>1</v>
      </c>
      <c r="H1040" s="1">
        <v>7</v>
      </c>
      <c r="I1040" s="1">
        <v>3</v>
      </c>
      <c r="J1040" s="1">
        <v>1</v>
      </c>
      <c r="K1040" s="1" t="s">
        <v>19</v>
      </c>
      <c r="L1040" s="1">
        <v>3</v>
      </c>
      <c r="M1040" s="1" t="s">
        <v>1383</v>
      </c>
      <c r="N1040" s="1" t="s">
        <v>22</v>
      </c>
      <c r="O1040" s="1" t="s">
        <v>21</v>
      </c>
      <c r="P1040" s="1" t="s">
        <v>22</v>
      </c>
      <c r="Q1040" s="1" t="s">
        <v>22</v>
      </c>
      <c r="R1040" s="1" t="s">
        <v>52</v>
      </c>
      <c r="S1040">
        <f t="shared" si="81"/>
        <v>18</v>
      </c>
      <c r="T1040">
        <f t="shared" si="82"/>
        <v>7</v>
      </c>
      <c r="U1040">
        <f t="shared" si="83"/>
        <v>1</v>
      </c>
      <c r="V1040" s="14">
        <f t="shared" si="84"/>
        <v>3</v>
      </c>
      <c r="W1040" t="str">
        <f t="shared" si="80"/>
        <v>NO</v>
      </c>
      <c r="X1040" t="str">
        <f>VLOOKUP(B:B,[1]Sheet3!A:B,2,0)</f>
        <v>23-59 yrs (Adults)</v>
      </c>
    </row>
    <row r="1041" spans="1:24" x14ac:dyDescent="0.35">
      <c r="A1041" s="1" t="s">
        <v>1158</v>
      </c>
      <c r="B1041" s="1">
        <v>23</v>
      </c>
      <c r="C1041" s="1" t="s">
        <v>55</v>
      </c>
      <c r="D1041" s="1" t="s">
        <v>26</v>
      </c>
      <c r="E1041" s="1">
        <v>3</v>
      </c>
      <c r="F1041" s="1">
        <v>4</v>
      </c>
      <c r="G1041" s="1">
        <v>1</v>
      </c>
      <c r="H1041" s="1">
        <v>8</v>
      </c>
      <c r="I1041" s="1">
        <v>3</v>
      </c>
      <c r="J1041" s="1">
        <v>2</v>
      </c>
      <c r="K1041" s="1" t="s">
        <v>47</v>
      </c>
      <c r="L1041" s="1">
        <v>3</v>
      </c>
      <c r="M1041" s="1" t="s">
        <v>1383</v>
      </c>
      <c r="N1041" s="1" t="s">
        <v>20</v>
      </c>
      <c r="O1041" s="1" t="s">
        <v>48</v>
      </c>
      <c r="P1041" s="1" t="s">
        <v>22</v>
      </c>
      <c r="Q1041" s="1" t="s">
        <v>20</v>
      </c>
      <c r="R1041" s="1" t="s">
        <v>23</v>
      </c>
      <c r="S1041">
        <f t="shared" si="81"/>
        <v>21</v>
      </c>
      <c r="T1041">
        <f t="shared" si="82"/>
        <v>8</v>
      </c>
      <c r="U1041">
        <f t="shared" si="83"/>
        <v>1</v>
      </c>
      <c r="V1041" s="14">
        <f t="shared" si="84"/>
        <v>3.5</v>
      </c>
      <c r="W1041" t="str">
        <f t="shared" si="80"/>
        <v>NO</v>
      </c>
      <c r="X1041" t="str">
        <f>VLOOKUP(B:B,[1]Sheet3!A:B,2,0)</f>
        <v>23-59 yrs (Adults)</v>
      </c>
    </row>
    <row r="1042" spans="1:24" x14ac:dyDescent="0.35">
      <c r="A1042" s="1" t="s">
        <v>1178</v>
      </c>
      <c r="B1042" s="1">
        <v>23</v>
      </c>
      <c r="C1042" s="1" t="s">
        <v>55</v>
      </c>
      <c r="D1042" s="1" t="s">
        <v>26</v>
      </c>
      <c r="E1042" s="1">
        <v>4</v>
      </c>
      <c r="F1042" s="1">
        <v>3</v>
      </c>
      <c r="G1042" s="1">
        <v>1</v>
      </c>
      <c r="H1042" s="1">
        <v>8</v>
      </c>
      <c r="I1042" s="1">
        <v>2</v>
      </c>
      <c r="J1042" s="1">
        <v>0</v>
      </c>
      <c r="K1042" s="1" t="s">
        <v>47</v>
      </c>
      <c r="L1042" s="1">
        <v>4</v>
      </c>
      <c r="M1042" s="1" t="s">
        <v>1383</v>
      </c>
      <c r="N1042" s="1" t="s">
        <v>20</v>
      </c>
      <c r="O1042" s="1" t="s">
        <v>28</v>
      </c>
      <c r="P1042" s="1" t="s">
        <v>20</v>
      </c>
      <c r="Q1042" s="1" t="s">
        <v>22</v>
      </c>
      <c r="R1042" s="1" t="s">
        <v>23</v>
      </c>
      <c r="S1042">
        <f t="shared" si="81"/>
        <v>18</v>
      </c>
      <c r="T1042">
        <f t="shared" si="82"/>
        <v>8</v>
      </c>
      <c r="U1042">
        <f t="shared" si="83"/>
        <v>0</v>
      </c>
      <c r="V1042" s="14">
        <f t="shared" si="84"/>
        <v>3</v>
      </c>
      <c r="W1042" t="str">
        <f t="shared" si="80"/>
        <v>NO</v>
      </c>
      <c r="X1042" t="str">
        <f>VLOOKUP(B:B,[1]Sheet3!A:B,2,0)</f>
        <v>23-59 yrs (Adults)</v>
      </c>
    </row>
    <row r="1043" spans="1:24" x14ac:dyDescent="0.35">
      <c r="A1043" s="1" t="s">
        <v>1202</v>
      </c>
      <c r="B1043" s="1">
        <v>23</v>
      </c>
      <c r="C1043" s="1" t="s">
        <v>17</v>
      </c>
      <c r="D1043" s="1" t="s">
        <v>26</v>
      </c>
      <c r="E1043" s="1">
        <v>2</v>
      </c>
      <c r="F1043" s="1">
        <v>1</v>
      </c>
      <c r="G1043" s="1">
        <v>1</v>
      </c>
      <c r="H1043" s="1">
        <v>5</v>
      </c>
      <c r="I1043" s="1">
        <v>2</v>
      </c>
      <c r="J1043" s="1">
        <v>1</v>
      </c>
      <c r="K1043" s="1" t="s">
        <v>57</v>
      </c>
      <c r="L1043" s="1">
        <v>2</v>
      </c>
      <c r="M1043" s="1" t="s">
        <v>1386</v>
      </c>
      <c r="N1043" s="1" t="s">
        <v>20</v>
      </c>
      <c r="O1043" s="1" t="s">
        <v>21</v>
      </c>
      <c r="P1043" s="1" t="s">
        <v>22</v>
      </c>
      <c r="Q1043" s="1" t="s">
        <v>22</v>
      </c>
      <c r="R1043" s="1" t="s">
        <v>357</v>
      </c>
      <c r="S1043">
        <f t="shared" si="81"/>
        <v>12</v>
      </c>
      <c r="T1043">
        <f t="shared" si="82"/>
        <v>5</v>
      </c>
      <c r="U1043">
        <f t="shared" si="83"/>
        <v>1</v>
      </c>
      <c r="V1043" s="14">
        <f t="shared" si="84"/>
        <v>2</v>
      </c>
      <c r="W1043" t="str">
        <f t="shared" si="80"/>
        <v>NO</v>
      </c>
      <c r="X1043" t="str">
        <f>VLOOKUP(B:B,[1]Sheet3!A:B,2,0)</f>
        <v>23-59 yrs (Adults)</v>
      </c>
    </row>
    <row r="1044" spans="1:24" x14ac:dyDescent="0.35">
      <c r="A1044" s="1" t="s">
        <v>99</v>
      </c>
      <c r="B1044" s="1">
        <v>24</v>
      </c>
      <c r="C1044" s="1" t="s">
        <v>17</v>
      </c>
      <c r="D1044" s="1" t="s">
        <v>18</v>
      </c>
      <c r="E1044" s="1">
        <v>4</v>
      </c>
      <c r="F1044" s="1">
        <v>4</v>
      </c>
      <c r="G1044" s="1">
        <v>2</v>
      </c>
      <c r="H1044" s="1">
        <v>6</v>
      </c>
      <c r="I1044" s="1">
        <v>4</v>
      </c>
      <c r="J1044" s="1">
        <v>0</v>
      </c>
      <c r="K1044" s="1" t="s">
        <v>27</v>
      </c>
      <c r="L1044" s="1">
        <v>4</v>
      </c>
      <c r="M1044" s="1" t="s">
        <v>1381</v>
      </c>
      <c r="N1044" s="1" t="s">
        <v>20</v>
      </c>
      <c r="O1044" s="1" t="s">
        <v>39</v>
      </c>
      <c r="P1044" s="1" t="s">
        <v>22</v>
      </c>
      <c r="Q1044" s="1" t="s">
        <v>22</v>
      </c>
      <c r="R1044" s="1" t="s">
        <v>33</v>
      </c>
      <c r="S1044">
        <f t="shared" si="81"/>
        <v>20</v>
      </c>
      <c r="T1044">
        <f t="shared" si="82"/>
        <v>6</v>
      </c>
      <c r="U1044">
        <f t="shared" si="83"/>
        <v>0</v>
      </c>
      <c r="V1044" s="14">
        <f t="shared" si="84"/>
        <v>3.3333333333333335</v>
      </c>
      <c r="W1044" t="str">
        <f t="shared" si="80"/>
        <v>NO</v>
      </c>
      <c r="X1044" t="str">
        <f>VLOOKUP(B:B,[1]Sheet3!A:B,2,0)</f>
        <v>23-59 yrs (Adults)</v>
      </c>
    </row>
    <row r="1045" spans="1:24" x14ac:dyDescent="0.35">
      <c r="A1045" s="1" t="s">
        <v>191</v>
      </c>
      <c r="B1045" s="1">
        <v>24</v>
      </c>
      <c r="C1045" s="1" t="s">
        <v>25</v>
      </c>
      <c r="D1045" s="1" t="s">
        <v>18</v>
      </c>
      <c r="E1045" s="1">
        <v>4</v>
      </c>
      <c r="F1045" s="1">
        <v>8</v>
      </c>
      <c r="G1045" s="1">
        <v>1</v>
      </c>
      <c r="H1045" s="1">
        <v>8</v>
      </c>
      <c r="I1045" s="1">
        <v>2</v>
      </c>
      <c r="J1045" s="1">
        <v>2</v>
      </c>
      <c r="K1045" s="1" t="s">
        <v>27</v>
      </c>
      <c r="L1045" s="1">
        <v>3</v>
      </c>
      <c r="M1045" s="1" t="s">
        <v>1381</v>
      </c>
      <c r="N1045" s="1" t="s">
        <v>20</v>
      </c>
      <c r="O1045" s="1" t="s">
        <v>48</v>
      </c>
      <c r="P1045" s="1" t="s">
        <v>22</v>
      </c>
      <c r="Q1045" s="1" t="s">
        <v>22</v>
      </c>
      <c r="R1045" s="1" t="s">
        <v>37</v>
      </c>
      <c r="S1045">
        <f t="shared" si="81"/>
        <v>25</v>
      </c>
      <c r="T1045">
        <f t="shared" si="82"/>
        <v>8</v>
      </c>
      <c r="U1045">
        <f t="shared" si="83"/>
        <v>1</v>
      </c>
      <c r="V1045" s="14">
        <f t="shared" si="84"/>
        <v>4.166666666666667</v>
      </c>
      <c r="W1045" t="str">
        <f t="shared" si="80"/>
        <v>NO</v>
      </c>
      <c r="X1045" t="str">
        <f>VLOOKUP(B:B,[1]Sheet3!A:B,2,0)</f>
        <v>23-59 yrs (Adults)</v>
      </c>
    </row>
    <row r="1046" spans="1:24" x14ac:dyDescent="0.35">
      <c r="A1046" s="1" t="s">
        <v>284</v>
      </c>
      <c r="B1046" s="1">
        <v>24</v>
      </c>
      <c r="C1046" s="1" t="s">
        <v>31</v>
      </c>
      <c r="D1046" s="1" t="s">
        <v>18</v>
      </c>
      <c r="E1046" s="1">
        <v>7</v>
      </c>
      <c r="F1046" s="1">
        <v>7</v>
      </c>
      <c r="G1046" s="1">
        <v>2</v>
      </c>
      <c r="H1046" s="1">
        <v>7</v>
      </c>
      <c r="I1046" s="1">
        <v>2</v>
      </c>
      <c r="J1046" s="1">
        <v>0</v>
      </c>
      <c r="K1046" s="1" t="s">
        <v>27</v>
      </c>
      <c r="L1046" s="1">
        <v>3</v>
      </c>
      <c r="M1046" s="1" t="s">
        <v>1383</v>
      </c>
      <c r="N1046" s="1" t="s">
        <v>20</v>
      </c>
      <c r="O1046" s="1" t="s">
        <v>66</v>
      </c>
      <c r="P1046" s="1" t="s">
        <v>22</v>
      </c>
      <c r="Q1046" s="1" t="s">
        <v>22</v>
      </c>
      <c r="R1046" s="1" t="s">
        <v>33</v>
      </c>
      <c r="S1046">
        <f t="shared" si="81"/>
        <v>25</v>
      </c>
      <c r="T1046">
        <f t="shared" si="82"/>
        <v>7</v>
      </c>
      <c r="U1046">
        <f t="shared" si="83"/>
        <v>0</v>
      </c>
      <c r="V1046" s="14">
        <f t="shared" si="84"/>
        <v>4.166666666666667</v>
      </c>
      <c r="W1046" t="str">
        <f t="shared" si="80"/>
        <v>NO</v>
      </c>
      <c r="X1046" t="str">
        <f>VLOOKUP(B:B,[1]Sheet3!A:B,2,0)</f>
        <v>23-59 yrs (Adults)</v>
      </c>
    </row>
    <row r="1047" spans="1:24" x14ac:dyDescent="0.35">
      <c r="A1047" s="1" t="s">
        <v>402</v>
      </c>
      <c r="B1047" s="1">
        <v>24</v>
      </c>
      <c r="C1047" s="1" t="s">
        <v>31</v>
      </c>
      <c r="D1047" s="1" t="s">
        <v>18</v>
      </c>
      <c r="E1047" s="1">
        <v>3</v>
      </c>
      <c r="F1047" s="1">
        <v>4</v>
      </c>
      <c r="G1047" s="1">
        <v>0</v>
      </c>
      <c r="H1047" s="1">
        <v>6</v>
      </c>
      <c r="I1047" s="1">
        <v>3</v>
      </c>
      <c r="J1047" s="1">
        <v>4</v>
      </c>
      <c r="K1047" s="1" t="s">
        <v>47</v>
      </c>
      <c r="L1047" s="1">
        <v>3</v>
      </c>
      <c r="M1047" s="1" t="s">
        <v>1383</v>
      </c>
      <c r="N1047" s="1" t="s">
        <v>20</v>
      </c>
      <c r="O1047" s="1" t="s">
        <v>32</v>
      </c>
      <c r="P1047" s="1" t="s">
        <v>20</v>
      </c>
      <c r="Q1047" s="1" t="s">
        <v>20</v>
      </c>
      <c r="R1047" s="1" t="s">
        <v>23</v>
      </c>
      <c r="S1047">
        <f t="shared" si="81"/>
        <v>20</v>
      </c>
      <c r="T1047">
        <f t="shared" si="82"/>
        <v>6</v>
      </c>
      <c r="U1047">
        <f t="shared" si="83"/>
        <v>0</v>
      </c>
      <c r="V1047" s="14">
        <f t="shared" si="84"/>
        <v>3.3333333333333335</v>
      </c>
      <c r="W1047" t="str">
        <f t="shared" si="80"/>
        <v>NO</v>
      </c>
      <c r="X1047" t="str">
        <f>VLOOKUP(B:B,[1]Sheet3!A:B,2,0)</f>
        <v>23-59 yrs (Adults)</v>
      </c>
    </row>
    <row r="1048" spans="1:24" x14ac:dyDescent="0.35">
      <c r="A1048" s="1" t="s">
        <v>454</v>
      </c>
      <c r="B1048" s="1">
        <v>24</v>
      </c>
      <c r="C1048" s="1" t="s">
        <v>55</v>
      </c>
      <c r="D1048" s="1" t="s">
        <v>87</v>
      </c>
      <c r="E1048" s="1">
        <v>0.5</v>
      </c>
      <c r="F1048" s="1">
        <v>2</v>
      </c>
      <c r="G1048" s="1">
        <v>0</v>
      </c>
      <c r="H1048" s="1">
        <v>8</v>
      </c>
      <c r="I1048" s="1">
        <v>1</v>
      </c>
      <c r="J1048" s="1">
        <v>0</v>
      </c>
      <c r="K1048" s="1" t="s">
        <v>35</v>
      </c>
      <c r="L1048" s="1">
        <v>3</v>
      </c>
      <c r="M1048" s="1" t="s">
        <v>1383</v>
      </c>
      <c r="N1048" s="1" t="s">
        <v>20</v>
      </c>
      <c r="O1048" s="1" t="s">
        <v>36</v>
      </c>
      <c r="P1048" s="1" t="s">
        <v>22</v>
      </c>
      <c r="Q1048" s="1" t="s">
        <v>22</v>
      </c>
      <c r="R1048" s="1" t="s">
        <v>45</v>
      </c>
      <c r="S1048">
        <f t="shared" si="81"/>
        <v>11.5</v>
      </c>
      <c r="T1048">
        <f t="shared" si="82"/>
        <v>8</v>
      </c>
      <c r="U1048">
        <f t="shared" si="83"/>
        <v>0</v>
      </c>
      <c r="V1048" s="14">
        <f t="shared" si="84"/>
        <v>1.9166666666666667</v>
      </c>
      <c r="W1048" t="str">
        <f t="shared" si="80"/>
        <v>NO</v>
      </c>
      <c r="X1048" t="str">
        <f>VLOOKUP(B:B,[1]Sheet3!A:B,2,0)</f>
        <v>23-59 yrs (Adults)</v>
      </c>
    </row>
    <row r="1049" spans="1:24" x14ac:dyDescent="0.35">
      <c r="A1049" s="1" t="s">
        <v>530</v>
      </c>
      <c r="B1049" s="1">
        <v>24</v>
      </c>
      <c r="C1049" s="1" t="s">
        <v>25</v>
      </c>
      <c r="D1049" s="1" t="s">
        <v>18</v>
      </c>
      <c r="E1049" s="1">
        <v>0</v>
      </c>
      <c r="F1049" s="1">
        <v>3</v>
      </c>
      <c r="G1049" s="1">
        <v>1</v>
      </c>
      <c r="H1049" s="1">
        <v>8</v>
      </c>
      <c r="I1049" s="1">
        <v>3</v>
      </c>
      <c r="J1049" s="1">
        <v>0</v>
      </c>
      <c r="K1049" s="1" t="s">
        <v>35</v>
      </c>
      <c r="L1049" s="1">
        <v>3</v>
      </c>
      <c r="M1049" s="1" t="s">
        <v>1386</v>
      </c>
      <c r="N1049" s="1" t="s">
        <v>20</v>
      </c>
      <c r="O1049" s="1" t="s">
        <v>61</v>
      </c>
      <c r="P1049" s="1" t="s">
        <v>22</v>
      </c>
      <c r="Q1049" s="1" t="s">
        <v>20</v>
      </c>
      <c r="R1049" s="1" t="s">
        <v>33</v>
      </c>
      <c r="S1049">
        <f t="shared" si="81"/>
        <v>15</v>
      </c>
      <c r="T1049">
        <f t="shared" si="82"/>
        <v>8</v>
      </c>
      <c r="U1049">
        <f t="shared" si="83"/>
        <v>0</v>
      </c>
      <c r="V1049" s="14">
        <f t="shared" si="84"/>
        <v>2.5</v>
      </c>
      <c r="W1049" t="str">
        <f t="shared" si="80"/>
        <v>NO</v>
      </c>
      <c r="X1049" t="str">
        <f>VLOOKUP(B:B,[1]Sheet3!A:B,2,0)</f>
        <v>23-59 yrs (Adults)</v>
      </c>
    </row>
    <row r="1050" spans="1:24" x14ac:dyDescent="0.35">
      <c r="A1050" s="1" t="s">
        <v>598</v>
      </c>
      <c r="B1050" s="1">
        <v>24</v>
      </c>
      <c r="C1050" s="1" t="s">
        <v>151</v>
      </c>
      <c r="D1050" s="1" t="s">
        <v>26</v>
      </c>
      <c r="E1050" s="1">
        <v>2</v>
      </c>
      <c r="F1050" s="1">
        <v>6</v>
      </c>
      <c r="G1050" s="1">
        <v>0</v>
      </c>
      <c r="H1050" s="1">
        <v>6</v>
      </c>
      <c r="I1050" s="1">
        <v>3</v>
      </c>
      <c r="J1050" s="1">
        <v>0.5</v>
      </c>
      <c r="K1050" s="1" t="s">
        <v>47</v>
      </c>
      <c r="L1050" s="1">
        <v>4</v>
      </c>
      <c r="M1050" s="1" t="s">
        <v>1386</v>
      </c>
      <c r="N1050" s="1" t="s">
        <v>20</v>
      </c>
      <c r="O1050" s="1" t="s">
        <v>32</v>
      </c>
      <c r="P1050" s="1" t="s">
        <v>20</v>
      </c>
      <c r="Q1050" s="1" t="s">
        <v>20</v>
      </c>
      <c r="R1050" s="1" t="s">
        <v>23</v>
      </c>
      <c r="S1050">
        <f t="shared" si="81"/>
        <v>17.5</v>
      </c>
      <c r="T1050">
        <f t="shared" si="82"/>
        <v>6</v>
      </c>
      <c r="U1050">
        <f t="shared" si="83"/>
        <v>0</v>
      </c>
      <c r="V1050" s="14">
        <f t="shared" si="84"/>
        <v>2.9166666666666665</v>
      </c>
      <c r="W1050" t="str">
        <f t="shared" si="80"/>
        <v>NO</v>
      </c>
      <c r="X1050" t="str">
        <f>VLOOKUP(B:B,[1]Sheet3!A:B,2,0)</f>
        <v>23-59 yrs (Adults)</v>
      </c>
    </row>
    <row r="1051" spans="1:24" x14ac:dyDescent="0.35">
      <c r="A1051" s="1" t="s">
        <v>601</v>
      </c>
      <c r="B1051" s="1">
        <v>24</v>
      </c>
      <c r="C1051" s="1" t="s">
        <v>55</v>
      </c>
      <c r="D1051" s="1" t="s">
        <v>18</v>
      </c>
      <c r="E1051" s="1">
        <v>5</v>
      </c>
      <c r="F1051" s="1">
        <v>2</v>
      </c>
      <c r="G1051" s="1">
        <v>0</v>
      </c>
      <c r="H1051" s="1">
        <v>6</v>
      </c>
      <c r="I1051" s="1">
        <v>3</v>
      </c>
      <c r="J1051" s="1">
        <v>0</v>
      </c>
      <c r="K1051" s="1" t="s">
        <v>35</v>
      </c>
      <c r="L1051" s="1">
        <v>4</v>
      </c>
      <c r="M1051" s="1" t="s">
        <v>1381</v>
      </c>
      <c r="N1051" s="1" t="s">
        <v>20</v>
      </c>
      <c r="O1051" s="1" t="s">
        <v>36</v>
      </c>
      <c r="P1051" s="1" t="s">
        <v>20</v>
      </c>
      <c r="Q1051" s="1" t="s">
        <v>22</v>
      </c>
      <c r="R1051" s="1" t="s">
        <v>45</v>
      </c>
      <c r="S1051">
        <f t="shared" si="81"/>
        <v>16</v>
      </c>
      <c r="T1051">
        <f t="shared" si="82"/>
        <v>6</v>
      </c>
      <c r="U1051">
        <f t="shared" si="83"/>
        <v>0</v>
      </c>
      <c r="V1051" s="14">
        <f t="shared" si="84"/>
        <v>2.6666666666666665</v>
      </c>
      <c r="W1051" t="str">
        <f t="shared" si="80"/>
        <v>NO</v>
      </c>
      <c r="X1051" t="str">
        <f>VLOOKUP(B:B,[1]Sheet3!A:B,2,0)</f>
        <v>23-59 yrs (Adults)</v>
      </c>
    </row>
    <row r="1052" spans="1:24" x14ac:dyDescent="0.35">
      <c r="A1052" s="1" t="s">
        <v>640</v>
      </c>
      <c r="B1052" s="1">
        <v>24</v>
      </c>
      <c r="C1052" s="1" t="s">
        <v>87</v>
      </c>
      <c r="D1052" s="1" t="s">
        <v>87</v>
      </c>
      <c r="E1052" s="1">
        <v>0</v>
      </c>
      <c r="F1052" s="1">
        <v>1</v>
      </c>
      <c r="G1052" s="1">
        <v>0</v>
      </c>
      <c r="H1052" s="1">
        <v>10</v>
      </c>
      <c r="I1052" s="1">
        <v>6</v>
      </c>
      <c r="J1052" s="1">
        <v>3</v>
      </c>
      <c r="K1052" s="1" t="s">
        <v>35</v>
      </c>
      <c r="L1052" s="1">
        <v>4</v>
      </c>
      <c r="M1052" s="1" t="s">
        <v>1381</v>
      </c>
      <c r="N1052" s="1" t="s">
        <v>20</v>
      </c>
      <c r="O1052" s="1" t="s">
        <v>32</v>
      </c>
      <c r="P1052" s="1" t="s">
        <v>20</v>
      </c>
      <c r="Q1052" s="1" t="s">
        <v>20</v>
      </c>
      <c r="R1052" s="1" t="s">
        <v>23</v>
      </c>
      <c r="S1052">
        <f t="shared" si="81"/>
        <v>20</v>
      </c>
      <c r="T1052">
        <f t="shared" si="82"/>
        <v>10</v>
      </c>
      <c r="U1052">
        <f t="shared" si="83"/>
        <v>0</v>
      </c>
      <c r="V1052" s="14">
        <f t="shared" si="84"/>
        <v>3.3333333333333335</v>
      </c>
      <c r="W1052" t="str">
        <f t="shared" si="80"/>
        <v>NO</v>
      </c>
      <c r="X1052" t="str">
        <f>VLOOKUP(B:B,[1]Sheet3!A:B,2,0)</f>
        <v>23-59 yrs (Adults)</v>
      </c>
    </row>
    <row r="1053" spans="1:24" x14ac:dyDescent="0.35">
      <c r="A1053" s="1" t="s">
        <v>659</v>
      </c>
      <c r="B1053" s="1">
        <v>24</v>
      </c>
      <c r="C1053" s="1" t="s">
        <v>55</v>
      </c>
      <c r="D1053" s="1" t="s">
        <v>26</v>
      </c>
      <c r="E1053" s="1">
        <v>2</v>
      </c>
      <c r="F1053" s="1">
        <v>2</v>
      </c>
      <c r="G1053" s="1">
        <v>0</v>
      </c>
      <c r="H1053" s="1">
        <v>6</v>
      </c>
      <c r="I1053" s="1">
        <v>3</v>
      </c>
      <c r="J1053" s="1">
        <v>0</v>
      </c>
      <c r="K1053" s="1" t="s">
        <v>47</v>
      </c>
      <c r="L1053" s="1">
        <v>2</v>
      </c>
      <c r="M1053" s="1" t="s">
        <v>1386</v>
      </c>
      <c r="N1053" s="1" t="s">
        <v>20</v>
      </c>
      <c r="O1053" s="1" t="s">
        <v>166</v>
      </c>
      <c r="P1053" s="1" t="s">
        <v>20</v>
      </c>
      <c r="Q1053" s="1" t="s">
        <v>20</v>
      </c>
      <c r="R1053" s="1" t="s">
        <v>23</v>
      </c>
      <c r="S1053">
        <f t="shared" si="81"/>
        <v>13</v>
      </c>
      <c r="T1053">
        <f t="shared" si="82"/>
        <v>6</v>
      </c>
      <c r="U1053">
        <f t="shared" si="83"/>
        <v>0</v>
      </c>
      <c r="V1053" s="14">
        <f t="shared" si="84"/>
        <v>2.1666666666666665</v>
      </c>
      <c r="W1053" t="str">
        <f t="shared" si="80"/>
        <v>NO</v>
      </c>
      <c r="X1053" t="str">
        <f>VLOOKUP(B:B,[1]Sheet3!A:B,2,0)</f>
        <v>23-59 yrs (Adults)</v>
      </c>
    </row>
    <row r="1054" spans="1:24" x14ac:dyDescent="0.35">
      <c r="A1054" s="1" t="s">
        <v>707</v>
      </c>
      <c r="B1054" s="1">
        <v>24</v>
      </c>
      <c r="C1054" s="1" t="s">
        <v>55</v>
      </c>
      <c r="D1054" s="1" t="s">
        <v>26</v>
      </c>
      <c r="E1054" s="1">
        <v>2</v>
      </c>
      <c r="F1054" s="1">
        <v>1</v>
      </c>
      <c r="G1054" s="1">
        <v>1</v>
      </c>
      <c r="H1054" s="1">
        <v>7</v>
      </c>
      <c r="I1054" s="1">
        <v>4</v>
      </c>
      <c r="J1054" s="1">
        <v>0</v>
      </c>
      <c r="K1054" s="1" t="s">
        <v>35</v>
      </c>
      <c r="L1054" s="1">
        <v>3</v>
      </c>
      <c r="M1054" s="1" t="s">
        <v>1383</v>
      </c>
      <c r="N1054" s="1" t="s">
        <v>20</v>
      </c>
      <c r="O1054" s="1" t="s">
        <v>469</v>
      </c>
      <c r="P1054" s="1" t="s">
        <v>22</v>
      </c>
      <c r="Q1054" s="1" t="s">
        <v>22</v>
      </c>
      <c r="R1054" s="1" t="s">
        <v>23</v>
      </c>
      <c r="S1054">
        <f t="shared" si="81"/>
        <v>15</v>
      </c>
      <c r="T1054">
        <f t="shared" si="82"/>
        <v>7</v>
      </c>
      <c r="U1054">
        <f t="shared" si="83"/>
        <v>0</v>
      </c>
      <c r="V1054" s="14">
        <f t="shared" si="84"/>
        <v>2.5</v>
      </c>
      <c r="W1054" t="str">
        <f t="shared" si="80"/>
        <v>NO</v>
      </c>
      <c r="X1054" t="str">
        <f>VLOOKUP(B:B,[1]Sheet3!A:B,2,0)</f>
        <v>23-59 yrs (Adults)</v>
      </c>
    </row>
    <row r="1055" spans="1:24" x14ac:dyDescent="0.35">
      <c r="A1055" s="1" t="s">
        <v>711</v>
      </c>
      <c r="B1055" s="1">
        <v>24</v>
      </c>
      <c r="C1055" s="1" t="s">
        <v>17</v>
      </c>
      <c r="D1055" s="1" t="s">
        <v>18</v>
      </c>
      <c r="E1055" s="1">
        <v>6</v>
      </c>
      <c r="F1055" s="1">
        <v>8</v>
      </c>
      <c r="G1055" s="1">
        <v>0</v>
      </c>
      <c r="H1055" s="1">
        <v>9</v>
      </c>
      <c r="I1055" s="1">
        <v>2</v>
      </c>
      <c r="J1055" s="1">
        <v>0</v>
      </c>
      <c r="K1055" s="1" t="s">
        <v>27</v>
      </c>
      <c r="L1055" s="1">
        <v>3</v>
      </c>
      <c r="M1055" s="1" t="s">
        <v>1386</v>
      </c>
      <c r="N1055" s="1" t="s">
        <v>22</v>
      </c>
      <c r="O1055" s="1" t="s">
        <v>58</v>
      </c>
      <c r="P1055" s="1" t="s">
        <v>22</v>
      </c>
      <c r="Q1055" s="1" t="s">
        <v>22</v>
      </c>
      <c r="R1055" s="1" t="s">
        <v>52</v>
      </c>
      <c r="S1055">
        <f t="shared" si="81"/>
        <v>25</v>
      </c>
      <c r="T1055">
        <f t="shared" si="82"/>
        <v>9</v>
      </c>
      <c r="U1055">
        <f t="shared" si="83"/>
        <v>0</v>
      </c>
      <c r="V1055" s="14">
        <f t="shared" si="84"/>
        <v>4.166666666666667</v>
      </c>
      <c r="W1055" t="str">
        <f t="shared" si="80"/>
        <v>NO</v>
      </c>
      <c r="X1055" t="str">
        <f>VLOOKUP(B:B,[1]Sheet3!A:B,2,0)</f>
        <v>23-59 yrs (Adults)</v>
      </c>
    </row>
    <row r="1056" spans="1:24" x14ac:dyDescent="0.35">
      <c r="A1056" s="1" t="s">
        <v>756</v>
      </c>
      <c r="B1056" s="1">
        <v>24</v>
      </c>
      <c r="C1056" s="1" t="s">
        <v>87</v>
      </c>
      <c r="D1056" s="1" t="s">
        <v>87</v>
      </c>
      <c r="E1056" s="1">
        <v>0</v>
      </c>
      <c r="F1056" s="1">
        <v>1</v>
      </c>
      <c r="G1056" s="1">
        <v>0</v>
      </c>
      <c r="H1056" s="1">
        <v>8</v>
      </c>
      <c r="I1056" s="1">
        <v>2</v>
      </c>
      <c r="J1056" s="1">
        <v>1</v>
      </c>
      <c r="K1056" s="1" t="s">
        <v>19</v>
      </c>
      <c r="L1056" s="1">
        <v>3</v>
      </c>
      <c r="M1056" s="1" t="s">
        <v>1381</v>
      </c>
      <c r="N1056" s="1" t="s">
        <v>20</v>
      </c>
      <c r="O1056" s="1" t="s">
        <v>28</v>
      </c>
      <c r="P1056" s="1" t="s">
        <v>20</v>
      </c>
      <c r="Q1056" s="1" t="s">
        <v>20</v>
      </c>
      <c r="R1056" s="1" t="s">
        <v>757</v>
      </c>
      <c r="S1056">
        <f t="shared" si="81"/>
        <v>12</v>
      </c>
      <c r="T1056">
        <f t="shared" si="82"/>
        <v>8</v>
      </c>
      <c r="U1056">
        <f t="shared" si="83"/>
        <v>0</v>
      </c>
      <c r="V1056" s="14">
        <f t="shared" si="84"/>
        <v>2</v>
      </c>
      <c r="W1056" t="str">
        <f t="shared" si="80"/>
        <v>NO</v>
      </c>
      <c r="X1056" t="str">
        <f>VLOOKUP(B:B,[1]Sheet3!A:B,2,0)</f>
        <v>23-59 yrs (Adults)</v>
      </c>
    </row>
    <row r="1057" spans="1:24" x14ac:dyDescent="0.35">
      <c r="A1057" s="1" t="s">
        <v>917</v>
      </c>
      <c r="B1057" s="1">
        <v>24</v>
      </c>
      <c r="C1057" s="1" t="s">
        <v>25</v>
      </c>
      <c r="D1057" s="1" t="s">
        <v>18</v>
      </c>
      <c r="E1057" s="1">
        <v>5</v>
      </c>
      <c r="F1057" s="1">
        <v>3</v>
      </c>
      <c r="G1057" s="1">
        <v>3</v>
      </c>
      <c r="H1057" s="1">
        <v>8</v>
      </c>
      <c r="I1057" s="1">
        <v>2</v>
      </c>
      <c r="J1057" s="1">
        <v>2</v>
      </c>
      <c r="K1057" s="1" t="s">
        <v>47</v>
      </c>
      <c r="L1057" s="1">
        <v>3</v>
      </c>
      <c r="M1057" s="1" t="s">
        <v>1383</v>
      </c>
      <c r="N1057" s="1" t="s">
        <v>20</v>
      </c>
      <c r="O1057" s="1" t="s">
        <v>918</v>
      </c>
      <c r="P1057" s="1" t="s">
        <v>22</v>
      </c>
      <c r="Q1057" s="1" t="s">
        <v>22</v>
      </c>
      <c r="R1057" s="1" t="s">
        <v>686</v>
      </c>
      <c r="S1057">
        <f t="shared" si="81"/>
        <v>23</v>
      </c>
      <c r="T1057">
        <f t="shared" si="82"/>
        <v>8</v>
      </c>
      <c r="U1057">
        <f t="shared" si="83"/>
        <v>2</v>
      </c>
      <c r="V1057" s="14">
        <f t="shared" si="84"/>
        <v>3.8333333333333335</v>
      </c>
      <c r="W1057" t="str">
        <f t="shared" si="80"/>
        <v>NO</v>
      </c>
      <c r="X1057" t="str">
        <f>VLOOKUP(B:B,[1]Sheet3!A:B,2,0)</f>
        <v>23-59 yrs (Adults)</v>
      </c>
    </row>
    <row r="1058" spans="1:24" x14ac:dyDescent="0.35">
      <c r="A1058" s="1" t="s">
        <v>936</v>
      </c>
      <c r="B1058" s="1">
        <v>24</v>
      </c>
      <c r="C1058" s="1" t="s">
        <v>55</v>
      </c>
      <c r="D1058" s="1" t="s">
        <v>26</v>
      </c>
      <c r="E1058" s="1">
        <v>0</v>
      </c>
      <c r="F1058" s="1">
        <v>1</v>
      </c>
      <c r="G1058" s="1">
        <v>1</v>
      </c>
      <c r="H1058" s="1">
        <v>8</v>
      </c>
      <c r="I1058" s="1">
        <v>1</v>
      </c>
      <c r="J1058" s="1">
        <v>0</v>
      </c>
      <c r="K1058" s="1" t="s">
        <v>19</v>
      </c>
      <c r="L1058" s="1">
        <v>3</v>
      </c>
      <c r="M1058" s="1" t="s">
        <v>1383</v>
      </c>
      <c r="N1058" s="1" t="s">
        <v>20</v>
      </c>
      <c r="O1058" s="1" t="s">
        <v>937</v>
      </c>
      <c r="P1058" s="1" t="s">
        <v>22</v>
      </c>
      <c r="Q1058" s="1" t="s">
        <v>20</v>
      </c>
      <c r="R1058" s="1" t="s">
        <v>29</v>
      </c>
      <c r="S1058">
        <f t="shared" si="81"/>
        <v>11</v>
      </c>
      <c r="T1058">
        <f t="shared" si="82"/>
        <v>8</v>
      </c>
      <c r="U1058">
        <f t="shared" si="83"/>
        <v>0</v>
      </c>
      <c r="V1058" s="14">
        <f t="shared" si="84"/>
        <v>1.8333333333333333</v>
      </c>
      <c r="W1058" t="str">
        <f t="shared" si="80"/>
        <v>NO</v>
      </c>
      <c r="X1058" t="str">
        <f>VLOOKUP(B:B,[1]Sheet3!A:B,2,0)</f>
        <v>23-59 yrs (Adults)</v>
      </c>
    </row>
    <row r="1059" spans="1:24" x14ac:dyDescent="0.35">
      <c r="A1059" s="1" t="s">
        <v>982</v>
      </c>
      <c r="B1059" s="1">
        <v>24</v>
      </c>
      <c r="C1059" s="1" t="s">
        <v>55</v>
      </c>
      <c r="D1059" s="1" t="s">
        <v>26</v>
      </c>
      <c r="E1059" s="1">
        <v>2</v>
      </c>
      <c r="F1059" s="1">
        <v>3</v>
      </c>
      <c r="G1059" s="1">
        <v>0.5</v>
      </c>
      <c r="H1059" s="1">
        <v>9</v>
      </c>
      <c r="I1059" s="1">
        <v>2</v>
      </c>
      <c r="J1059" s="1">
        <v>0</v>
      </c>
      <c r="K1059" s="1" t="s">
        <v>108</v>
      </c>
      <c r="L1059" s="1">
        <v>2</v>
      </c>
      <c r="M1059" s="1" t="s">
        <v>1383</v>
      </c>
      <c r="N1059" s="1" t="s">
        <v>20</v>
      </c>
      <c r="O1059" s="1" t="s">
        <v>166</v>
      </c>
      <c r="P1059" s="1" t="s">
        <v>22</v>
      </c>
      <c r="Q1059" s="1" t="s">
        <v>22</v>
      </c>
      <c r="R1059" s="1" t="s">
        <v>442</v>
      </c>
      <c r="S1059">
        <f t="shared" si="81"/>
        <v>16.5</v>
      </c>
      <c r="T1059">
        <f t="shared" si="82"/>
        <v>9</v>
      </c>
      <c r="U1059">
        <f t="shared" si="83"/>
        <v>0</v>
      </c>
      <c r="V1059" s="14">
        <f t="shared" si="84"/>
        <v>2.75</v>
      </c>
      <c r="W1059" t="str">
        <f t="shared" si="80"/>
        <v>NO</v>
      </c>
      <c r="X1059" t="str">
        <f>VLOOKUP(B:B,[1]Sheet3!A:B,2,0)</f>
        <v>23-59 yrs (Adults)</v>
      </c>
    </row>
    <row r="1060" spans="1:24" x14ac:dyDescent="0.35">
      <c r="A1060" s="1" t="s">
        <v>1047</v>
      </c>
      <c r="B1060" s="1">
        <v>24</v>
      </c>
      <c r="C1060" s="1" t="s">
        <v>31</v>
      </c>
      <c r="D1060" s="1" t="s">
        <v>26</v>
      </c>
      <c r="E1060" s="1">
        <v>0</v>
      </c>
      <c r="F1060" s="1">
        <v>1</v>
      </c>
      <c r="G1060" s="1">
        <v>0</v>
      </c>
      <c r="H1060" s="1">
        <v>5</v>
      </c>
      <c r="I1060" s="1">
        <v>4</v>
      </c>
      <c r="J1060" s="1">
        <v>6</v>
      </c>
      <c r="K1060" s="1" t="s">
        <v>19</v>
      </c>
      <c r="L1060" s="1">
        <v>3</v>
      </c>
      <c r="M1060" s="1" t="s">
        <v>1386</v>
      </c>
      <c r="N1060" s="1" t="s">
        <v>22</v>
      </c>
      <c r="O1060" s="1" t="s">
        <v>28</v>
      </c>
      <c r="P1060" s="1" t="s">
        <v>20</v>
      </c>
      <c r="Q1060" s="1" t="s">
        <v>22</v>
      </c>
      <c r="R1060" s="1" t="s">
        <v>37</v>
      </c>
      <c r="S1060">
        <f t="shared" si="81"/>
        <v>16</v>
      </c>
      <c r="T1060">
        <f t="shared" si="82"/>
        <v>6</v>
      </c>
      <c r="U1060">
        <f t="shared" si="83"/>
        <v>0</v>
      </c>
      <c r="V1060" s="14">
        <f t="shared" si="84"/>
        <v>2.6666666666666665</v>
      </c>
      <c r="W1060" t="str">
        <f t="shared" si="80"/>
        <v>NO</v>
      </c>
      <c r="X1060" t="str">
        <f>VLOOKUP(B:B,[1]Sheet3!A:B,2,0)</f>
        <v>23-59 yrs (Adults)</v>
      </c>
    </row>
    <row r="1061" spans="1:24" x14ac:dyDescent="0.35">
      <c r="A1061" s="1" t="s">
        <v>1091</v>
      </c>
      <c r="B1061" s="1">
        <v>24</v>
      </c>
      <c r="C1061" s="1" t="s">
        <v>55</v>
      </c>
      <c r="D1061" s="1" t="s">
        <v>18</v>
      </c>
      <c r="E1061" s="1">
        <v>0</v>
      </c>
      <c r="F1061" s="1">
        <v>10</v>
      </c>
      <c r="G1061" s="1">
        <v>1</v>
      </c>
      <c r="H1061" s="1">
        <v>8</v>
      </c>
      <c r="I1061" s="1">
        <v>1</v>
      </c>
      <c r="J1061" s="1">
        <v>0</v>
      </c>
      <c r="K1061" s="1" t="s">
        <v>47</v>
      </c>
      <c r="L1061" s="1">
        <v>3</v>
      </c>
      <c r="M1061" s="1" t="s">
        <v>1381</v>
      </c>
      <c r="N1061" s="1" t="s">
        <v>20</v>
      </c>
      <c r="O1061" s="1" t="s">
        <v>76</v>
      </c>
      <c r="P1061" s="1" t="s">
        <v>22</v>
      </c>
      <c r="Q1061" s="1" t="s">
        <v>22</v>
      </c>
      <c r="R1061" s="1" t="s">
        <v>23</v>
      </c>
      <c r="S1061">
        <f t="shared" si="81"/>
        <v>20</v>
      </c>
      <c r="T1061">
        <f t="shared" si="82"/>
        <v>10</v>
      </c>
      <c r="U1061">
        <f t="shared" si="83"/>
        <v>0</v>
      </c>
      <c r="V1061" s="14">
        <f t="shared" si="84"/>
        <v>3.3333333333333335</v>
      </c>
      <c r="W1061" t="str">
        <f t="shared" si="80"/>
        <v>NO</v>
      </c>
      <c r="X1061" t="str">
        <f>VLOOKUP(B:B,[1]Sheet3!A:B,2,0)</f>
        <v>23-59 yrs (Adults)</v>
      </c>
    </row>
    <row r="1062" spans="1:24" x14ac:dyDescent="0.35">
      <c r="A1062" s="1" t="s">
        <v>1164</v>
      </c>
      <c r="B1062" s="1">
        <v>24</v>
      </c>
      <c r="C1062" s="1" t="s">
        <v>17</v>
      </c>
      <c r="D1062" s="1" t="s">
        <v>26</v>
      </c>
      <c r="E1062" s="1">
        <v>1</v>
      </c>
      <c r="F1062" s="1">
        <v>3</v>
      </c>
      <c r="G1062" s="1">
        <v>2</v>
      </c>
      <c r="H1062" s="1">
        <v>8</v>
      </c>
      <c r="I1062" s="1">
        <v>2</v>
      </c>
      <c r="J1062" s="1">
        <v>0</v>
      </c>
      <c r="K1062" s="1" t="s">
        <v>27</v>
      </c>
      <c r="L1062" s="1">
        <v>2</v>
      </c>
      <c r="M1062" s="1" t="s">
        <v>1383</v>
      </c>
      <c r="N1062" s="1" t="s">
        <v>20</v>
      </c>
      <c r="O1062" s="1" t="s">
        <v>39</v>
      </c>
      <c r="P1062" s="1" t="s">
        <v>22</v>
      </c>
      <c r="Q1062" s="1" t="s">
        <v>22</v>
      </c>
      <c r="R1062" s="1" t="s">
        <v>45</v>
      </c>
      <c r="S1062">
        <f t="shared" si="81"/>
        <v>16</v>
      </c>
      <c r="T1062">
        <f t="shared" si="82"/>
        <v>8</v>
      </c>
      <c r="U1062">
        <f t="shared" si="83"/>
        <v>0</v>
      </c>
      <c r="V1062" s="14">
        <f t="shared" si="84"/>
        <v>2.6666666666666665</v>
      </c>
      <c r="W1062" t="str">
        <f t="shared" si="80"/>
        <v>NO</v>
      </c>
      <c r="X1062" t="str">
        <f>VLOOKUP(B:B,[1]Sheet3!A:B,2,0)</f>
        <v>23-59 yrs (Adults)</v>
      </c>
    </row>
    <row r="1063" spans="1:24" x14ac:dyDescent="0.35">
      <c r="A1063" s="1" t="s">
        <v>1174</v>
      </c>
      <c r="B1063" s="1">
        <v>24</v>
      </c>
      <c r="C1063" s="1" t="s">
        <v>17</v>
      </c>
      <c r="D1063" s="1" t="s">
        <v>26</v>
      </c>
      <c r="E1063" s="1">
        <v>2</v>
      </c>
      <c r="F1063" s="1">
        <v>0</v>
      </c>
      <c r="G1063" s="1">
        <v>1</v>
      </c>
      <c r="H1063" s="1">
        <v>9</v>
      </c>
      <c r="I1063" s="1">
        <v>5</v>
      </c>
      <c r="J1063" s="1">
        <v>3</v>
      </c>
      <c r="K1063" s="1" t="s">
        <v>35</v>
      </c>
      <c r="L1063" s="1">
        <v>4</v>
      </c>
      <c r="M1063" s="1" t="s">
        <v>1381</v>
      </c>
      <c r="N1063" s="1" t="s">
        <v>20</v>
      </c>
      <c r="O1063" s="1" t="s">
        <v>61</v>
      </c>
      <c r="P1063" s="1" t="s">
        <v>22</v>
      </c>
      <c r="Q1063" s="1" t="s">
        <v>22</v>
      </c>
      <c r="R1063" s="1" t="s">
        <v>52</v>
      </c>
      <c r="S1063">
        <f t="shared" si="81"/>
        <v>20</v>
      </c>
      <c r="T1063">
        <f t="shared" si="82"/>
        <v>9</v>
      </c>
      <c r="U1063">
        <f t="shared" si="83"/>
        <v>0</v>
      </c>
      <c r="V1063" s="14">
        <f t="shared" si="84"/>
        <v>3.3333333333333335</v>
      </c>
      <c r="W1063" t="str">
        <f t="shared" si="80"/>
        <v>NO</v>
      </c>
      <c r="X1063" t="str">
        <f>VLOOKUP(B:B,[1]Sheet3!A:B,2,0)</f>
        <v>23-59 yrs (Adults)</v>
      </c>
    </row>
    <row r="1064" spans="1:24" x14ac:dyDescent="0.35">
      <c r="A1064" s="1" t="s">
        <v>1179</v>
      </c>
      <c r="B1064" s="1">
        <v>24</v>
      </c>
      <c r="C1064" s="1" t="s">
        <v>31</v>
      </c>
      <c r="D1064" s="1" t="s">
        <v>26</v>
      </c>
      <c r="E1064" s="1">
        <v>2</v>
      </c>
      <c r="F1064" s="1">
        <v>6</v>
      </c>
      <c r="G1064" s="1">
        <v>0</v>
      </c>
      <c r="H1064" s="1">
        <v>12</v>
      </c>
      <c r="I1064" s="1">
        <v>4</v>
      </c>
      <c r="J1064" s="1">
        <v>0</v>
      </c>
      <c r="K1064" s="1" t="s">
        <v>108</v>
      </c>
      <c r="L1064" s="1">
        <v>4</v>
      </c>
      <c r="M1064" s="1" t="s">
        <v>1383</v>
      </c>
      <c r="N1064" s="1" t="s">
        <v>20</v>
      </c>
      <c r="O1064" s="1" t="s">
        <v>28</v>
      </c>
      <c r="P1064" s="1" t="s">
        <v>20</v>
      </c>
      <c r="Q1064" s="1" t="s">
        <v>22</v>
      </c>
      <c r="R1064" s="1" t="s">
        <v>23</v>
      </c>
      <c r="S1064">
        <f t="shared" si="81"/>
        <v>24</v>
      </c>
      <c r="T1064">
        <f t="shared" si="82"/>
        <v>12</v>
      </c>
      <c r="U1064">
        <f t="shared" si="83"/>
        <v>0</v>
      </c>
      <c r="V1064" s="14">
        <f t="shared" si="84"/>
        <v>4</v>
      </c>
      <c r="W1064" t="str">
        <f t="shared" si="80"/>
        <v>NO</v>
      </c>
      <c r="X1064" t="str">
        <f>VLOOKUP(B:B,[1]Sheet3!A:B,2,0)</f>
        <v>23-59 yrs (Adults)</v>
      </c>
    </row>
    <row r="1065" spans="1:24" x14ac:dyDescent="0.35">
      <c r="A1065" s="1" t="s">
        <v>1205</v>
      </c>
      <c r="B1065" s="1">
        <v>24</v>
      </c>
      <c r="C1065" s="1" t="s">
        <v>55</v>
      </c>
      <c r="D1065" s="1" t="s">
        <v>26</v>
      </c>
      <c r="E1065" s="1">
        <v>2</v>
      </c>
      <c r="F1065" s="1">
        <v>4</v>
      </c>
      <c r="G1065" s="1">
        <v>0</v>
      </c>
      <c r="H1065" s="1">
        <v>6</v>
      </c>
      <c r="I1065" s="1">
        <v>3</v>
      </c>
      <c r="J1065" s="1">
        <v>0</v>
      </c>
      <c r="K1065" s="1" t="s">
        <v>35</v>
      </c>
      <c r="L1065" s="1">
        <v>4</v>
      </c>
      <c r="M1065" s="1" t="s">
        <v>1381</v>
      </c>
      <c r="N1065" s="1" t="s">
        <v>20</v>
      </c>
      <c r="O1065" s="1" t="s">
        <v>36</v>
      </c>
      <c r="P1065" s="1" t="s">
        <v>20</v>
      </c>
      <c r="Q1065" s="1" t="s">
        <v>22</v>
      </c>
      <c r="R1065" s="1" t="s">
        <v>33</v>
      </c>
      <c r="S1065">
        <f t="shared" si="81"/>
        <v>15</v>
      </c>
      <c r="T1065">
        <f t="shared" si="82"/>
        <v>6</v>
      </c>
      <c r="U1065">
        <f t="shared" si="83"/>
        <v>0</v>
      </c>
      <c r="V1065" s="14">
        <f t="shared" si="84"/>
        <v>2.5</v>
      </c>
      <c r="W1065" t="str">
        <f t="shared" si="80"/>
        <v>NO</v>
      </c>
      <c r="X1065" t="str">
        <f>VLOOKUP(B:B,[1]Sheet3!A:B,2,0)</f>
        <v>23-59 yrs (Adults)</v>
      </c>
    </row>
    <row r="1066" spans="1:24" x14ac:dyDescent="0.35">
      <c r="A1066" s="1" t="s">
        <v>1261</v>
      </c>
      <c r="B1066" s="1">
        <v>24</v>
      </c>
      <c r="C1066" s="1" t="s">
        <v>55</v>
      </c>
      <c r="D1066" s="1" t="s">
        <v>26</v>
      </c>
      <c r="E1066" s="1">
        <v>6</v>
      </c>
      <c r="F1066" s="1">
        <v>6</v>
      </c>
      <c r="G1066" s="1">
        <v>0</v>
      </c>
      <c r="H1066" s="1">
        <v>7</v>
      </c>
      <c r="I1066" s="1">
        <v>2</v>
      </c>
      <c r="J1066" s="1" t="s">
        <v>1388</v>
      </c>
      <c r="K1066" s="1" t="s">
        <v>27</v>
      </c>
      <c r="L1066" s="1">
        <v>3</v>
      </c>
      <c r="M1066" s="1" t="s">
        <v>1386</v>
      </c>
      <c r="N1066" s="1" t="s">
        <v>20</v>
      </c>
      <c r="O1066" s="1" t="s">
        <v>1262</v>
      </c>
      <c r="P1066" s="1" t="s">
        <v>22</v>
      </c>
      <c r="Q1066" s="1" t="s">
        <v>20</v>
      </c>
      <c r="R1066" s="1" t="s">
        <v>33</v>
      </c>
      <c r="S1066">
        <f t="shared" si="81"/>
        <v>21</v>
      </c>
      <c r="T1066">
        <f t="shared" si="82"/>
        <v>7</v>
      </c>
      <c r="U1066">
        <f t="shared" si="83"/>
        <v>0</v>
      </c>
      <c r="V1066" s="14">
        <f t="shared" si="84"/>
        <v>4.2</v>
      </c>
      <c r="W1066" t="str">
        <f t="shared" si="80"/>
        <v>NO</v>
      </c>
      <c r="X1066" t="str">
        <f>VLOOKUP(B:B,[1]Sheet3!A:B,2,0)</f>
        <v>23-59 yrs (Adults)</v>
      </c>
    </row>
    <row r="1067" spans="1:24" x14ac:dyDescent="0.35">
      <c r="A1067" s="1" t="s">
        <v>160</v>
      </c>
      <c r="B1067" s="1">
        <v>25</v>
      </c>
      <c r="C1067" s="1" t="s">
        <v>31</v>
      </c>
      <c r="D1067" s="1" t="s">
        <v>26</v>
      </c>
      <c r="E1067" s="1">
        <v>4</v>
      </c>
      <c r="F1067" s="1">
        <v>3</v>
      </c>
      <c r="G1067" s="1">
        <v>1</v>
      </c>
      <c r="H1067" s="1">
        <v>7</v>
      </c>
      <c r="I1067" s="1">
        <v>1</v>
      </c>
      <c r="J1067" s="1">
        <v>0</v>
      </c>
      <c r="K1067" s="1" t="s">
        <v>35</v>
      </c>
      <c r="L1067" s="1">
        <v>3</v>
      </c>
      <c r="M1067" s="1" t="s">
        <v>1383</v>
      </c>
      <c r="N1067" s="1" t="s">
        <v>22</v>
      </c>
      <c r="O1067" s="1" t="s">
        <v>161</v>
      </c>
      <c r="P1067" s="1" t="s">
        <v>20</v>
      </c>
      <c r="Q1067" s="1" t="s">
        <v>20</v>
      </c>
      <c r="R1067" s="1" t="s">
        <v>45</v>
      </c>
      <c r="S1067">
        <f t="shared" si="81"/>
        <v>16</v>
      </c>
      <c r="T1067">
        <f t="shared" si="82"/>
        <v>7</v>
      </c>
      <c r="U1067">
        <f t="shared" si="83"/>
        <v>0</v>
      </c>
      <c r="V1067" s="14">
        <f t="shared" si="84"/>
        <v>2.6666666666666665</v>
      </c>
      <c r="W1067" t="str">
        <f t="shared" si="80"/>
        <v>NO</v>
      </c>
      <c r="X1067" t="str">
        <f>VLOOKUP(B:B,[1]Sheet3!A:B,2,0)</f>
        <v>23-59 yrs (Adults)</v>
      </c>
    </row>
    <row r="1068" spans="1:24" x14ac:dyDescent="0.35">
      <c r="A1068" s="1" t="s">
        <v>280</v>
      </c>
      <c r="B1068" s="1">
        <v>25</v>
      </c>
      <c r="C1068" s="1" t="s">
        <v>31</v>
      </c>
      <c r="D1068" s="1" t="s">
        <v>18</v>
      </c>
      <c r="E1068" s="1">
        <v>2</v>
      </c>
      <c r="F1068" s="1">
        <v>3</v>
      </c>
      <c r="G1068" s="1">
        <v>1</v>
      </c>
      <c r="H1068" s="1">
        <v>8</v>
      </c>
      <c r="I1068" s="1">
        <v>4</v>
      </c>
      <c r="J1068" s="1">
        <v>1</v>
      </c>
      <c r="K1068" s="1" t="s">
        <v>142</v>
      </c>
      <c r="L1068" s="1">
        <v>2</v>
      </c>
      <c r="M1068" s="1" t="s">
        <v>1381</v>
      </c>
      <c r="N1068" s="1" t="s">
        <v>20</v>
      </c>
      <c r="O1068" s="1" t="s">
        <v>36</v>
      </c>
      <c r="P1068" s="1" t="s">
        <v>20</v>
      </c>
      <c r="Q1068" s="1" t="s">
        <v>20</v>
      </c>
      <c r="R1068" s="1" t="s">
        <v>29</v>
      </c>
      <c r="S1068">
        <f t="shared" si="81"/>
        <v>19</v>
      </c>
      <c r="T1068">
        <f t="shared" si="82"/>
        <v>8</v>
      </c>
      <c r="U1068">
        <f t="shared" si="83"/>
        <v>1</v>
      </c>
      <c r="V1068" s="14">
        <f t="shared" si="84"/>
        <v>3.1666666666666665</v>
      </c>
      <c r="W1068" t="str">
        <f t="shared" si="80"/>
        <v>NO</v>
      </c>
      <c r="X1068" t="str">
        <f>VLOOKUP(B:B,[1]Sheet3!A:B,2,0)</f>
        <v>23-59 yrs (Adults)</v>
      </c>
    </row>
    <row r="1069" spans="1:24" x14ac:dyDescent="0.35">
      <c r="A1069" s="1" t="s">
        <v>374</v>
      </c>
      <c r="B1069" s="1">
        <v>25</v>
      </c>
      <c r="C1069" s="1" t="s">
        <v>55</v>
      </c>
      <c r="D1069" s="1" t="s">
        <v>18</v>
      </c>
      <c r="E1069" s="1">
        <v>5</v>
      </c>
      <c r="F1069" s="1">
        <v>6</v>
      </c>
      <c r="G1069" s="1">
        <v>0</v>
      </c>
      <c r="H1069" s="1">
        <v>8</v>
      </c>
      <c r="I1069" s="1">
        <v>1</v>
      </c>
      <c r="J1069" s="1">
        <v>0</v>
      </c>
      <c r="K1069" s="1" t="s">
        <v>35</v>
      </c>
      <c r="L1069" s="1">
        <v>3</v>
      </c>
      <c r="M1069" s="1" t="s">
        <v>1383</v>
      </c>
      <c r="N1069" s="1" t="s">
        <v>20</v>
      </c>
      <c r="O1069" s="1" t="s">
        <v>32</v>
      </c>
      <c r="P1069" s="1" t="s">
        <v>22</v>
      </c>
      <c r="Q1069" s="1" t="s">
        <v>20</v>
      </c>
      <c r="R1069" s="1" t="s">
        <v>29</v>
      </c>
      <c r="S1069">
        <f t="shared" si="81"/>
        <v>20</v>
      </c>
      <c r="T1069">
        <f t="shared" si="82"/>
        <v>8</v>
      </c>
      <c r="U1069">
        <f t="shared" si="83"/>
        <v>0</v>
      </c>
      <c r="V1069" s="14">
        <f t="shared" si="84"/>
        <v>3.3333333333333335</v>
      </c>
      <c r="W1069" t="str">
        <f t="shared" si="80"/>
        <v>NO</v>
      </c>
      <c r="X1069" t="str">
        <f>VLOOKUP(B:B,[1]Sheet3!A:B,2,0)</f>
        <v>23-59 yrs (Adults)</v>
      </c>
    </row>
    <row r="1070" spans="1:24" x14ac:dyDescent="0.35">
      <c r="A1070" s="1" t="s">
        <v>391</v>
      </c>
      <c r="B1070" s="1">
        <v>25</v>
      </c>
      <c r="C1070" s="1" t="s">
        <v>55</v>
      </c>
      <c r="D1070" s="1" t="s">
        <v>18</v>
      </c>
      <c r="E1070" s="1">
        <v>1</v>
      </c>
      <c r="F1070" s="1">
        <v>3</v>
      </c>
      <c r="G1070" s="1">
        <v>1</v>
      </c>
      <c r="H1070" s="1">
        <v>7</v>
      </c>
      <c r="I1070" s="1">
        <v>3</v>
      </c>
      <c r="J1070" s="1">
        <v>2</v>
      </c>
      <c r="K1070" s="1" t="s">
        <v>47</v>
      </c>
      <c r="L1070" s="1">
        <v>3</v>
      </c>
      <c r="M1070" s="1" t="s">
        <v>1381</v>
      </c>
      <c r="N1070" s="1" t="s">
        <v>20</v>
      </c>
      <c r="O1070" s="1" t="s">
        <v>66</v>
      </c>
      <c r="P1070" s="1" t="s">
        <v>20</v>
      </c>
      <c r="Q1070" s="1" t="s">
        <v>22</v>
      </c>
      <c r="R1070" s="1" t="s">
        <v>33</v>
      </c>
      <c r="S1070">
        <f t="shared" si="81"/>
        <v>17</v>
      </c>
      <c r="T1070">
        <f t="shared" si="82"/>
        <v>7</v>
      </c>
      <c r="U1070">
        <f t="shared" si="83"/>
        <v>1</v>
      </c>
      <c r="V1070" s="14">
        <f t="shared" si="84"/>
        <v>2.8333333333333335</v>
      </c>
      <c r="W1070" t="str">
        <f t="shared" si="80"/>
        <v>NO</v>
      </c>
      <c r="X1070" t="str">
        <f>VLOOKUP(B:B,[1]Sheet3!A:B,2,0)</f>
        <v>23-59 yrs (Adults)</v>
      </c>
    </row>
    <row r="1071" spans="1:24" x14ac:dyDescent="0.35">
      <c r="A1071" s="1" t="s">
        <v>693</v>
      </c>
      <c r="B1071" s="1">
        <v>25</v>
      </c>
      <c r="C1071" s="1" t="s">
        <v>87</v>
      </c>
      <c r="D1071" s="1" t="s">
        <v>87</v>
      </c>
      <c r="E1071" s="1">
        <v>0</v>
      </c>
      <c r="F1071" s="1">
        <v>2</v>
      </c>
      <c r="G1071" s="1">
        <v>1</v>
      </c>
      <c r="H1071" s="1">
        <v>9</v>
      </c>
      <c r="I1071" s="1">
        <v>2</v>
      </c>
      <c r="J1071" s="1">
        <v>1</v>
      </c>
      <c r="K1071" s="1" t="s">
        <v>47</v>
      </c>
      <c r="L1071" s="1">
        <v>2</v>
      </c>
      <c r="M1071" s="1" t="s">
        <v>1381</v>
      </c>
      <c r="N1071" s="1" t="s">
        <v>20</v>
      </c>
      <c r="O1071" s="1" t="s">
        <v>32</v>
      </c>
      <c r="P1071" s="1" t="s">
        <v>20</v>
      </c>
      <c r="Q1071" s="1" t="s">
        <v>20</v>
      </c>
      <c r="R1071" s="1" t="s">
        <v>29</v>
      </c>
      <c r="S1071">
        <f t="shared" si="81"/>
        <v>15</v>
      </c>
      <c r="T1071">
        <f t="shared" si="82"/>
        <v>9</v>
      </c>
      <c r="U1071">
        <f t="shared" si="83"/>
        <v>0</v>
      </c>
      <c r="V1071" s="14">
        <f t="shared" si="84"/>
        <v>2.5</v>
      </c>
      <c r="W1071" t="str">
        <f t="shared" si="80"/>
        <v>NO</v>
      </c>
      <c r="X1071" t="str">
        <f>VLOOKUP(B:B,[1]Sheet3!A:B,2,0)</f>
        <v>23-59 yrs (Adults)</v>
      </c>
    </row>
    <row r="1072" spans="1:24" x14ac:dyDescent="0.35">
      <c r="A1072" s="1" t="s">
        <v>710</v>
      </c>
      <c r="B1072" s="1">
        <v>25</v>
      </c>
      <c r="C1072" s="1" t="s">
        <v>17</v>
      </c>
      <c r="D1072" s="1" t="s">
        <v>18</v>
      </c>
      <c r="E1072" s="1">
        <v>2</v>
      </c>
      <c r="F1072" s="1">
        <v>3</v>
      </c>
      <c r="G1072" s="1">
        <v>0</v>
      </c>
      <c r="H1072" s="1">
        <v>7</v>
      </c>
      <c r="I1072" s="1">
        <v>2</v>
      </c>
      <c r="J1072" s="1">
        <v>3</v>
      </c>
      <c r="K1072" s="1" t="s">
        <v>19</v>
      </c>
      <c r="L1072" s="1">
        <v>2</v>
      </c>
      <c r="M1072" s="1" t="s">
        <v>1383</v>
      </c>
      <c r="N1072" s="1" t="s">
        <v>20</v>
      </c>
      <c r="O1072" s="1" t="s">
        <v>277</v>
      </c>
      <c r="P1072" s="1" t="s">
        <v>22</v>
      </c>
      <c r="Q1072" s="1" t="s">
        <v>22</v>
      </c>
      <c r="R1072" s="1" t="s">
        <v>45</v>
      </c>
      <c r="S1072">
        <f t="shared" si="81"/>
        <v>17</v>
      </c>
      <c r="T1072">
        <f t="shared" si="82"/>
        <v>7</v>
      </c>
      <c r="U1072">
        <f t="shared" si="83"/>
        <v>0</v>
      </c>
      <c r="V1072" s="14">
        <f t="shared" si="84"/>
        <v>2.8333333333333335</v>
      </c>
      <c r="W1072" t="str">
        <f t="shared" si="80"/>
        <v>NO</v>
      </c>
      <c r="X1072" t="str">
        <f>VLOOKUP(B:B,[1]Sheet3!A:B,2,0)</f>
        <v>23-59 yrs (Adults)</v>
      </c>
    </row>
    <row r="1073" spans="1:24" x14ac:dyDescent="0.35">
      <c r="A1073" s="1" t="s">
        <v>732</v>
      </c>
      <c r="B1073" s="1">
        <v>25</v>
      </c>
      <c r="C1073" s="1" t="s">
        <v>17</v>
      </c>
      <c r="D1073" s="1" t="s">
        <v>18</v>
      </c>
      <c r="E1073" s="1">
        <v>6</v>
      </c>
      <c r="F1073" s="1">
        <v>0</v>
      </c>
      <c r="G1073" s="1">
        <v>1</v>
      </c>
      <c r="H1073" s="1">
        <v>7</v>
      </c>
      <c r="I1073" s="1">
        <v>3</v>
      </c>
      <c r="J1073" s="1">
        <v>0</v>
      </c>
      <c r="K1073" s="1" t="s">
        <v>35</v>
      </c>
      <c r="L1073" s="1">
        <v>2</v>
      </c>
      <c r="M1073" s="1" t="s">
        <v>1381</v>
      </c>
      <c r="N1073" s="1" t="s">
        <v>20</v>
      </c>
      <c r="O1073" s="1" t="s">
        <v>145</v>
      </c>
      <c r="P1073" s="1" t="s">
        <v>20</v>
      </c>
      <c r="Q1073" s="1" t="s">
        <v>22</v>
      </c>
      <c r="R1073" s="1" t="s">
        <v>52</v>
      </c>
      <c r="S1073">
        <f t="shared" si="81"/>
        <v>17</v>
      </c>
      <c r="T1073">
        <f t="shared" si="82"/>
        <v>7</v>
      </c>
      <c r="U1073">
        <f t="shared" si="83"/>
        <v>0</v>
      </c>
      <c r="V1073" s="14">
        <f t="shared" si="84"/>
        <v>2.8333333333333335</v>
      </c>
      <c r="W1073" t="str">
        <f t="shared" si="80"/>
        <v>NO</v>
      </c>
      <c r="X1073" t="str">
        <f>VLOOKUP(B:B,[1]Sheet3!A:B,2,0)</f>
        <v>23-59 yrs (Adults)</v>
      </c>
    </row>
    <row r="1074" spans="1:24" x14ac:dyDescent="0.35">
      <c r="A1074" s="1" t="s">
        <v>734</v>
      </c>
      <c r="B1074" s="1">
        <v>25</v>
      </c>
      <c r="C1074" s="1" t="s">
        <v>55</v>
      </c>
      <c r="D1074" s="1" t="s">
        <v>18</v>
      </c>
      <c r="E1074" s="1">
        <v>1</v>
      </c>
      <c r="F1074" s="1">
        <v>4</v>
      </c>
      <c r="G1074" s="1">
        <v>0.5</v>
      </c>
      <c r="H1074" s="1">
        <v>9</v>
      </c>
      <c r="I1074" s="1">
        <v>2</v>
      </c>
      <c r="J1074" s="1">
        <v>5</v>
      </c>
      <c r="K1074" s="1" t="s">
        <v>47</v>
      </c>
      <c r="L1074" s="1">
        <v>3</v>
      </c>
      <c r="M1074" s="1" t="s">
        <v>1381</v>
      </c>
      <c r="N1074" s="1" t="s">
        <v>20</v>
      </c>
      <c r="O1074" s="1" t="s">
        <v>48</v>
      </c>
      <c r="P1074" s="1" t="s">
        <v>20</v>
      </c>
      <c r="Q1074" s="1" t="s">
        <v>22</v>
      </c>
      <c r="R1074" s="1" t="s">
        <v>23</v>
      </c>
      <c r="S1074">
        <f t="shared" si="81"/>
        <v>21.5</v>
      </c>
      <c r="T1074">
        <f t="shared" si="82"/>
        <v>9</v>
      </c>
      <c r="U1074">
        <f t="shared" si="83"/>
        <v>0.5</v>
      </c>
      <c r="V1074" s="14">
        <f t="shared" si="84"/>
        <v>3.5833333333333335</v>
      </c>
      <c r="W1074" t="str">
        <f t="shared" si="80"/>
        <v>NO</v>
      </c>
      <c r="X1074" t="str">
        <f>VLOOKUP(B:B,[1]Sheet3!A:B,2,0)</f>
        <v>23-59 yrs (Adults)</v>
      </c>
    </row>
    <row r="1075" spans="1:24" x14ac:dyDescent="0.35">
      <c r="A1075" s="1" t="s">
        <v>755</v>
      </c>
      <c r="B1075" s="1">
        <v>25</v>
      </c>
      <c r="C1075" s="1" t="s">
        <v>55</v>
      </c>
      <c r="D1075" s="1" t="s">
        <v>26</v>
      </c>
      <c r="E1075" s="1">
        <v>1</v>
      </c>
      <c r="F1075" s="1">
        <v>2</v>
      </c>
      <c r="G1075" s="1">
        <v>0</v>
      </c>
      <c r="H1075" s="1">
        <v>10</v>
      </c>
      <c r="I1075" s="1">
        <v>1</v>
      </c>
      <c r="J1075" s="1">
        <v>1</v>
      </c>
      <c r="K1075" s="1" t="s">
        <v>47</v>
      </c>
      <c r="L1075" s="1">
        <v>3</v>
      </c>
      <c r="M1075" s="1" t="s">
        <v>1381</v>
      </c>
      <c r="N1075" s="1" t="s">
        <v>20</v>
      </c>
      <c r="O1075" s="1" t="s">
        <v>21</v>
      </c>
      <c r="P1075" s="1" t="s">
        <v>20</v>
      </c>
      <c r="Q1075" s="1" t="s">
        <v>22</v>
      </c>
      <c r="R1075" s="1" t="s">
        <v>23</v>
      </c>
      <c r="S1075">
        <f t="shared" si="81"/>
        <v>15</v>
      </c>
      <c r="T1075">
        <f t="shared" si="82"/>
        <v>10</v>
      </c>
      <c r="U1075">
        <f t="shared" si="83"/>
        <v>0</v>
      </c>
      <c r="V1075" s="14">
        <f t="shared" si="84"/>
        <v>2.5</v>
      </c>
      <c r="W1075" t="str">
        <f t="shared" si="80"/>
        <v>NO</v>
      </c>
      <c r="X1075" t="str">
        <f>VLOOKUP(B:B,[1]Sheet3!A:B,2,0)</f>
        <v>23-59 yrs (Adults)</v>
      </c>
    </row>
    <row r="1076" spans="1:24" x14ac:dyDescent="0.35">
      <c r="A1076" s="1" t="s">
        <v>1165</v>
      </c>
      <c r="B1076" s="1">
        <v>25</v>
      </c>
      <c r="C1076" s="1" t="s">
        <v>17</v>
      </c>
      <c r="D1076" s="1" t="s">
        <v>18</v>
      </c>
      <c r="E1076" s="1">
        <v>0</v>
      </c>
      <c r="F1076" s="1">
        <v>4</v>
      </c>
      <c r="G1076" s="1">
        <v>1</v>
      </c>
      <c r="H1076" s="1">
        <v>8</v>
      </c>
      <c r="I1076" s="1">
        <v>2</v>
      </c>
      <c r="J1076" s="1">
        <v>0</v>
      </c>
      <c r="K1076" s="1" t="s">
        <v>47</v>
      </c>
      <c r="L1076" s="1">
        <v>2</v>
      </c>
      <c r="M1076" s="1" t="s">
        <v>1383</v>
      </c>
      <c r="N1076" s="1" t="s">
        <v>22</v>
      </c>
      <c r="O1076" s="1" t="s">
        <v>145</v>
      </c>
      <c r="P1076" s="1" t="s">
        <v>20</v>
      </c>
      <c r="Q1076" s="1" t="s">
        <v>22</v>
      </c>
      <c r="R1076" s="1" t="s">
        <v>33</v>
      </c>
      <c r="S1076">
        <f t="shared" si="81"/>
        <v>15</v>
      </c>
      <c r="T1076">
        <f t="shared" si="82"/>
        <v>8</v>
      </c>
      <c r="U1076">
        <f t="shared" si="83"/>
        <v>0</v>
      </c>
      <c r="V1076" s="14">
        <f t="shared" si="84"/>
        <v>2.5</v>
      </c>
      <c r="W1076" t="str">
        <f t="shared" si="80"/>
        <v>NO</v>
      </c>
      <c r="X1076" t="str">
        <f>VLOOKUP(B:B,[1]Sheet3!A:B,2,0)</f>
        <v>23-59 yrs (Adults)</v>
      </c>
    </row>
    <row r="1077" spans="1:24" x14ac:dyDescent="0.35">
      <c r="A1077" s="1" t="s">
        <v>1175</v>
      </c>
      <c r="B1077" s="1">
        <v>25</v>
      </c>
      <c r="C1077" s="1" t="s">
        <v>31</v>
      </c>
      <c r="D1077" s="1" t="s">
        <v>26</v>
      </c>
      <c r="E1077" s="1">
        <v>0</v>
      </c>
      <c r="F1077" s="1">
        <v>2</v>
      </c>
      <c r="G1077" s="1">
        <v>0</v>
      </c>
      <c r="H1077" s="1">
        <v>7</v>
      </c>
      <c r="I1077" s="1">
        <v>5</v>
      </c>
      <c r="J1077" s="1">
        <v>0</v>
      </c>
      <c r="K1077" s="1" t="s">
        <v>142</v>
      </c>
      <c r="L1077" s="1">
        <v>3</v>
      </c>
      <c r="M1077" s="1" t="s">
        <v>1383</v>
      </c>
      <c r="N1077" s="1" t="s">
        <v>20</v>
      </c>
      <c r="O1077" s="1" t="s">
        <v>32</v>
      </c>
      <c r="P1077" s="1" t="s">
        <v>20</v>
      </c>
      <c r="Q1077" s="1" t="s">
        <v>22</v>
      </c>
      <c r="R1077" s="1" t="s">
        <v>29</v>
      </c>
      <c r="S1077">
        <f t="shared" si="81"/>
        <v>14</v>
      </c>
      <c r="T1077">
        <f t="shared" si="82"/>
        <v>7</v>
      </c>
      <c r="U1077">
        <f t="shared" si="83"/>
        <v>0</v>
      </c>
      <c r="V1077" s="14">
        <f t="shared" si="84"/>
        <v>2.3333333333333335</v>
      </c>
      <c r="W1077" t="str">
        <f t="shared" si="80"/>
        <v>NO</v>
      </c>
      <c r="X1077" t="str">
        <f>VLOOKUP(B:B,[1]Sheet3!A:B,2,0)</f>
        <v>23-59 yrs (Adults)</v>
      </c>
    </row>
    <row r="1078" spans="1:24" x14ac:dyDescent="0.35">
      <c r="A1078" s="1" t="s">
        <v>1255</v>
      </c>
      <c r="B1078" s="1">
        <v>25</v>
      </c>
      <c r="C1078" s="1" t="s">
        <v>55</v>
      </c>
      <c r="D1078" s="1" t="s">
        <v>18</v>
      </c>
      <c r="E1078" s="1">
        <v>5</v>
      </c>
      <c r="F1078" s="1">
        <v>1</v>
      </c>
      <c r="G1078" s="1">
        <v>3</v>
      </c>
      <c r="H1078" s="1">
        <v>6</v>
      </c>
      <c r="I1078" s="1">
        <v>5</v>
      </c>
      <c r="J1078" s="1">
        <v>0</v>
      </c>
      <c r="K1078" s="1" t="s">
        <v>35</v>
      </c>
      <c r="L1078" s="1">
        <v>3</v>
      </c>
      <c r="M1078" s="1" t="s">
        <v>1386</v>
      </c>
      <c r="N1078" s="1" t="s">
        <v>20</v>
      </c>
      <c r="O1078" s="1" t="s">
        <v>36</v>
      </c>
      <c r="P1078" s="1" t="s">
        <v>22</v>
      </c>
      <c r="Q1078" s="1" t="s">
        <v>22</v>
      </c>
      <c r="R1078" s="1" t="s">
        <v>33</v>
      </c>
      <c r="S1078">
        <f t="shared" si="81"/>
        <v>20</v>
      </c>
      <c r="T1078">
        <f t="shared" si="82"/>
        <v>6</v>
      </c>
      <c r="U1078">
        <f t="shared" si="83"/>
        <v>0</v>
      </c>
      <c r="V1078" s="14">
        <f t="shared" si="84"/>
        <v>3.3333333333333335</v>
      </c>
      <c r="W1078" t="str">
        <f t="shared" si="80"/>
        <v>NO</v>
      </c>
      <c r="X1078" t="str">
        <f>VLOOKUP(B:B,[1]Sheet3!A:B,2,0)</f>
        <v>23-59 yrs (Adults)</v>
      </c>
    </row>
    <row r="1079" spans="1:24" x14ac:dyDescent="0.35">
      <c r="A1079" s="1" t="s">
        <v>282</v>
      </c>
      <c r="B1079" s="1">
        <v>26</v>
      </c>
      <c r="C1079" s="1" t="s">
        <v>55</v>
      </c>
      <c r="D1079" s="1" t="s">
        <v>18</v>
      </c>
      <c r="E1079" s="1">
        <v>5</v>
      </c>
      <c r="F1079" s="1">
        <v>10</v>
      </c>
      <c r="G1079" s="1">
        <v>1</v>
      </c>
      <c r="H1079" s="1">
        <v>8</v>
      </c>
      <c r="I1079" s="1">
        <v>1</v>
      </c>
      <c r="J1079" s="1">
        <v>0.5</v>
      </c>
      <c r="K1079" s="1" t="s">
        <v>27</v>
      </c>
      <c r="L1079" s="1">
        <v>2</v>
      </c>
      <c r="M1079" s="1" t="s">
        <v>1383</v>
      </c>
      <c r="N1079" s="1" t="s">
        <v>20</v>
      </c>
      <c r="O1079" s="1" t="s">
        <v>156</v>
      </c>
      <c r="P1079" s="1" t="s">
        <v>22</v>
      </c>
      <c r="Q1079" s="1" t="s">
        <v>22</v>
      </c>
      <c r="R1079" s="1" t="s">
        <v>29</v>
      </c>
      <c r="S1079">
        <f t="shared" si="81"/>
        <v>25.5</v>
      </c>
      <c r="T1079">
        <f t="shared" si="82"/>
        <v>10</v>
      </c>
      <c r="U1079">
        <f t="shared" si="83"/>
        <v>0.5</v>
      </c>
      <c r="V1079" s="14">
        <f t="shared" si="84"/>
        <v>4.25</v>
      </c>
      <c r="W1079" t="str">
        <f t="shared" si="80"/>
        <v>NO</v>
      </c>
      <c r="X1079" t="str">
        <f>VLOOKUP(B:B,[1]Sheet3!A:B,2,0)</f>
        <v>23-59 yrs (Adults)</v>
      </c>
    </row>
    <row r="1080" spans="1:24" x14ac:dyDescent="0.35">
      <c r="A1080" s="1" t="s">
        <v>415</v>
      </c>
      <c r="B1080" s="1">
        <v>26</v>
      </c>
      <c r="C1080" s="1" t="s">
        <v>17</v>
      </c>
      <c r="D1080" s="1" t="s">
        <v>18</v>
      </c>
      <c r="E1080" s="1">
        <v>1</v>
      </c>
      <c r="F1080" s="1">
        <v>4</v>
      </c>
      <c r="G1080" s="1">
        <v>0</v>
      </c>
      <c r="H1080" s="1">
        <v>6</v>
      </c>
      <c r="I1080" s="1">
        <v>6</v>
      </c>
      <c r="J1080" s="1">
        <v>4</v>
      </c>
      <c r="K1080" s="1" t="s">
        <v>142</v>
      </c>
      <c r="L1080" s="1">
        <v>3</v>
      </c>
      <c r="M1080" s="1" t="s">
        <v>1383</v>
      </c>
      <c r="N1080" s="1" t="s">
        <v>20</v>
      </c>
      <c r="O1080" s="1" t="s">
        <v>277</v>
      </c>
      <c r="P1080" s="1" t="s">
        <v>20</v>
      </c>
      <c r="Q1080" s="1" t="s">
        <v>22</v>
      </c>
      <c r="R1080" s="1" t="s">
        <v>33</v>
      </c>
      <c r="S1080">
        <f t="shared" si="81"/>
        <v>21</v>
      </c>
      <c r="T1080">
        <f t="shared" si="82"/>
        <v>6</v>
      </c>
      <c r="U1080">
        <f t="shared" si="83"/>
        <v>0</v>
      </c>
      <c r="V1080" s="14">
        <f t="shared" si="84"/>
        <v>3.5</v>
      </c>
      <c r="W1080" t="str">
        <f t="shared" si="80"/>
        <v>YES</v>
      </c>
      <c r="X1080" t="str">
        <f>VLOOKUP(B:B,[1]Sheet3!A:B,2,0)</f>
        <v>23-59 yrs (Adults)</v>
      </c>
    </row>
    <row r="1081" spans="1:24" x14ac:dyDescent="0.35">
      <c r="A1081" s="1" t="s">
        <v>422</v>
      </c>
      <c r="B1081" s="1">
        <v>26</v>
      </c>
      <c r="C1081" s="1" t="s">
        <v>31</v>
      </c>
      <c r="D1081" s="1" t="s">
        <v>26</v>
      </c>
      <c r="E1081" s="1">
        <v>0</v>
      </c>
      <c r="F1081" s="1">
        <v>1</v>
      </c>
      <c r="G1081" s="1">
        <v>1</v>
      </c>
      <c r="H1081" s="1">
        <v>7</v>
      </c>
      <c r="I1081" s="1">
        <v>1</v>
      </c>
      <c r="J1081" s="1">
        <v>2</v>
      </c>
      <c r="K1081" s="1" t="s">
        <v>47</v>
      </c>
      <c r="L1081" s="1">
        <v>2</v>
      </c>
      <c r="M1081" s="1" t="s">
        <v>1386</v>
      </c>
      <c r="N1081" s="1" t="s">
        <v>20</v>
      </c>
      <c r="O1081" s="1" t="s">
        <v>61</v>
      </c>
      <c r="P1081" s="1" t="s">
        <v>20</v>
      </c>
      <c r="Q1081" s="1" t="s">
        <v>22</v>
      </c>
      <c r="R1081" s="1" t="s">
        <v>33</v>
      </c>
      <c r="S1081">
        <f t="shared" si="81"/>
        <v>12</v>
      </c>
      <c r="T1081">
        <f t="shared" si="82"/>
        <v>7</v>
      </c>
      <c r="U1081">
        <f t="shared" si="83"/>
        <v>0</v>
      </c>
      <c r="V1081" s="14">
        <f t="shared" si="84"/>
        <v>2</v>
      </c>
      <c r="W1081" t="str">
        <f t="shared" si="80"/>
        <v>NO</v>
      </c>
      <c r="X1081" t="str">
        <f>VLOOKUP(B:B,[1]Sheet3!A:B,2,0)</f>
        <v>23-59 yrs (Adults)</v>
      </c>
    </row>
    <row r="1082" spans="1:24" x14ac:dyDescent="0.35">
      <c r="A1082" s="1" t="s">
        <v>642</v>
      </c>
      <c r="B1082" s="1">
        <v>26</v>
      </c>
      <c r="C1082" s="1" t="s">
        <v>31</v>
      </c>
      <c r="D1082" s="1" t="s">
        <v>18</v>
      </c>
      <c r="E1082" s="1">
        <v>2</v>
      </c>
      <c r="F1082" s="1">
        <v>1</v>
      </c>
      <c r="G1082" s="1">
        <v>1</v>
      </c>
      <c r="H1082" s="1">
        <v>8</v>
      </c>
      <c r="I1082" s="1">
        <v>4</v>
      </c>
      <c r="J1082" s="1">
        <v>0</v>
      </c>
      <c r="K1082" s="1" t="s">
        <v>142</v>
      </c>
      <c r="L1082" s="1">
        <v>3</v>
      </c>
      <c r="M1082" s="1" t="s">
        <v>1386</v>
      </c>
      <c r="N1082" s="1" t="s">
        <v>20</v>
      </c>
      <c r="O1082" s="1" t="s">
        <v>28</v>
      </c>
      <c r="P1082" s="1" t="s">
        <v>20</v>
      </c>
      <c r="Q1082" s="1" t="s">
        <v>22</v>
      </c>
      <c r="R1082" s="1" t="s">
        <v>33</v>
      </c>
      <c r="S1082">
        <f t="shared" si="81"/>
        <v>16</v>
      </c>
      <c r="T1082">
        <f t="shared" si="82"/>
        <v>8</v>
      </c>
      <c r="U1082">
        <f t="shared" si="83"/>
        <v>0</v>
      </c>
      <c r="V1082" s="14">
        <f t="shared" si="84"/>
        <v>2.6666666666666665</v>
      </c>
      <c r="W1082" t="str">
        <f t="shared" si="80"/>
        <v>NO</v>
      </c>
      <c r="X1082" t="str">
        <f>VLOOKUP(B:B,[1]Sheet3!A:B,2,0)</f>
        <v>23-59 yrs (Adults)</v>
      </c>
    </row>
    <row r="1083" spans="1:24" x14ac:dyDescent="0.35">
      <c r="A1083" s="1" t="s">
        <v>670</v>
      </c>
      <c r="B1083" s="1">
        <v>26</v>
      </c>
      <c r="C1083" s="1" t="s">
        <v>31</v>
      </c>
      <c r="D1083" s="1" t="s">
        <v>26</v>
      </c>
      <c r="E1083" s="1">
        <v>0.5</v>
      </c>
      <c r="F1083" s="1">
        <v>1</v>
      </c>
      <c r="G1083" s="1">
        <v>0</v>
      </c>
      <c r="H1083" s="1">
        <v>6</v>
      </c>
      <c r="I1083" s="1">
        <v>1</v>
      </c>
      <c r="J1083" s="1">
        <v>1</v>
      </c>
      <c r="K1083" s="1" t="s">
        <v>47</v>
      </c>
      <c r="L1083" s="1">
        <v>3</v>
      </c>
      <c r="M1083" s="1" t="s">
        <v>1386</v>
      </c>
      <c r="N1083" s="1" t="s">
        <v>22</v>
      </c>
      <c r="O1083" s="1" t="s">
        <v>166</v>
      </c>
      <c r="P1083" s="1" t="s">
        <v>20</v>
      </c>
      <c r="Q1083" s="1" t="s">
        <v>20</v>
      </c>
      <c r="R1083" s="1" t="s">
        <v>23</v>
      </c>
      <c r="S1083">
        <f t="shared" si="81"/>
        <v>9.5</v>
      </c>
      <c r="T1083">
        <f t="shared" si="82"/>
        <v>6</v>
      </c>
      <c r="U1083">
        <f t="shared" si="83"/>
        <v>0</v>
      </c>
      <c r="V1083" s="14">
        <f t="shared" si="84"/>
        <v>1.5833333333333333</v>
      </c>
      <c r="W1083" t="str">
        <f t="shared" si="80"/>
        <v>NO</v>
      </c>
      <c r="X1083" t="str">
        <f>VLOOKUP(B:B,[1]Sheet3!A:B,2,0)</f>
        <v>23-59 yrs (Adults)</v>
      </c>
    </row>
    <row r="1084" spans="1:24" x14ac:dyDescent="0.35">
      <c r="A1084" s="1" t="s">
        <v>941</v>
      </c>
      <c r="B1084" s="1">
        <v>26</v>
      </c>
      <c r="C1084" s="1" t="s">
        <v>31</v>
      </c>
      <c r="D1084" s="1" t="s">
        <v>18</v>
      </c>
      <c r="E1084" s="1">
        <v>3</v>
      </c>
      <c r="F1084" s="1">
        <v>2</v>
      </c>
      <c r="G1084" s="1">
        <v>1</v>
      </c>
      <c r="H1084" s="1">
        <v>8</v>
      </c>
      <c r="I1084" s="1">
        <v>1</v>
      </c>
      <c r="J1084" s="1">
        <v>0</v>
      </c>
      <c r="K1084" s="1" t="s">
        <v>27</v>
      </c>
      <c r="L1084" s="1">
        <v>4</v>
      </c>
      <c r="M1084" s="1" t="s">
        <v>1381</v>
      </c>
      <c r="N1084" s="1" t="s">
        <v>20</v>
      </c>
      <c r="O1084" s="1" t="s">
        <v>32</v>
      </c>
      <c r="P1084" s="1" t="s">
        <v>22</v>
      </c>
      <c r="Q1084" s="1" t="s">
        <v>22</v>
      </c>
      <c r="R1084" s="1" t="s">
        <v>29</v>
      </c>
      <c r="S1084">
        <f t="shared" si="81"/>
        <v>15</v>
      </c>
      <c r="T1084">
        <f t="shared" si="82"/>
        <v>8</v>
      </c>
      <c r="U1084">
        <f t="shared" si="83"/>
        <v>0</v>
      </c>
      <c r="V1084" s="14">
        <f t="shared" si="84"/>
        <v>2.5</v>
      </c>
      <c r="W1084" t="str">
        <f t="shared" si="80"/>
        <v>NO</v>
      </c>
      <c r="X1084" t="str">
        <f>VLOOKUP(B:B,[1]Sheet3!A:B,2,0)</f>
        <v>23-59 yrs (Adults)</v>
      </c>
    </row>
    <row r="1085" spans="1:24" x14ac:dyDescent="0.35">
      <c r="A1085" s="1" t="s">
        <v>1035</v>
      </c>
      <c r="B1085" s="1">
        <v>26</v>
      </c>
      <c r="C1085" s="1" t="s">
        <v>55</v>
      </c>
      <c r="D1085" s="1" t="s">
        <v>26</v>
      </c>
      <c r="E1085" s="1">
        <v>1</v>
      </c>
      <c r="F1085" s="1">
        <v>3</v>
      </c>
      <c r="G1085" s="1">
        <v>1</v>
      </c>
      <c r="H1085" s="1">
        <v>8</v>
      </c>
      <c r="I1085" s="1">
        <v>4</v>
      </c>
      <c r="J1085" s="1">
        <v>0</v>
      </c>
      <c r="K1085" s="1" t="s">
        <v>27</v>
      </c>
      <c r="L1085" s="1">
        <v>3</v>
      </c>
      <c r="M1085" s="1" t="s">
        <v>1386</v>
      </c>
      <c r="N1085" s="1" t="s">
        <v>22</v>
      </c>
      <c r="O1085" s="1" t="s">
        <v>36</v>
      </c>
      <c r="P1085" s="1" t="s">
        <v>20</v>
      </c>
      <c r="Q1085" s="1" t="s">
        <v>22</v>
      </c>
      <c r="R1085" s="1" t="s">
        <v>29</v>
      </c>
      <c r="S1085">
        <f t="shared" si="81"/>
        <v>17</v>
      </c>
      <c r="T1085">
        <f t="shared" si="82"/>
        <v>8</v>
      </c>
      <c r="U1085">
        <f t="shared" si="83"/>
        <v>0</v>
      </c>
      <c r="V1085" s="14">
        <f t="shared" si="84"/>
        <v>2.8333333333333335</v>
      </c>
      <c r="W1085" t="str">
        <f t="shared" si="80"/>
        <v>NO</v>
      </c>
      <c r="X1085" t="str">
        <f>VLOOKUP(B:B,[1]Sheet3!A:B,2,0)</f>
        <v>23-59 yrs (Adults)</v>
      </c>
    </row>
    <row r="1086" spans="1:24" x14ac:dyDescent="0.35">
      <c r="A1086" s="1" t="s">
        <v>1078</v>
      </c>
      <c r="B1086" s="1">
        <v>26</v>
      </c>
      <c r="C1086" s="1" t="s">
        <v>31</v>
      </c>
      <c r="D1086" s="1" t="s">
        <v>18</v>
      </c>
      <c r="E1086" s="1">
        <v>9</v>
      </c>
      <c r="F1086" s="1">
        <v>2</v>
      </c>
      <c r="G1086" s="1">
        <v>0</v>
      </c>
      <c r="H1086" s="1">
        <v>5</v>
      </c>
      <c r="I1086" s="1">
        <v>3</v>
      </c>
      <c r="J1086" s="1">
        <v>1</v>
      </c>
      <c r="K1086" s="1" t="s">
        <v>19</v>
      </c>
      <c r="L1086" s="1">
        <v>3</v>
      </c>
      <c r="M1086" s="1" t="s">
        <v>1381</v>
      </c>
      <c r="N1086" s="1" t="s">
        <v>20</v>
      </c>
      <c r="O1086" s="1" t="s">
        <v>66</v>
      </c>
      <c r="P1086" s="1" t="s">
        <v>22</v>
      </c>
      <c r="Q1086" s="1" t="s">
        <v>22</v>
      </c>
      <c r="R1086" s="1" t="s">
        <v>23</v>
      </c>
      <c r="S1086">
        <f t="shared" si="81"/>
        <v>20</v>
      </c>
      <c r="T1086">
        <f t="shared" si="82"/>
        <v>9</v>
      </c>
      <c r="U1086">
        <f t="shared" si="83"/>
        <v>0</v>
      </c>
      <c r="V1086" s="14">
        <f t="shared" si="84"/>
        <v>3.3333333333333335</v>
      </c>
      <c r="W1086" t="str">
        <f t="shared" si="80"/>
        <v>NO</v>
      </c>
      <c r="X1086" t="str">
        <f>VLOOKUP(B:B,[1]Sheet3!A:B,2,0)</f>
        <v>23-59 yrs (Adults)</v>
      </c>
    </row>
    <row r="1087" spans="1:24" x14ac:dyDescent="0.35">
      <c r="A1087" s="1" t="s">
        <v>1113</v>
      </c>
      <c r="B1087" s="1">
        <v>26</v>
      </c>
      <c r="C1087" s="1" t="s">
        <v>31</v>
      </c>
      <c r="D1087" s="1" t="s">
        <v>26</v>
      </c>
      <c r="E1087" s="1">
        <v>0</v>
      </c>
      <c r="F1087" s="1">
        <v>0</v>
      </c>
      <c r="G1087" s="1">
        <v>0</v>
      </c>
      <c r="H1087" s="1">
        <v>12</v>
      </c>
      <c r="I1087" s="1">
        <v>2</v>
      </c>
      <c r="J1087" s="1">
        <v>2</v>
      </c>
      <c r="K1087" s="1" t="s">
        <v>19</v>
      </c>
      <c r="L1087" s="1">
        <v>2</v>
      </c>
      <c r="M1087" s="1" t="s">
        <v>1383</v>
      </c>
      <c r="N1087" s="1" t="s">
        <v>22</v>
      </c>
      <c r="O1087" s="1" t="s">
        <v>32</v>
      </c>
      <c r="P1087" s="1" t="s">
        <v>20</v>
      </c>
      <c r="Q1087" s="1" t="s">
        <v>20</v>
      </c>
      <c r="R1087" s="1" t="s">
        <v>23</v>
      </c>
      <c r="S1087">
        <f t="shared" si="81"/>
        <v>16</v>
      </c>
      <c r="T1087">
        <f t="shared" si="82"/>
        <v>12</v>
      </c>
      <c r="U1087">
        <f t="shared" si="83"/>
        <v>0</v>
      </c>
      <c r="V1087" s="14">
        <f t="shared" si="84"/>
        <v>2.6666666666666665</v>
      </c>
      <c r="W1087" t="str">
        <f t="shared" si="80"/>
        <v>NO</v>
      </c>
      <c r="X1087" t="str">
        <f>VLOOKUP(B:B,[1]Sheet3!A:B,2,0)</f>
        <v>23-59 yrs (Adults)</v>
      </c>
    </row>
    <row r="1088" spans="1:24" x14ac:dyDescent="0.35">
      <c r="A1088" s="1" t="s">
        <v>1136</v>
      </c>
      <c r="B1088" s="1">
        <v>26</v>
      </c>
      <c r="C1088" s="1" t="s">
        <v>55</v>
      </c>
      <c r="D1088" s="1" t="s">
        <v>26</v>
      </c>
      <c r="E1088" s="1">
        <v>1</v>
      </c>
      <c r="F1088" s="1">
        <v>1</v>
      </c>
      <c r="G1088" s="1">
        <v>0</v>
      </c>
      <c r="H1088" s="1">
        <v>8</v>
      </c>
      <c r="I1088" s="1">
        <v>3</v>
      </c>
      <c r="J1088" s="1">
        <v>0</v>
      </c>
      <c r="K1088" s="1" t="s">
        <v>142</v>
      </c>
      <c r="L1088" s="1">
        <v>3</v>
      </c>
      <c r="M1088" s="1" t="s">
        <v>1381</v>
      </c>
      <c r="N1088" s="1" t="s">
        <v>20</v>
      </c>
      <c r="O1088" s="1" t="s">
        <v>32</v>
      </c>
      <c r="P1088" s="1" t="s">
        <v>20</v>
      </c>
      <c r="Q1088" s="1" t="s">
        <v>22</v>
      </c>
      <c r="R1088" s="1" t="s">
        <v>23</v>
      </c>
      <c r="S1088">
        <f t="shared" si="81"/>
        <v>13</v>
      </c>
      <c r="T1088">
        <f t="shared" si="82"/>
        <v>8</v>
      </c>
      <c r="U1088">
        <f t="shared" si="83"/>
        <v>0</v>
      </c>
      <c r="V1088" s="14">
        <f t="shared" si="84"/>
        <v>2.1666666666666665</v>
      </c>
      <c r="W1088" t="str">
        <f t="shared" si="80"/>
        <v>NO</v>
      </c>
      <c r="X1088" t="str">
        <f>VLOOKUP(B:B,[1]Sheet3!A:B,2,0)</f>
        <v>23-59 yrs (Adults)</v>
      </c>
    </row>
    <row r="1089" spans="1:24" x14ac:dyDescent="0.35">
      <c r="A1089" s="1" t="s">
        <v>1152</v>
      </c>
      <c r="B1089" s="1">
        <v>26</v>
      </c>
      <c r="C1089" s="1" t="s">
        <v>31</v>
      </c>
      <c r="D1089" s="1" t="s">
        <v>26</v>
      </c>
      <c r="E1089" s="1">
        <v>4</v>
      </c>
      <c r="F1089" s="1">
        <v>2</v>
      </c>
      <c r="G1089" s="1">
        <v>0</v>
      </c>
      <c r="H1089" s="1">
        <v>7</v>
      </c>
      <c r="I1089" s="1">
        <v>2</v>
      </c>
      <c r="J1089" s="1">
        <v>0</v>
      </c>
      <c r="K1089" s="1" t="s">
        <v>35</v>
      </c>
      <c r="L1089" s="1">
        <v>3</v>
      </c>
      <c r="M1089" s="1" t="s">
        <v>1381</v>
      </c>
      <c r="N1089" s="1" t="s">
        <v>20</v>
      </c>
      <c r="O1089" s="1" t="s">
        <v>32</v>
      </c>
      <c r="P1089" s="1" t="s">
        <v>20</v>
      </c>
      <c r="Q1089" s="1" t="s">
        <v>22</v>
      </c>
      <c r="R1089" s="1" t="s">
        <v>33</v>
      </c>
      <c r="S1089">
        <f t="shared" si="81"/>
        <v>15</v>
      </c>
      <c r="T1089">
        <f t="shared" si="82"/>
        <v>7</v>
      </c>
      <c r="U1089">
        <f t="shared" si="83"/>
        <v>0</v>
      </c>
      <c r="V1089" s="14">
        <f t="shared" si="84"/>
        <v>2.5</v>
      </c>
      <c r="W1089" t="str">
        <f t="shared" si="80"/>
        <v>NO</v>
      </c>
      <c r="X1089" t="str">
        <f>VLOOKUP(B:B,[1]Sheet3!A:B,2,0)</f>
        <v>23-59 yrs (Adults)</v>
      </c>
    </row>
    <row r="1090" spans="1:24" x14ac:dyDescent="0.35">
      <c r="A1090" s="1" t="s">
        <v>1155</v>
      </c>
      <c r="B1090" s="1">
        <v>26</v>
      </c>
      <c r="C1090" s="1" t="s">
        <v>31</v>
      </c>
      <c r="D1090" s="1" t="s">
        <v>26</v>
      </c>
      <c r="E1090" s="1">
        <v>4</v>
      </c>
      <c r="F1090" s="1">
        <v>3</v>
      </c>
      <c r="G1090" s="1">
        <v>1</v>
      </c>
      <c r="H1090" s="1">
        <v>7</v>
      </c>
      <c r="I1090" s="1">
        <v>2</v>
      </c>
      <c r="J1090" s="1">
        <v>1</v>
      </c>
      <c r="K1090" s="1" t="s">
        <v>27</v>
      </c>
      <c r="L1090" s="1">
        <v>3</v>
      </c>
      <c r="M1090" s="1" t="s">
        <v>1383</v>
      </c>
      <c r="N1090" s="1" t="s">
        <v>20</v>
      </c>
      <c r="O1090" s="1" t="s">
        <v>32</v>
      </c>
      <c r="P1090" s="1" t="s">
        <v>20</v>
      </c>
      <c r="Q1090" s="1" t="s">
        <v>20</v>
      </c>
      <c r="R1090" s="1" t="s">
        <v>29</v>
      </c>
      <c r="S1090">
        <f t="shared" si="81"/>
        <v>18</v>
      </c>
      <c r="T1090">
        <f t="shared" si="82"/>
        <v>7</v>
      </c>
      <c r="U1090">
        <f t="shared" si="83"/>
        <v>1</v>
      </c>
      <c r="V1090" s="14">
        <f t="shared" si="84"/>
        <v>3</v>
      </c>
      <c r="W1090" t="str">
        <f t="shared" ref="W1090:W1153" si="85">IF(T1090=I1090, "YES","NO")</f>
        <v>NO</v>
      </c>
      <c r="X1090" t="str">
        <f>VLOOKUP(B:B,[1]Sheet3!A:B,2,0)</f>
        <v>23-59 yrs (Adults)</v>
      </c>
    </row>
    <row r="1091" spans="1:24" x14ac:dyDescent="0.35">
      <c r="A1091" s="1" t="s">
        <v>517</v>
      </c>
      <c r="B1091" s="1">
        <v>27</v>
      </c>
      <c r="C1091" s="1" t="s">
        <v>17</v>
      </c>
      <c r="D1091" s="1" t="s">
        <v>18</v>
      </c>
      <c r="E1091" s="1">
        <v>0</v>
      </c>
      <c r="F1091" s="1">
        <v>2</v>
      </c>
      <c r="G1091" s="1">
        <v>0</v>
      </c>
      <c r="H1091" s="1">
        <v>10</v>
      </c>
      <c r="I1091" s="1">
        <v>6</v>
      </c>
      <c r="J1091" s="1">
        <v>6</v>
      </c>
      <c r="K1091" s="1" t="s">
        <v>47</v>
      </c>
      <c r="L1091" s="1">
        <v>3</v>
      </c>
      <c r="M1091" s="1" t="s">
        <v>1386</v>
      </c>
      <c r="N1091" s="1" t="s">
        <v>20</v>
      </c>
      <c r="O1091" s="1" t="s">
        <v>61</v>
      </c>
      <c r="P1091" s="1" t="s">
        <v>20</v>
      </c>
      <c r="Q1091" s="1" t="s">
        <v>22</v>
      </c>
      <c r="R1091" s="1" t="s">
        <v>52</v>
      </c>
      <c r="S1091">
        <f t="shared" ref="S1091:S1154" si="86">SUM(E1091:J1091)</f>
        <v>24</v>
      </c>
      <c r="T1091">
        <f t="shared" ref="T1091:T1154" si="87">MAX(E1091:J1091)</f>
        <v>10</v>
      </c>
      <c r="U1091">
        <f t="shared" ref="U1091:U1154" si="88">MIN(E1091:J1091)</f>
        <v>0</v>
      </c>
      <c r="V1091" s="14">
        <f t="shared" ref="V1091:V1154" si="89">AVERAGE(E1091:J1091)</f>
        <v>4</v>
      </c>
      <c r="W1091" t="str">
        <f t="shared" si="85"/>
        <v>NO</v>
      </c>
      <c r="X1091" t="str">
        <f>VLOOKUP(B:B,[1]Sheet3!A:B,2,0)</f>
        <v>23-59 yrs (Adults)</v>
      </c>
    </row>
    <row r="1092" spans="1:24" x14ac:dyDescent="0.35">
      <c r="A1092" s="1" t="s">
        <v>521</v>
      </c>
      <c r="B1092" s="1">
        <v>27</v>
      </c>
      <c r="C1092" s="1" t="s">
        <v>25</v>
      </c>
      <c r="D1092" s="1" t="s">
        <v>18</v>
      </c>
      <c r="E1092" s="1">
        <v>3</v>
      </c>
      <c r="F1092" s="1">
        <v>2</v>
      </c>
      <c r="G1092" s="1">
        <v>2</v>
      </c>
      <c r="H1092" s="1">
        <v>7</v>
      </c>
      <c r="I1092" s="1">
        <v>1</v>
      </c>
      <c r="J1092" s="1">
        <v>0</v>
      </c>
      <c r="K1092" s="1" t="s">
        <v>35</v>
      </c>
      <c r="L1092" s="1">
        <v>3</v>
      </c>
      <c r="M1092" s="1" t="s">
        <v>1386</v>
      </c>
      <c r="N1092" s="1" t="s">
        <v>22</v>
      </c>
      <c r="O1092" s="1" t="s">
        <v>32</v>
      </c>
      <c r="P1092" s="1" t="s">
        <v>22</v>
      </c>
      <c r="Q1092" s="1" t="s">
        <v>22</v>
      </c>
      <c r="R1092" s="1" t="s">
        <v>33</v>
      </c>
      <c r="S1092">
        <f t="shared" si="86"/>
        <v>15</v>
      </c>
      <c r="T1092">
        <f t="shared" si="87"/>
        <v>7</v>
      </c>
      <c r="U1092">
        <f t="shared" si="88"/>
        <v>0</v>
      </c>
      <c r="V1092" s="14">
        <f t="shared" si="89"/>
        <v>2.5</v>
      </c>
      <c r="W1092" t="str">
        <f t="shared" si="85"/>
        <v>NO</v>
      </c>
      <c r="X1092" t="str">
        <f>VLOOKUP(B:B,[1]Sheet3!A:B,2,0)</f>
        <v>23-59 yrs (Adults)</v>
      </c>
    </row>
    <row r="1093" spans="1:24" x14ac:dyDescent="0.35">
      <c r="A1093" s="1" t="s">
        <v>988</v>
      </c>
      <c r="B1093" s="1">
        <v>27</v>
      </c>
      <c r="C1093" s="1" t="s">
        <v>17</v>
      </c>
      <c r="D1093" s="1" t="s">
        <v>18</v>
      </c>
      <c r="E1093" s="1">
        <v>3</v>
      </c>
      <c r="F1093" s="1">
        <v>2</v>
      </c>
      <c r="G1093" s="1">
        <v>1</v>
      </c>
      <c r="H1093" s="1">
        <v>8</v>
      </c>
      <c r="I1093" s="1">
        <v>2</v>
      </c>
      <c r="J1093" s="1">
        <v>0.5</v>
      </c>
      <c r="K1093" s="1" t="s">
        <v>35</v>
      </c>
      <c r="L1093" s="1">
        <v>4</v>
      </c>
      <c r="M1093" s="1" t="s">
        <v>1386</v>
      </c>
      <c r="N1093" s="1" t="s">
        <v>22</v>
      </c>
      <c r="O1093" s="1" t="s">
        <v>145</v>
      </c>
      <c r="P1093" s="1" t="s">
        <v>20</v>
      </c>
      <c r="Q1093" s="1" t="s">
        <v>20</v>
      </c>
      <c r="R1093" s="1" t="s">
        <v>33</v>
      </c>
      <c r="S1093">
        <f t="shared" si="86"/>
        <v>16.5</v>
      </c>
      <c r="T1093">
        <f t="shared" si="87"/>
        <v>8</v>
      </c>
      <c r="U1093">
        <f t="shared" si="88"/>
        <v>0.5</v>
      </c>
      <c r="V1093" s="14">
        <f t="shared" si="89"/>
        <v>2.75</v>
      </c>
      <c r="W1093" t="str">
        <f t="shared" si="85"/>
        <v>NO</v>
      </c>
      <c r="X1093" t="str">
        <f>VLOOKUP(B:B,[1]Sheet3!A:B,2,0)</f>
        <v>23-59 yrs (Adults)</v>
      </c>
    </row>
    <row r="1094" spans="1:24" x14ac:dyDescent="0.35">
      <c r="A1094" s="1" t="s">
        <v>1043</v>
      </c>
      <c r="B1094" s="1">
        <v>27</v>
      </c>
      <c r="C1094" s="1" t="s">
        <v>55</v>
      </c>
      <c r="D1094" s="1" t="s">
        <v>18</v>
      </c>
      <c r="E1094" s="1">
        <v>1</v>
      </c>
      <c r="F1094" s="1">
        <v>2</v>
      </c>
      <c r="G1094" s="1">
        <v>0</v>
      </c>
      <c r="H1094" s="1">
        <v>8</v>
      </c>
      <c r="I1094" s="1">
        <v>3</v>
      </c>
      <c r="J1094" s="1">
        <v>2</v>
      </c>
      <c r="K1094" s="1" t="s">
        <v>35</v>
      </c>
      <c r="L1094" s="1">
        <v>3</v>
      </c>
      <c r="M1094" s="1" t="s">
        <v>1381</v>
      </c>
      <c r="N1094" s="1" t="s">
        <v>20</v>
      </c>
      <c r="O1094" s="1" t="s">
        <v>21</v>
      </c>
      <c r="P1094" s="1" t="s">
        <v>22</v>
      </c>
      <c r="Q1094" s="1" t="s">
        <v>22</v>
      </c>
      <c r="R1094" s="1" t="s">
        <v>33</v>
      </c>
      <c r="S1094">
        <f t="shared" si="86"/>
        <v>16</v>
      </c>
      <c r="T1094">
        <f t="shared" si="87"/>
        <v>8</v>
      </c>
      <c r="U1094">
        <f t="shared" si="88"/>
        <v>0</v>
      </c>
      <c r="V1094" s="14">
        <f t="shared" si="89"/>
        <v>2.6666666666666665</v>
      </c>
      <c r="W1094" t="str">
        <f t="shared" si="85"/>
        <v>NO</v>
      </c>
      <c r="X1094" t="str">
        <f>VLOOKUP(B:B,[1]Sheet3!A:B,2,0)</f>
        <v>23-59 yrs (Adults)</v>
      </c>
    </row>
    <row r="1095" spans="1:24" x14ac:dyDescent="0.35">
      <c r="A1095" s="1" t="s">
        <v>1124</v>
      </c>
      <c r="B1095" s="1">
        <v>27</v>
      </c>
      <c r="C1095" s="1" t="s">
        <v>55</v>
      </c>
      <c r="D1095" s="1" t="s">
        <v>26</v>
      </c>
      <c r="E1095" s="1">
        <v>4</v>
      </c>
      <c r="F1095" s="1">
        <v>2</v>
      </c>
      <c r="G1095" s="1">
        <v>0</v>
      </c>
      <c r="H1095" s="1">
        <v>7</v>
      </c>
      <c r="I1095" s="1">
        <v>8</v>
      </c>
      <c r="J1095" s="1">
        <v>4</v>
      </c>
      <c r="K1095" s="1" t="s">
        <v>27</v>
      </c>
      <c r="L1095" s="1">
        <v>3</v>
      </c>
      <c r="M1095" s="1" t="s">
        <v>1381</v>
      </c>
      <c r="N1095" s="1" t="s">
        <v>20</v>
      </c>
      <c r="O1095" s="1" t="s">
        <v>32</v>
      </c>
      <c r="P1095" s="1" t="s">
        <v>20</v>
      </c>
      <c r="Q1095" s="1" t="s">
        <v>22</v>
      </c>
      <c r="R1095" s="1" t="s">
        <v>33</v>
      </c>
      <c r="S1095">
        <f t="shared" si="86"/>
        <v>25</v>
      </c>
      <c r="T1095">
        <f t="shared" si="87"/>
        <v>8</v>
      </c>
      <c r="U1095">
        <f t="shared" si="88"/>
        <v>0</v>
      </c>
      <c r="V1095" s="14">
        <f t="shared" si="89"/>
        <v>4.166666666666667</v>
      </c>
      <c r="W1095" t="str">
        <f t="shared" si="85"/>
        <v>YES</v>
      </c>
      <c r="X1095" t="str">
        <f>VLOOKUP(B:B,[1]Sheet3!A:B,2,0)</f>
        <v>23-59 yrs (Adults)</v>
      </c>
    </row>
    <row r="1096" spans="1:24" x14ac:dyDescent="0.35">
      <c r="A1096" s="1" t="s">
        <v>1168</v>
      </c>
      <c r="B1096" s="1">
        <v>27</v>
      </c>
      <c r="C1096" s="1" t="s">
        <v>17</v>
      </c>
      <c r="D1096" s="1" t="s">
        <v>26</v>
      </c>
      <c r="E1096" s="1">
        <v>0</v>
      </c>
      <c r="F1096" s="1">
        <v>2</v>
      </c>
      <c r="G1096" s="1">
        <v>0</v>
      </c>
      <c r="H1096" s="1">
        <v>8</v>
      </c>
      <c r="I1096" s="1">
        <v>2</v>
      </c>
      <c r="J1096" s="1">
        <v>2</v>
      </c>
      <c r="K1096" s="1" t="s">
        <v>27</v>
      </c>
      <c r="L1096" s="1">
        <v>3</v>
      </c>
      <c r="M1096" s="1" t="s">
        <v>1383</v>
      </c>
      <c r="N1096" s="1" t="s">
        <v>20</v>
      </c>
      <c r="O1096" s="1" t="s">
        <v>166</v>
      </c>
      <c r="P1096" s="1" t="s">
        <v>20</v>
      </c>
      <c r="Q1096" s="1" t="s">
        <v>22</v>
      </c>
      <c r="R1096" s="1" t="s">
        <v>33</v>
      </c>
      <c r="S1096">
        <f t="shared" si="86"/>
        <v>14</v>
      </c>
      <c r="T1096">
        <f t="shared" si="87"/>
        <v>8</v>
      </c>
      <c r="U1096">
        <f t="shared" si="88"/>
        <v>0</v>
      </c>
      <c r="V1096" s="14">
        <f t="shared" si="89"/>
        <v>2.3333333333333335</v>
      </c>
      <c r="W1096" t="str">
        <f t="shared" si="85"/>
        <v>NO</v>
      </c>
      <c r="X1096" t="str">
        <f>VLOOKUP(B:B,[1]Sheet3!A:B,2,0)</f>
        <v>23-59 yrs (Adults)</v>
      </c>
    </row>
    <row r="1097" spans="1:24" x14ac:dyDescent="0.35">
      <c r="A1097" s="1" t="s">
        <v>486</v>
      </c>
      <c r="B1097" s="1">
        <v>28</v>
      </c>
      <c r="C1097" s="1" t="s">
        <v>87</v>
      </c>
      <c r="D1097" s="1" t="s">
        <v>87</v>
      </c>
      <c r="E1097" s="1">
        <v>0</v>
      </c>
      <c r="F1097" s="1">
        <v>4</v>
      </c>
      <c r="G1097" s="1">
        <v>2</v>
      </c>
      <c r="H1097" s="1">
        <v>7</v>
      </c>
      <c r="I1097" s="1">
        <v>2</v>
      </c>
      <c r="J1097" s="1">
        <v>2</v>
      </c>
      <c r="K1097" s="1" t="s">
        <v>108</v>
      </c>
      <c r="L1097" s="1">
        <v>2</v>
      </c>
      <c r="M1097" s="1" t="s">
        <v>1386</v>
      </c>
      <c r="N1097" s="1" t="s">
        <v>20</v>
      </c>
      <c r="O1097" s="1" t="s">
        <v>156</v>
      </c>
      <c r="P1097" s="1" t="s">
        <v>22</v>
      </c>
      <c r="Q1097" s="1" t="s">
        <v>22</v>
      </c>
      <c r="R1097" s="1" t="s">
        <v>33</v>
      </c>
      <c r="S1097">
        <f t="shared" si="86"/>
        <v>17</v>
      </c>
      <c r="T1097">
        <f t="shared" si="87"/>
        <v>7</v>
      </c>
      <c r="U1097">
        <f t="shared" si="88"/>
        <v>0</v>
      </c>
      <c r="V1097" s="14">
        <f t="shared" si="89"/>
        <v>2.8333333333333335</v>
      </c>
      <c r="W1097" t="str">
        <f t="shared" si="85"/>
        <v>NO</v>
      </c>
      <c r="X1097" t="str">
        <f>VLOOKUP(B:B,[1]Sheet3!A:B,2,0)</f>
        <v>23-59 yrs (Adults)</v>
      </c>
    </row>
    <row r="1098" spans="1:24" x14ac:dyDescent="0.35">
      <c r="A1098" s="1" t="s">
        <v>538</v>
      </c>
      <c r="B1098" s="1">
        <v>28</v>
      </c>
      <c r="C1098" s="1" t="s">
        <v>17</v>
      </c>
      <c r="D1098" s="1" t="s">
        <v>18</v>
      </c>
      <c r="E1098" s="1">
        <v>4</v>
      </c>
      <c r="F1098" s="1">
        <v>4</v>
      </c>
      <c r="G1098" s="1">
        <v>1</v>
      </c>
      <c r="H1098" s="1">
        <v>12</v>
      </c>
      <c r="I1098" s="1">
        <v>2</v>
      </c>
      <c r="J1098" s="1">
        <v>0</v>
      </c>
      <c r="K1098" s="1" t="s">
        <v>27</v>
      </c>
      <c r="L1098" s="1">
        <v>3</v>
      </c>
      <c r="M1098" s="1" t="s">
        <v>1386</v>
      </c>
      <c r="N1098" s="1" t="s">
        <v>20</v>
      </c>
      <c r="O1098" s="1" t="s">
        <v>39</v>
      </c>
      <c r="P1098" s="1" t="s">
        <v>22</v>
      </c>
      <c r="Q1098" s="1" t="s">
        <v>22</v>
      </c>
      <c r="R1098" s="1" t="s">
        <v>33</v>
      </c>
      <c r="S1098">
        <f t="shared" si="86"/>
        <v>23</v>
      </c>
      <c r="T1098">
        <f t="shared" si="87"/>
        <v>12</v>
      </c>
      <c r="U1098">
        <f t="shared" si="88"/>
        <v>0</v>
      </c>
      <c r="V1098" s="14">
        <f t="shared" si="89"/>
        <v>3.8333333333333335</v>
      </c>
      <c r="W1098" t="str">
        <f t="shared" si="85"/>
        <v>NO</v>
      </c>
      <c r="X1098" t="str">
        <f>VLOOKUP(B:B,[1]Sheet3!A:B,2,0)</f>
        <v>23-59 yrs (Adults)</v>
      </c>
    </row>
    <row r="1099" spans="1:24" x14ac:dyDescent="0.35">
      <c r="A1099" s="1" t="s">
        <v>749</v>
      </c>
      <c r="B1099" s="1">
        <v>28</v>
      </c>
      <c r="C1099" s="1" t="s">
        <v>17</v>
      </c>
      <c r="D1099" s="1" t="s">
        <v>18</v>
      </c>
      <c r="E1099" s="1">
        <v>3</v>
      </c>
      <c r="F1099" s="1">
        <v>4</v>
      </c>
      <c r="G1099" s="1">
        <v>1</v>
      </c>
      <c r="H1099" s="1">
        <v>9</v>
      </c>
      <c r="I1099" s="1">
        <v>2</v>
      </c>
      <c r="J1099" s="1">
        <v>0</v>
      </c>
      <c r="K1099" s="1" t="s">
        <v>27</v>
      </c>
      <c r="L1099" s="1">
        <v>3</v>
      </c>
      <c r="M1099" s="1" t="s">
        <v>1383</v>
      </c>
      <c r="N1099" s="1" t="s">
        <v>20</v>
      </c>
      <c r="O1099" s="1" t="s">
        <v>32</v>
      </c>
      <c r="P1099" s="1" t="s">
        <v>22</v>
      </c>
      <c r="Q1099" s="1" t="s">
        <v>22</v>
      </c>
      <c r="R1099" s="1" t="s">
        <v>33</v>
      </c>
      <c r="S1099">
        <f t="shared" si="86"/>
        <v>19</v>
      </c>
      <c r="T1099">
        <f t="shared" si="87"/>
        <v>9</v>
      </c>
      <c r="U1099">
        <f t="shared" si="88"/>
        <v>0</v>
      </c>
      <c r="V1099" s="14">
        <f t="shared" si="89"/>
        <v>3.1666666666666665</v>
      </c>
      <c r="W1099" t="str">
        <f t="shared" si="85"/>
        <v>NO</v>
      </c>
      <c r="X1099" t="str">
        <f>VLOOKUP(B:B,[1]Sheet3!A:B,2,0)</f>
        <v>23-59 yrs (Adults)</v>
      </c>
    </row>
    <row r="1100" spans="1:24" x14ac:dyDescent="0.35">
      <c r="A1100" s="1" t="s">
        <v>761</v>
      </c>
      <c r="B1100" s="1">
        <v>28</v>
      </c>
      <c r="C1100" s="1" t="s">
        <v>25</v>
      </c>
      <c r="D1100" s="1" t="s">
        <v>87</v>
      </c>
      <c r="E1100" s="1">
        <v>2</v>
      </c>
      <c r="F1100" s="1">
        <v>2</v>
      </c>
      <c r="G1100" s="1">
        <v>1</v>
      </c>
      <c r="H1100" s="1">
        <v>7</v>
      </c>
      <c r="I1100" s="1">
        <v>1</v>
      </c>
      <c r="J1100" s="1">
        <v>1</v>
      </c>
      <c r="K1100" s="1" t="s">
        <v>142</v>
      </c>
      <c r="L1100" s="1">
        <v>2</v>
      </c>
      <c r="M1100" s="1" t="s">
        <v>1386</v>
      </c>
      <c r="N1100" s="1" t="s">
        <v>20</v>
      </c>
      <c r="O1100" s="1" t="s">
        <v>28</v>
      </c>
      <c r="P1100" s="1" t="s">
        <v>22</v>
      </c>
      <c r="Q1100" s="1" t="s">
        <v>22</v>
      </c>
      <c r="R1100" s="1" t="s">
        <v>37</v>
      </c>
      <c r="S1100">
        <f t="shared" si="86"/>
        <v>14</v>
      </c>
      <c r="T1100">
        <f t="shared" si="87"/>
        <v>7</v>
      </c>
      <c r="U1100">
        <f t="shared" si="88"/>
        <v>1</v>
      </c>
      <c r="V1100" s="14">
        <f t="shared" si="89"/>
        <v>2.3333333333333335</v>
      </c>
      <c r="W1100" t="str">
        <f t="shared" si="85"/>
        <v>NO</v>
      </c>
      <c r="X1100" t="str">
        <f>VLOOKUP(B:B,[1]Sheet3!A:B,2,0)</f>
        <v>23-59 yrs (Adults)</v>
      </c>
    </row>
    <row r="1101" spans="1:24" x14ac:dyDescent="0.35">
      <c r="A1101" s="1" t="s">
        <v>866</v>
      </c>
      <c r="B1101" s="1">
        <v>28</v>
      </c>
      <c r="C1101" s="1" t="s">
        <v>17</v>
      </c>
      <c r="D1101" s="1" t="s">
        <v>18</v>
      </c>
      <c r="E1101" s="1">
        <v>3</v>
      </c>
      <c r="F1101" s="1">
        <v>1</v>
      </c>
      <c r="G1101" s="1">
        <v>0</v>
      </c>
      <c r="H1101" s="1">
        <v>10</v>
      </c>
      <c r="I1101" s="1">
        <v>1</v>
      </c>
      <c r="J1101" s="1">
        <v>0</v>
      </c>
      <c r="K1101" s="1" t="s">
        <v>47</v>
      </c>
      <c r="L1101" s="1">
        <v>2</v>
      </c>
      <c r="M1101" s="1" t="s">
        <v>1381</v>
      </c>
      <c r="N1101" s="1" t="s">
        <v>20</v>
      </c>
      <c r="O1101" s="1" t="s">
        <v>61</v>
      </c>
      <c r="P1101" s="1" t="s">
        <v>20</v>
      </c>
      <c r="Q1101" s="1" t="s">
        <v>22</v>
      </c>
      <c r="R1101" s="1" t="s">
        <v>45</v>
      </c>
      <c r="S1101">
        <f t="shared" si="86"/>
        <v>15</v>
      </c>
      <c r="T1101">
        <f t="shared" si="87"/>
        <v>10</v>
      </c>
      <c r="U1101">
        <f t="shared" si="88"/>
        <v>0</v>
      </c>
      <c r="V1101" s="14">
        <f t="shared" si="89"/>
        <v>2.5</v>
      </c>
      <c r="W1101" t="str">
        <f t="shared" si="85"/>
        <v>NO</v>
      </c>
      <c r="X1101" t="str">
        <f>VLOOKUP(B:B,[1]Sheet3!A:B,2,0)</f>
        <v>23-59 yrs (Adults)</v>
      </c>
    </row>
    <row r="1102" spans="1:24" x14ac:dyDescent="0.35">
      <c r="A1102" s="1" t="s">
        <v>1028</v>
      </c>
      <c r="B1102" s="1">
        <v>28</v>
      </c>
      <c r="C1102" s="1" t="s">
        <v>17</v>
      </c>
      <c r="D1102" s="1" t="s">
        <v>18</v>
      </c>
      <c r="E1102" s="1">
        <v>3</v>
      </c>
      <c r="F1102" s="1">
        <v>2</v>
      </c>
      <c r="G1102" s="1">
        <v>1</v>
      </c>
      <c r="H1102" s="1">
        <v>8</v>
      </c>
      <c r="I1102" s="1">
        <v>4</v>
      </c>
      <c r="J1102" s="1">
        <v>1</v>
      </c>
      <c r="K1102" s="1" t="s">
        <v>35</v>
      </c>
      <c r="L1102" s="1">
        <v>3</v>
      </c>
      <c r="M1102" s="1" t="s">
        <v>1383</v>
      </c>
      <c r="N1102" s="1" t="s">
        <v>20</v>
      </c>
      <c r="O1102" s="1" t="s">
        <v>58</v>
      </c>
      <c r="P1102" s="1" t="s">
        <v>22</v>
      </c>
      <c r="Q1102" s="1" t="s">
        <v>22</v>
      </c>
      <c r="R1102" s="1" t="s">
        <v>33</v>
      </c>
      <c r="S1102">
        <f t="shared" si="86"/>
        <v>19</v>
      </c>
      <c r="T1102">
        <f t="shared" si="87"/>
        <v>8</v>
      </c>
      <c r="U1102">
        <f t="shared" si="88"/>
        <v>1</v>
      </c>
      <c r="V1102" s="14">
        <f t="shared" si="89"/>
        <v>3.1666666666666665</v>
      </c>
      <c r="W1102" t="str">
        <f t="shared" si="85"/>
        <v>NO</v>
      </c>
      <c r="X1102" t="str">
        <f>VLOOKUP(B:B,[1]Sheet3!A:B,2,0)</f>
        <v>23-59 yrs (Adults)</v>
      </c>
    </row>
    <row r="1103" spans="1:24" x14ac:dyDescent="0.35">
      <c r="A1103" s="1" t="s">
        <v>1161</v>
      </c>
      <c r="B1103" s="1">
        <v>28</v>
      </c>
      <c r="C1103" s="1" t="s">
        <v>17</v>
      </c>
      <c r="D1103" s="1" t="s">
        <v>18</v>
      </c>
      <c r="E1103" s="1">
        <v>5</v>
      </c>
      <c r="F1103" s="1">
        <v>4</v>
      </c>
      <c r="G1103" s="1">
        <v>1</v>
      </c>
      <c r="H1103" s="1">
        <v>10</v>
      </c>
      <c r="I1103" s="1">
        <v>2</v>
      </c>
      <c r="J1103" s="1">
        <v>1</v>
      </c>
      <c r="K1103" s="1" t="s">
        <v>47</v>
      </c>
      <c r="L1103" s="1">
        <v>3</v>
      </c>
      <c r="M1103" s="1" t="s">
        <v>1383</v>
      </c>
      <c r="N1103" s="1" t="s">
        <v>20</v>
      </c>
      <c r="O1103" s="1" t="s">
        <v>61</v>
      </c>
      <c r="P1103" s="1" t="s">
        <v>22</v>
      </c>
      <c r="Q1103" s="1" t="s">
        <v>22</v>
      </c>
      <c r="R1103" s="1" t="s">
        <v>23</v>
      </c>
      <c r="S1103">
        <f t="shared" si="86"/>
        <v>23</v>
      </c>
      <c r="T1103">
        <f t="shared" si="87"/>
        <v>10</v>
      </c>
      <c r="U1103">
        <f t="shared" si="88"/>
        <v>1</v>
      </c>
      <c r="V1103" s="14">
        <f t="shared" si="89"/>
        <v>3.8333333333333335</v>
      </c>
      <c r="W1103" t="str">
        <f t="shared" si="85"/>
        <v>NO</v>
      </c>
      <c r="X1103" t="str">
        <f>VLOOKUP(B:B,[1]Sheet3!A:B,2,0)</f>
        <v>23-59 yrs (Adults)</v>
      </c>
    </row>
    <row r="1104" spans="1:24" x14ac:dyDescent="0.35">
      <c r="A1104" s="1" t="s">
        <v>414</v>
      </c>
      <c r="B1104" s="1">
        <v>29</v>
      </c>
      <c r="C1104" s="1" t="s">
        <v>17</v>
      </c>
      <c r="D1104" s="1" t="s">
        <v>18</v>
      </c>
      <c r="E1104" s="1">
        <v>8</v>
      </c>
      <c r="F1104" s="1">
        <v>2</v>
      </c>
      <c r="G1104" s="1">
        <v>1</v>
      </c>
      <c r="H1104" s="1">
        <v>8</v>
      </c>
      <c r="I1104" s="1">
        <v>0.5</v>
      </c>
      <c r="J1104" s="1">
        <v>2</v>
      </c>
      <c r="K1104" s="1" t="s">
        <v>35</v>
      </c>
      <c r="L1104" s="1">
        <v>4</v>
      </c>
      <c r="M1104" s="1" t="s">
        <v>1383</v>
      </c>
      <c r="N1104" s="1" t="s">
        <v>20</v>
      </c>
      <c r="O1104" s="1" t="s">
        <v>145</v>
      </c>
      <c r="P1104" s="1" t="s">
        <v>20</v>
      </c>
      <c r="Q1104" s="1" t="s">
        <v>20</v>
      </c>
      <c r="R1104" s="1" t="s">
        <v>33</v>
      </c>
      <c r="S1104">
        <f t="shared" si="86"/>
        <v>21.5</v>
      </c>
      <c r="T1104">
        <f t="shared" si="87"/>
        <v>8</v>
      </c>
      <c r="U1104">
        <f t="shared" si="88"/>
        <v>0.5</v>
      </c>
      <c r="V1104" s="14">
        <f t="shared" si="89"/>
        <v>3.5833333333333335</v>
      </c>
      <c r="W1104" t="str">
        <f t="shared" si="85"/>
        <v>NO</v>
      </c>
      <c r="X1104" t="str">
        <f>VLOOKUP(B:B,[1]Sheet3!A:B,2,0)</f>
        <v>23-59 yrs (Adults)</v>
      </c>
    </row>
    <row r="1105" spans="1:24" x14ac:dyDescent="0.35">
      <c r="A1105" s="1" t="s">
        <v>853</v>
      </c>
      <c r="B1105" s="1">
        <v>29</v>
      </c>
      <c r="C1105" s="1" t="s">
        <v>55</v>
      </c>
      <c r="D1105" s="1" t="s">
        <v>18</v>
      </c>
      <c r="E1105" s="1">
        <v>2</v>
      </c>
      <c r="F1105" s="1">
        <v>2</v>
      </c>
      <c r="G1105" s="1">
        <v>1</v>
      </c>
      <c r="H1105" s="1">
        <v>8</v>
      </c>
      <c r="I1105" s="1">
        <v>0</v>
      </c>
      <c r="J1105" s="1">
        <v>0</v>
      </c>
      <c r="K1105" s="1" t="s">
        <v>27</v>
      </c>
      <c r="L1105" s="1">
        <v>2</v>
      </c>
      <c r="M1105" s="1" t="s">
        <v>1383</v>
      </c>
      <c r="N1105" s="1" t="s">
        <v>20</v>
      </c>
      <c r="O1105" s="1" t="s">
        <v>66</v>
      </c>
      <c r="P1105" s="1" t="s">
        <v>20</v>
      </c>
      <c r="Q1105" s="1" t="s">
        <v>22</v>
      </c>
      <c r="R1105" s="1" t="s">
        <v>817</v>
      </c>
      <c r="S1105">
        <f t="shared" si="86"/>
        <v>13</v>
      </c>
      <c r="T1105">
        <f t="shared" si="87"/>
        <v>8</v>
      </c>
      <c r="U1105">
        <f t="shared" si="88"/>
        <v>0</v>
      </c>
      <c r="V1105" s="14">
        <f t="shared" si="89"/>
        <v>2.1666666666666665</v>
      </c>
      <c r="W1105" t="str">
        <f t="shared" si="85"/>
        <v>NO</v>
      </c>
      <c r="X1105" t="str">
        <f>VLOOKUP(B:B,[1]Sheet3!A:B,2,0)</f>
        <v>23-59 yrs (Adults)</v>
      </c>
    </row>
    <row r="1106" spans="1:24" x14ac:dyDescent="0.35">
      <c r="A1106" s="1" t="s">
        <v>1050</v>
      </c>
      <c r="B1106" s="1">
        <v>29</v>
      </c>
      <c r="C1106" s="1" t="s">
        <v>17</v>
      </c>
      <c r="D1106" s="1" t="s">
        <v>18</v>
      </c>
      <c r="E1106" s="1">
        <v>10</v>
      </c>
      <c r="F1106" s="1">
        <v>7</v>
      </c>
      <c r="G1106" s="1">
        <v>1</v>
      </c>
      <c r="H1106" s="1">
        <v>6</v>
      </c>
      <c r="I1106" s="1">
        <v>7</v>
      </c>
      <c r="J1106" s="1">
        <v>2</v>
      </c>
      <c r="K1106" s="1" t="s">
        <v>47</v>
      </c>
      <c r="L1106" s="1">
        <v>2</v>
      </c>
      <c r="M1106" s="1" t="s">
        <v>1383</v>
      </c>
      <c r="N1106" s="1" t="s">
        <v>20</v>
      </c>
      <c r="O1106" s="1" t="s">
        <v>145</v>
      </c>
      <c r="P1106" s="1" t="s">
        <v>22</v>
      </c>
      <c r="Q1106" s="1" t="s">
        <v>22</v>
      </c>
      <c r="R1106" s="1" t="s">
        <v>45</v>
      </c>
      <c r="S1106">
        <f t="shared" si="86"/>
        <v>33</v>
      </c>
      <c r="T1106">
        <f t="shared" si="87"/>
        <v>10</v>
      </c>
      <c r="U1106">
        <f t="shared" si="88"/>
        <v>1</v>
      </c>
      <c r="V1106" s="14">
        <f t="shared" si="89"/>
        <v>5.5</v>
      </c>
      <c r="W1106" t="str">
        <f t="shared" si="85"/>
        <v>NO</v>
      </c>
      <c r="X1106" t="str">
        <f>VLOOKUP(B:B,[1]Sheet3!A:B,2,0)</f>
        <v>23-59 yrs (Adults)</v>
      </c>
    </row>
    <row r="1107" spans="1:24" x14ac:dyDescent="0.35">
      <c r="A1107" s="1" t="s">
        <v>1160</v>
      </c>
      <c r="B1107" s="1">
        <v>29</v>
      </c>
      <c r="C1107" s="1" t="s">
        <v>55</v>
      </c>
      <c r="D1107" s="1" t="s">
        <v>18</v>
      </c>
      <c r="E1107" s="1">
        <v>5</v>
      </c>
      <c r="F1107" s="1">
        <v>3</v>
      </c>
      <c r="G1107" s="1">
        <v>1</v>
      </c>
      <c r="H1107" s="1">
        <v>8</v>
      </c>
      <c r="I1107" s="1">
        <v>2</v>
      </c>
      <c r="J1107" s="1">
        <v>2</v>
      </c>
      <c r="K1107" s="1" t="s">
        <v>19</v>
      </c>
      <c r="L1107" s="1">
        <v>3</v>
      </c>
      <c r="M1107" s="1" t="s">
        <v>1383</v>
      </c>
      <c r="N1107" s="1" t="s">
        <v>20</v>
      </c>
      <c r="O1107" s="1" t="s">
        <v>36</v>
      </c>
      <c r="P1107" s="1" t="s">
        <v>22</v>
      </c>
      <c r="Q1107" s="1" t="s">
        <v>22</v>
      </c>
      <c r="R1107" s="1" t="s">
        <v>33</v>
      </c>
      <c r="S1107">
        <f t="shared" si="86"/>
        <v>21</v>
      </c>
      <c r="T1107">
        <f t="shared" si="87"/>
        <v>8</v>
      </c>
      <c r="U1107">
        <f t="shared" si="88"/>
        <v>1</v>
      </c>
      <c r="V1107" s="14">
        <f t="shared" si="89"/>
        <v>3.5</v>
      </c>
      <c r="W1107" t="str">
        <f t="shared" si="85"/>
        <v>NO</v>
      </c>
      <c r="X1107" t="str">
        <f>VLOOKUP(B:B,[1]Sheet3!A:B,2,0)</f>
        <v>23-59 yrs (Adults)</v>
      </c>
    </row>
    <row r="1108" spans="1:24" x14ac:dyDescent="0.35">
      <c r="A1108" s="1" t="s">
        <v>324</v>
      </c>
      <c r="B1108" s="1">
        <v>30</v>
      </c>
      <c r="C1108" s="1" t="s">
        <v>55</v>
      </c>
      <c r="D1108" s="1" t="s">
        <v>26</v>
      </c>
      <c r="E1108" s="1">
        <v>3</v>
      </c>
      <c r="F1108" s="1">
        <v>1</v>
      </c>
      <c r="G1108" s="1">
        <v>0.5</v>
      </c>
      <c r="H1108" s="1">
        <v>4</v>
      </c>
      <c r="I1108" s="1">
        <v>1</v>
      </c>
      <c r="J1108" s="1">
        <v>0.5</v>
      </c>
      <c r="K1108" s="1" t="s">
        <v>47</v>
      </c>
      <c r="L1108" s="1">
        <v>2</v>
      </c>
      <c r="M1108" s="1" t="s">
        <v>1383</v>
      </c>
      <c r="N1108" s="1" t="s">
        <v>20</v>
      </c>
      <c r="O1108" s="1" t="s">
        <v>156</v>
      </c>
      <c r="P1108" s="1" t="s">
        <v>22</v>
      </c>
      <c r="Q1108" s="1" t="s">
        <v>22</v>
      </c>
      <c r="R1108" s="1" t="s">
        <v>23</v>
      </c>
      <c r="S1108">
        <f t="shared" si="86"/>
        <v>10</v>
      </c>
      <c r="T1108">
        <f t="shared" si="87"/>
        <v>4</v>
      </c>
      <c r="U1108">
        <f t="shared" si="88"/>
        <v>0.5</v>
      </c>
      <c r="V1108" s="14">
        <f t="shared" si="89"/>
        <v>1.6666666666666667</v>
      </c>
      <c r="W1108" t="str">
        <f t="shared" si="85"/>
        <v>NO</v>
      </c>
      <c r="X1108" t="str">
        <f>VLOOKUP(B:B,[1]Sheet3!A:B,2,0)</f>
        <v>23-59 yrs (Adults)</v>
      </c>
    </row>
    <row r="1109" spans="1:24" x14ac:dyDescent="0.35">
      <c r="A1109" s="1" t="s">
        <v>569</v>
      </c>
      <c r="B1109" s="1">
        <v>30</v>
      </c>
      <c r="C1109" s="1" t="s">
        <v>87</v>
      </c>
      <c r="D1109" s="1" t="s">
        <v>87</v>
      </c>
      <c r="E1109" s="1">
        <v>0</v>
      </c>
      <c r="F1109" s="1">
        <v>0.5</v>
      </c>
      <c r="G1109" s="1">
        <v>0</v>
      </c>
      <c r="H1109" s="1">
        <v>7</v>
      </c>
      <c r="I1109" s="1">
        <v>1</v>
      </c>
      <c r="J1109" s="1">
        <v>0.5</v>
      </c>
      <c r="K1109" s="1" t="s">
        <v>27</v>
      </c>
      <c r="L1109" s="1">
        <v>2</v>
      </c>
      <c r="M1109" s="1" t="s">
        <v>1383</v>
      </c>
      <c r="N1109" s="1" t="s">
        <v>20</v>
      </c>
      <c r="O1109" s="1" t="s">
        <v>61</v>
      </c>
      <c r="P1109" s="1" t="s">
        <v>22</v>
      </c>
      <c r="Q1109" s="1" t="s">
        <v>22</v>
      </c>
      <c r="R1109" s="1" t="s">
        <v>33</v>
      </c>
      <c r="S1109">
        <f t="shared" si="86"/>
        <v>9</v>
      </c>
      <c r="T1109">
        <f t="shared" si="87"/>
        <v>7</v>
      </c>
      <c r="U1109">
        <f t="shared" si="88"/>
        <v>0</v>
      </c>
      <c r="V1109" s="14">
        <f t="shared" si="89"/>
        <v>1.5</v>
      </c>
      <c r="W1109" t="str">
        <f t="shared" si="85"/>
        <v>NO</v>
      </c>
      <c r="X1109" t="str">
        <f>VLOOKUP(B:B,[1]Sheet3!A:B,2,0)</f>
        <v>23-59 yrs (Adults)</v>
      </c>
    </row>
    <row r="1110" spans="1:24" x14ac:dyDescent="0.35">
      <c r="A1110" s="1" t="s">
        <v>746</v>
      </c>
      <c r="B1110" s="1">
        <v>30</v>
      </c>
      <c r="C1110" s="1" t="s">
        <v>55</v>
      </c>
      <c r="D1110" s="1" t="s">
        <v>18</v>
      </c>
      <c r="E1110" s="1">
        <v>4</v>
      </c>
      <c r="F1110" s="1">
        <v>3</v>
      </c>
      <c r="G1110" s="1">
        <v>1</v>
      </c>
      <c r="H1110" s="1">
        <v>7</v>
      </c>
      <c r="I1110" s="1">
        <v>1</v>
      </c>
      <c r="J1110" s="1">
        <v>1</v>
      </c>
      <c r="K1110" s="1" t="s">
        <v>27</v>
      </c>
      <c r="L1110" s="1">
        <v>3</v>
      </c>
      <c r="M1110" s="1" t="s">
        <v>1383</v>
      </c>
      <c r="N1110" s="1" t="s">
        <v>20</v>
      </c>
      <c r="O1110" s="1" t="s">
        <v>747</v>
      </c>
      <c r="P1110" s="1" t="s">
        <v>20</v>
      </c>
      <c r="Q1110" s="1" t="s">
        <v>20</v>
      </c>
      <c r="R1110" s="1" t="s">
        <v>23</v>
      </c>
      <c r="S1110">
        <f t="shared" si="86"/>
        <v>17</v>
      </c>
      <c r="T1110">
        <f t="shared" si="87"/>
        <v>7</v>
      </c>
      <c r="U1110">
        <f t="shared" si="88"/>
        <v>1</v>
      </c>
      <c r="V1110" s="14">
        <f t="shared" si="89"/>
        <v>2.8333333333333335</v>
      </c>
      <c r="W1110" t="str">
        <f t="shared" si="85"/>
        <v>NO</v>
      </c>
      <c r="X1110" t="str">
        <f>VLOOKUP(B:B,[1]Sheet3!A:B,2,0)</f>
        <v>23-59 yrs (Adults)</v>
      </c>
    </row>
    <row r="1111" spans="1:24" x14ac:dyDescent="0.35">
      <c r="A1111" s="1" t="s">
        <v>765</v>
      </c>
      <c r="B1111" s="1">
        <v>30</v>
      </c>
      <c r="C1111" s="1" t="s">
        <v>25</v>
      </c>
      <c r="D1111" s="1" t="s">
        <v>18</v>
      </c>
      <c r="E1111" s="1">
        <v>4</v>
      </c>
      <c r="F1111" s="1">
        <v>4</v>
      </c>
      <c r="G1111" s="1">
        <v>0</v>
      </c>
      <c r="H1111" s="1">
        <v>5</v>
      </c>
      <c r="I1111" s="1">
        <v>6</v>
      </c>
      <c r="J1111" s="1">
        <v>1</v>
      </c>
      <c r="K1111" s="1" t="s">
        <v>47</v>
      </c>
      <c r="L1111" s="1">
        <v>2</v>
      </c>
      <c r="M1111" s="1" t="s">
        <v>1383</v>
      </c>
      <c r="N1111" s="1" t="s">
        <v>20</v>
      </c>
      <c r="O1111" s="1" t="s">
        <v>36</v>
      </c>
      <c r="P1111" s="1" t="s">
        <v>22</v>
      </c>
      <c r="Q1111" s="1" t="s">
        <v>22</v>
      </c>
      <c r="R1111" s="1" t="s">
        <v>29</v>
      </c>
      <c r="S1111">
        <f t="shared" si="86"/>
        <v>20</v>
      </c>
      <c r="T1111">
        <f t="shared" si="87"/>
        <v>6</v>
      </c>
      <c r="U1111">
        <f t="shared" si="88"/>
        <v>0</v>
      </c>
      <c r="V1111" s="14">
        <f t="shared" si="89"/>
        <v>3.3333333333333335</v>
      </c>
      <c r="W1111" t="str">
        <f t="shared" si="85"/>
        <v>YES</v>
      </c>
      <c r="X1111" t="str">
        <f>VLOOKUP(B:B,[1]Sheet3!A:B,2,0)</f>
        <v>23-59 yrs (Adults)</v>
      </c>
    </row>
    <row r="1112" spans="1:24" x14ac:dyDescent="0.35">
      <c r="A1112" s="1" t="s">
        <v>786</v>
      </c>
      <c r="B1112" s="1">
        <v>30</v>
      </c>
      <c r="C1112" s="1" t="s">
        <v>31</v>
      </c>
      <c r="D1112" s="1" t="s">
        <v>18</v>
      </c>
      <c r="E1112" s="1">
        <v>2</v>
      </c>
      <c r="F1112" s="1">
        <v>1</v>
      </c>
      <c r="G1112" s="1">
        <v>1</v>
      </c>
      <c r="H1112" s="1">
        <v>5</v>
      </c>
      <c r="I1112" s="1">
        <v>1</v>
      </c>
      <c r="J1112" s="1">
        <v>0</v>
      </c>
      <c r="K1112" s="1" t="s">
        <v>27</v>
      </c>
      <c r="L1112" s="1">
        <v>3</v>
      </c>
      <c r="M1112" s="1" t="s">
        <v>1383</v>
      </c>
      <c r="N1112" s="1" t="s">
        <v>20</v>
      </c>
      <c r="O1112" s="1" t="s">
        <v>76</v>
      </c>
      <c r="P1112" s="1" t="s">
        <v>22</v>
      </c>
      <c r="Q1112" s="1" t="s">
        <v>22</v>
      </c>
      <c r="R1112" s="1" t="s">
        <v>29</v>
      </c>
      <c r="S1112">
        <f t="shared" si="86"/>
        <v>10</v>
      </c>
      <c r="T1112">
        <f t="shared" si="87"/>
        <v>5</v>
      </c>
      <c r="U1112">
        <f t="shared" si="88"/>
        <v>0</v>
      </c>
      <c r="V1112" s="14">
        <f t="shared" si="89"/>
        <v>1.6666666666666667</v>
      </c>
      <c r="W1112" t="str">
        <f t="shared" si="85"/>
        <v>NO</v>
      </c>
      <c r="X1112" t="str">
        <f>VLOOKUP(B:B,[1]Sheet3!A:B,2,0)</f>
        <v>23-59 yrs (Adults)</v>
      </c>
    </row>
    <row r="1113" spans="1:24" x14ac:dyDescent="0.35">
      <c r="A1113" s="1" t="s">
        <v>912</v>
      </c>
      <c r="B1113" s="1">
        <v>30</v>
      </c>
      <c r="C1113" s="1" t="s">
        <v>55</v>
      </c>
      <c r="D1113" s="1" t="s">
        <v>18</v>
      </c>
      <c r="E1113" s="1">
        <v>4</v>
      </c>
      <c r="F1113" s="1">
        <v>3</v>
      </c>
      <c r="G1113" s="1">
        <v>1</v>
      </c>
      <c r="H1113" s="1">
        <v>7.8</v>
      </c>
      <c r="I1113" s="1">
        <v>4</v>
      </c>
      <c r="J1113" s="1">
        <v>2</v>
      </c>
      <c r="K1113" s="1" t="s">
        <v>47</v>
      </c>
      <c r="L1113" s="1">
        <v>3</v>
      </c>
      <c r="M1113" s="1" t="s">
        <v>1381</v>
      </c>
      <c r="N1113" s="1" t="s">
        <v>20</v>
      </c>
      <c r="O1113" s="1" t="s">
        <v>36</v>
      </c>
      <c r="P1113" s="1" t="s">
        <v>20</v>
      </c>
      <c r="Q1113" s="1" t="s">
        <v>20</v>
      </c>
      <c r="R1113" s="1" t="s">
        <v>29</v>
      </c>
      <c r="S1113">
        <f t="shared" si="86"/>
        <v>21.8</v>
      </c>
      <c r="T1113">
        <f t="shared" si="87"/>
        <v>7.8</v>
      </c>
      <c r="U1113">
        <f t="shared" si="88"/>
        <v>1</v>
      </c>
      <c r="V1113" s="14">
        <f t="shared" si="89"/>
        <v>3.6333333333333333</v>
      </c>
      <c r="W1113" t="str">
        <f t="shared" si="85"/>
        <v>NO</v>
      </c>
      <c r="X1113" t="str">
        <f>VLOOKUP(B:B,[1]Sheet3!A:B,2,0)</f>
        <v>23-59 yrs (Adults)</v>
      </c>
    </row>
    <row r="1114" spans="1:24" x14ac:dyDescent="0.35">
      <c r="A1114" s="1" t="s">
        <v>929</v>
      </c>
      <c r="B1114" s="1">
        <v>30</v>
      </c>
      <c r="C1114" s="1" t="s">
        <v>17</v>
      </c>
      <c r="D1114" s="1" t="s">
        <v>26</v>
      </c>
      <c r="E1114" s="1">
        <v>1</v>
      </c>
      <c r="F1114" s="1">
        <v>1</v>
      </c>
      <c r="G1114" s="1">
        <v>1</v>
      </c>
      <c r="H1114" s="1">
        <v>7</v>
      </c>
      <c r="I1114" s="1">
        <v>1</v>
      </c>
      <c r="J1114" s="1">
        <v>0</v>
      </c>
      <c r="K1114" s="1" t="s">
        <v>47</v>
      </c>
      <c r="L1114" s="1">
        <v>4</v>
      </c>
      <c r="M1114" s="1" t="s">
        <v>1383</v>
      </c>
      <c r="N1114" s="1" t="s">
        <v>20</v>
      </c>
      <c r="O1114" s="1" t="s">
        <v>68</v>
      </c>
      <c r="P1114" s="1" t="s">
        <v>20</v>
      </c>
      <c r="Q1114" s="1" t="s">
        <v>22</v>
      </c>
      <c r="R1114" s="1" t="s">
        <v>23</v>
      </c>
      <c r="S1114">
        <f t="shared" si="86"/>
        <v>11</v>
      </c>
      <c r="T1114">
        <f t="shared" si="87"/>
        <v>7</v>
      </c>
      <c r="U1114">
        <f t="shared" si="88"/>
        <v>0</v>
      </c>
      <c r="V1114" s="14">
        <f t="shared" si="89"/>
        <v>1.8333333333333333</v>
      </c>
      <c r="W1114" t="str">
        <f t="shared" si="85"/>
        <v>NO</v>
      </c>
      <c r="X1114" t="str">
        <f>VLOOKUP(B:B,[1]Sheet3!A:B,2,0)</f>
        <v>23-59 yrs (Adults)</v>
      </c>
    </row>
    <row r="1115" spans="1:24" x14ac:dyDescent="0.35">
      <c r="A1115" s="1" t="s">
        <v>1220</v>
      </c>
      <c r="B1115" s="1">
        <v>30</v>
      </c>
      <c r="C1115" s="1" t="s">
        <v>31</v>
      </c>
      <c r="D1115" s="1" t="s">
        <v>18</v>
      </c>
      <c r="E1115" s="1">
        <v>2</v>
      </c>
      <c r="F1115" s="1">
        <v>0</v>
      </c>
      <c r="G1115" s="1">
        <v>1</v>
      </c>
      <c r="H1115" s="1">
        <v>8</v>
      </c>
      <c r="I1115" s="1">
        <v>1</v>
      </c>
      <c r="J1115" s="1">
        <v>8</v>
      </c>
      <c r="K1115" s="1" t="s">
        <v>27</v>
      </c>
      <c r="L1115" s="1">
        <v>4</v>
      </c>
      <c r="M1115" s="1" t="s">
        <v>1381</v>
      </c>
      <c r="N1115" s="1" t="s">
        <v>20</v>
      </c>
      <c r="O1115" s="1" t="s">
        <v>36</v>
      </c>
      <c r="P1115" s="1" t="s">
        <v>20</v>
      </c>
      <c r="Q1115" s="1" t="s">
        <v>20</v>
      </c>
      <c r="R1115" s="1" t="s">
        <v>701</v>
      </c>
      <c r="S1115">
        <f t="shared" si="86"/>
        <v>20</v>
      </c>
      <c r="T1115">
        <f t="shared" si="87"/>
        <v>8</v>
      </c>
      <c r="U1115">
        <f t="shared" si="88"/>
        <v>0</v>
      </c>
      <c r="V1115" s="14">
        <f t="shared" si="89"/>
        <v>3.3333333333333335</v>
      </c>
      <c r="W1115" t="str">
        <f t="shared" si="85"/>
        <v>NO</v>
      </c>
      <c r="X1115" t="str">
        <f>VLOOKUP(B:B,[1]Sheet3!A:B,2,0)</f>
        <v>23-59 yrs (Adults)</v>
      </c>
    </row>
    <row r="1116" spans="1:24" x14ac:dyDescent="0.35">
      <c r="A1116" s="1" t="s">
        <v>79</v>
      </c>
      <c r="B1116" s="1">
        <v>31</v>
      </c>
      <c r="C1116" s="1" t="s">
        <v>55</v>
      </c>
      <c r="D1116" s="1" t="s">
        <v>18</v>
      </c>
      <c r="E1116" s="1">
        <v>8</v>
      </c>
      <c r="F1116" s="1">
        <v>4</v>
      </c>
      <c r="G1116" s="1">
        <v>1</v>
      </c>
      <c r="H1116" s="1">
        <v>6</v>
      </c>
      <c r="I1116" s="1">
        <v>2</v>
      </c>
      <c r="J1116" s="1">
        <v>0.5</v>
      </c>
      <c r="K1116" s="1" t="s">
        <v>19</v>
      </c>
      <c r="L1116" s="1">
        <v>3</v>
      </c>
      <c r="M1116" s="1" t="s">
        <v>1383</v>
      </c>
      <c r="N1116" s="1" t="s">
        <v>20</v>
      </c>
      <c r="O1116" s="1" t="s">
        <v>32</v>
      </c>
      <c r="P1116" s="1" t="s">
        <v>22</v>
      </c>
      <c r="Q1116" s="1" t="s">
        <v>22</v>
      </c>
      <c r="R1116" s="1" t="s">
        <v>80</v>
      </c>
      <c r="S1116">
        <f t="shared" si="86"/>
        <v>21.5</v>
      </c>
      <c r="T1116">
        <f t="shared" si="87"/>
        <v>8</v>
      </c>
      <c r="U1116">
        <f t="shared" si="88"/>
        <v>0.5</v>
      </c>
      <c r="V1116" s="14">
        <f t="shared" si="89"/>
        <v>3.5833333333333335</v>
      </c>
      <c r="W1116" t="str">
        <f t="shared" si="85"/>
        <v>NO</v>
      </c>
      <c r="X1116" t="str">
        <f>VLOOKUP(B:B,[1]Sheet3!A:B,2,0)</f>
        <v>23-59 yrs (Adults)</v>
      </c>
    </row>
    <row r="1117" spans="1:24" x14ac:dyDescent="0.35">
      <c r="A1117" s="1" t="s">
        <v>467</v>
      </c>
      <c r="B1117" s="1">
        <v>31</v>
      </c>
      <c r="C1117" s="1" t="s">
        <v>25</v>
      </c>
      <c r="D1117" s="1" t="s">
        <v>18</v>
      </c>
      <c r="E1117" s="1">
        <v>4</v>
      </c>
      <c r="F1117" s="1">
        <v>2</v>
      </c>
      <c r="G1117" s="1">
        <v>1</v>
      </c>
      <c r="H1117" s="1">
        <v>8</v>
      </c>
      <c r="I1117" s="1">
        <v>1</v>
      </c>
      <c r="J1117" s="1">
        <v>1</v>
      </c>
      <c r="K1117" s="1" t="s">
        <v>142</v>
      </c>
      <c r="L1117" s="1">
        <v>3</v>
      </c>
      <c r="M1117" s="1" t="s">
        <v>1381</v>
      </c>
      <c r="N1117" s="1" t="s">
        <v>20</v>
      </c>
      <c r="O1117" s="1" t="s">
        <v>96</v>
      </c>
      <c r="P1117" s="1" t="s">
        <v>22</v>
      </c>
      <c r="Q1117" s="1" t="s">
        <v>20</v>
      </c>
      <c r="R1117" s="1" t="s">
        <v>23</v>
      </c>
      <c r="S1117">
        <f t="shared" si="86"/>
        <v>17</v>
      </c>
      <c r="T1117">
        <f t="shared" si="87"/>
        <v>8</v>
      </c>
      <c r="U1117">
        <f t="shared" si="88"/>
        <v>1</v>
      </c>
      <c r="V1117" s="14">
        <f t="shared" si="89"/>
        <v>2.8333333333333335</v>
      </c>
      <c r="W1117" t="str">
        <f t="shared" si="85"/>
        <v>NO</v>
      </c>
      <c r="X1117" t="str">
        <f>VLOOKUP(B:B,[1]Sheet3!A:B,2,0)</f>
        <v>23-59 yrs (Adults)</v>
      </c>
    </row>
    <row r="1118" spans="1:24" x14ac:dyDescent="0.35">
      <c r="A1118" s="1" t="s">
        <v>1025</v>
      </c>
      <c r="B1118" s="1">
        <v>31</v>
      </c>
      <c r="C1118" s="1" t="s">
        <v>17</v>
      </c>
      <c r="D1118" s="1" t="s">
        <v>18</v>
      </c>
      <c r="E1118" s="1">
        <v>4</v>
      </c>
      <c r="F1118" s="1">
        <v>3</v>
      </c>
      <c r="G1118" s="1">
        <v>2</v>
      </c>
      <c r="H1118" s="1">
        <v>9</v>
      </c>
      <c r="I1118" s="1">
        <v>2</v>
      </c>
      <c r="J1118" s="1">
        <v>0</v>
      </c>
      <c r="K1118" s="1" t="s">
        <v>19</v>
      </c>
      <c r="L1118" s="1">
        <v>2</v>
      </c>
      <c r="M1118" s="1" t="s">
        <v>1386</v>
      </c>
      <c r="N1118" s="1" t="s">
        <v>20</v>
      </c>
      <c r="O1118" s="1" t="s">
        <v>277</v>
      </c>
      <c r="P1118" s="1" t="s">
        <v>22</v>
      </c>
      <c r="Q1118" s="1" t="s">
        <v>22</v>
      </c>
      <c r="R1118" s="1" t="s">
        <v>33</v>
      </c>
      <c r="S1118">
        <f t="shared" si="86"/>
        <v>20</v>
      </c>
      <c r="T1118">
        <f t="shared" si="87"/>
        <v>9</v>
      </c>
      <c r="U1118">
        <f t="shared" si="88"/>
        <v>0</v>
      </c>
      <c r="V1118" s="14">
        <f t="shared" si="89"/>
        <v>3.3333333333333335</v>
      </c>
      <c r="W1118" t="str">
        <f t="shared" si="85"/>
        <v>NO</v>
      </c>
      <c r="X1118" t="str">
        <f>VLOOKUP(B:B,[1]Sheet3!A:B,2,0)</f>
        <v>23-59 yrs (Adults)</v>
      </c>
    </row>
    <row r="1119" spans="1:24" x14ac:dyDescent="0.35">
      <c r="A1119" s="1" t="s">
        <v>1200</v>
      </c>
      <c r="B1119" s="1">
        <v>31</v>
      </c>
      <c r="C1119" s="1" t="s">
        <v>31</v>
      </c>
      <c r="D1119" s="1" t="s">
        <v>18</v>
      </c>
      <c r="E1119" s="1">
        <v>8</v>
      </c>
      <c r="F1119" s="1">
        <v>1</v>
      </c>
      <c r="G1119" s="1">
        <v>0</v>
      </c>
      <c r="H1119" s="1">
        <v>8</v>
      </c>
      <c r="I1119" s="1">
        <v>2</v>
      </c>
      <c r="J1119" s="1">
        <v>1</v>
      </c>
      <c r="K1119" s="1" t="s">
        <v>47</v>
      </c>
      <c r="L1119" s="1">
        <v>2</v>
      </c>
      <c r="M1119" s="1" t="s">
        <v>1383</v>
      </c>
      <c r="N1119" s="1" t="s">
        <v>20</v>
      </c>
      <c r="O1119" s="1" t="s">
        <v>61</v>
      </c>
      <c r="P1119" s="1" t="s">
        <v>20</v>
      </c>
      <c r="Q1119" s="1" t="s">
        <v>22</v>
      </c>
      <c r="R1119" s="1" t="s">
        <v>29</v>
      </c>
      <c r="S1119">
        <f t="shared" si="86"/>
        <v>20</v>
      </c>
      <c r="T1119">
        <f t="shared" si="87"/>
        <v>8</v>
      </c>
      <c r="U1119">
        <f t="shared" si="88"/>
        <v>0</v>
      </c>
      <c r="V1119" s="14">
        <f t="shared" si="89"/>
        <v>3.3333333333333335</v>
      </c>
      <c r="W1119" t="str">
        <f t="shared" si="85"/>
        <v>NO</v>
      </c>
      <c r="X1119" t="str">
        <f>VLOOKUP(B:B,[1]Sheet3!A:B,2,0)</f>
        <v>23-59 yrs (Adults)</v>
      </c>
    </row>
    <row r="1120" spans="1:24" x14ac:dyDescent="0.35">
      <c r="A1120" s="1" t="s">
        <v>312</v>
      </c>
      <c r="B1120" s="1">
        <v>32</v>
      </c>
      <c r="C1120" s="1" t="s">
        <v>17</v>
      </c>
      <c r="D1120" s="1" t="s">
        <v>18</v>
      </c>
      <c r="E1120" s="1">
        <v>4</v>
      </c>
      <c r="F1120" s="1">
        <v>5</v>
      </c>
      <c r="G1120" s="1">
        <v>2</v>
      </c>
      <c r="H1120" s="1">
        <v>5</v>
      </c>
      <c r="I1120" s="1">
        <v>3</v>
      </c>
      <c r="J1120" s="1">
        <v>0</v>
      </c>
      <c r="K1120" s="1" t="s">
        <v>142</v>
      </c>
      <c r="L1120" s="1">
        <v>3</v>
      </c>
      <c r="M1120" s="1" t="s">
        <v>1383</v>
      </c>
      <c r="N1120" s="1" t="s">
        <v>20</v>
      </c>
      <c r="O1120" s="1" t="s">
        <v>58</v>
      </c>
      <c r="P1120" s="1" t="s">
        <v>22</v>
      </c>
      <c r="Q1120" s="1" t="s">
        <v>22</v>
      </c>
      <c r="R1120" s="1" t="s">
        <v>52</v>
      </c>
      <c r="S1120">
        <f t="shared" si="86"/>
        <v>19</v>
      </c>
      <c r="T1120">
        <f t="shared" si="87"/>
        <v>5</v>
      </c>
      <c r="U1120">
        <f t="shared" si="88"/>
        <v>0</v>
      </c>
      <c r="V1120" s="14">
        <f t="shared" si="89"/>
        <v>3.1666666666666665</v>
      </c>
      <c r="W1120" t="str">
        <f t="shared" si="85"/>
        <v>NO</v>
      </c>
      <c r="X1120" t="str">
        <f>VLOOKUP(B:B,[1]Sheet3!A:B,2,0)</f>
        <v>23-59 yrs (Adults)</v>
      </c>
    </row>
    <row r="1121" spans="1:24" x14ac:dyDescent="0.35">
      <c r="A1121" s="1" t="s">
        <v>444</v>
      </c>
      <c r="B1121" s="1">
        <v>32</v>
      </c>
      <c r="C1121" s="1" t="s">
        <v>31</v>
      </c>
      <c r="D1121" s="1" t="s">
        <v>18</v>
      </c>
      <c r="E1121" s="1">
        <v>1</v>
      </c>
      <c r="F1121" s="1">
        <v>10</v>
      </c>
      <c r="G1121" s="1">
        <v>1</v>
      </c>
      <c r="H1121" s="1">
        <v>8</v>
      </c>
      <c r="I1121" s="1">
        <v>2</v>
      </c>
      <c r="J1121" s="1">
        <v>0</v>
      </c>
      <c r="K1121" s="1" t="s">
        <v>108</v>
      </c>
      <c r="L1121" s="1">
        <v>3</v>
      </c>
      <c r="M1121" s="1" t="s">
        <v>1381</v>
      </c>
      <c r="N1121" s="1" t="s">
        <v>20</v>
      </c>
      <c r="O1121" s="1" t="s">
        <v>66</v>
      </c>
      <c r="P1121" s="1" t="s">
        <v>22</v>
      </c>
      <c r="Q1121" s="1" t="s">
        <v>22</v>
      </c>
      <c r="R1121" s="1" t="s">
        <v>23</v>
      </c>
      <c r="S1121">
        <f t="shared" si="86"/>
        <v>22</v>
      </c>
      <c r="T1121">
        <f t="shared" si="87"/>
        <v>10</v>
      </c>
      <c r="U1121">
        <f t="shared" si="88"/>
        <v>0</v>
      </c>
      <c r="V1121" s="14">
        <f t="shared" si="89"/>
        <v>3.6666666666666665</v>
      </c>
      <c r="W1121" t="str">
        <f t="shared" si="85"/>
        <v>NO</v>
      </c>
      <c r="X1121" t="str">
        <f>VLOOKUP(B:B,[1]Sheet3!A:B,2,0)</f>
        <v>23-59 yrs (Adults)</v>
      </c>
    </row>
    <row r="1122" spans="1:24" x14ac:dyDescent="0.35">
      <c r="A1122" s="1" t="s">
        <v>537</v>
      </c>
      <c r="B1122" s="1">
        <v>32</v>
      </c>
      <c r="C1122" s="1" t="s">
        <v>55</v>
      </c>
      <c r="D1122" s="1" t="s">
        <v>26</v>
      </c>
      <c r="E1122" s="1">
        <v>1</v>
      </c>
      <c r="F1122" s="1">
        <v>0</v>
      </c>
      <c r="G1122" s="1">
        <v>0</v>
      </c>
      <c r="H1122" s="1">
        <v>14</v>
      </c>
      <c r="I1122" s="1">
        <v>2</v>
      </c>
      <c r="J1122" s="1">
        <v>2</v>
      </c>
      <c r="K1122" s="1" t="s">
        <v>142</v>
      </c>
      <c r="L1122" s="1">
        <v>3</v>
      </c>
      <c r="M1122" s="1" t="s">
        <v>1383</v>
      </c>
      <c r="N1122" s="1" t="s">
        <v>20</v>
      </c>
      <c r="O1122" s="1" t="s">
        <v>36</v>
      </c>
      <c r="P1122" s="1" t="s">
        <v>20</v>
      </c>
      <c r="Q1122" s="1" t="s">
        <v>22</v>
      </c>
      <c r="R1122" s="1" t="s">
        <v>23</v>
      </c>
      <c r="S1122">
        <f t="shared" si="86"/>
        <v>19</v>
      </c>
      <c r="T1122">
        <f t="shared" si="87"/>
        <v>14</v>
      </c>
      <c r="U1122">
        <f t="shared" si="88"/>
        <v>0</v>
      </c>
      <c r="V1122" s="14">
        <f t="shared" si="89"/>
        <v>3.1666666666666665</v>
      </c>
      <c r="W1122" t="str">
        <f t="shared" si="85"/>
        <v>NO</v>
      </c>
      <c r="X1122" t="str">
        <f>VLOOKUP(B:B,[1]Sheet3!A:B,2,0)</f>
        <v>23-59 yrs (Adults)</v>
      </c>
    </row>
    <row r="1123" spans="1:24" x14ac:dyDescent="0.35">
      <c r="A1123" s="1" t="s">
        <v>682</v>
      </c>
      <c r="B1123" s="1">
        <v>32</v>
      </c>
      <c r="C1123" s="1" t="s">
        <v>17</v>
      </c>
      <c r="D1123" s="1" t="s">
        <v>26</v>
      </c>
      <c r="E1123" s="1">
        <v>2</v>
      </c>
      <c r="F1123" s="1">
        <v>0</v>
      </c>
      <c r="G1123" s="1">
        <v>0</v>
      </c>
      <c r="H1123" s="1">
        <v>11</v>
      </c>
      <c r="I1123" s="1">
        <v>1</v>
      </c>
      <c r="J1123" s="1">
        <v>3</v>
      </c>
      <c r="K1123" s="1" t="s">
        <v>47</v>
      </c>
      <c r="L1123" s="1">
        <v>4</v>
      </c>
      <c r="M1123" s="1" t="s">
        <v>1383</v>
      </c>
      <c r="N1123" s="1" t="s">
        <v>20</v>
      </c>
      <c r="O1123" s="1" t="s">
        <v>156</v>
      </c>
      <c r="P1123" s="1" t="s">
        <v>20</v>
      </c>
      <c r="Q1123" s="1" t="s">
        <v>20</v>
      </c>
      <c r="R1123" s="1" t="s">
        <v>45</v>
      </c>
      <c r="S1123">
        <f t="shared" si="86"/>
        <v>17</v>
      </c>
      <c r="T1123">
        <f t="shared" si="87"/>
        <v>11</v>
      </c>
      <c r="U1123">
        <f t="shared" si="88"/>
        <v>0</v>
      </c>
      <c r="V1123" s="14">
        <f t="shared" si="89"/>
        <v>2.8333333333333335</v>
      </c>
      <c r="W1123" t="str">
        <f t="shared" si="85"/>
        <v>NO</v>
      </c>
      <c r="X1123" t="str">
        <f>VLOOKUP(B:B,[1]Sheet3!A:B,2,0)</f>
        <v>23-59 yrs (Adults)</v>
      </c>
    </row>
    <row r="1124" spans="1:24" x14ac:dyDescent="0.35">
      <c r="A1124" s="1" t="s">
        <v>717</v>
      </c>
      <c r="B1124" s="1">
        <v>32</v>
      </c>
      <c r="C1124" s="1" t="s">
        <v>55</v>
      </c>
      <c r="D1124" s="1" t="s">
        <v>18</v>
      </c>
      <c r="E1124" s="1">
        <v>1</v>
      </c>
      <c r="F1124" s="1">
        <v>2</v>
      </c>
      <c r="G1124" s="1">
        <v>0.5</v>
      </c>
      <c r="H1124" s="1">
        <v>7</v>
      </c>
      <c r="I1124" s="1">
        <v>3</v>
      </c>
      <c r="J1124" s="1">
        <v>0</v>
      </c>
      <c r="K1124" s="1" t="s">
        <v>47</v>
      </c>
      <c r="L1124" s="1">
        <v>3</v>
      </c>
      <c r="M1124" s="1" t="s">
        <v>1381</v>
      </c>
      <c r="N1124" s="1" t="s">
        <v>22</v>
      </c>
      <c r="O1124" s="1" t="s">
        <v>28</v>
      </c>
      <c r="P1124" s="1" t="s">
        <v>20</v>
      </c>
      <c r="Q1124" s="1" t="s">
        <v>22</v>
      </c>
      <c r="R1124" s="1" t="s">
        <v>29</v>
      </c>
      <c r="S1124">
        <f t="shared" si="86"/>
        <v>13.5</v>
      </c>
      <c r="T1124">
        <f t="shared" si="87"/>
        <v>7</v>
      </c>
      <c r="U1124">
        <f t="shared" si="88"/>
        <v>0</v>
      </c>
      <c r="V1124" s="14">
        <f t="shared" si="89"/>
        <v>2.25</v>
      </c>
      <c r="W1124" t="str">
        <f t="shared" si="85"/>
        <v>NO</v>
      </c>
      <c r="X1124" t="str">
        <f>VLOOKUP(B:B,[1]Sheet3!A:B,2,0)</f>
        <v>23-59 yrs (Adults)</v>
      </c>
    </row>
    <row r="1125" spans="1:24" x14ac:dyDescent="0.35">
      <c r="A1125" s="1" t="s">
        <v>740</v>
      </c>
      <c r="B1125" s="1">
        <v>32</v>
      </c>
      <c r="C1125" s="1" t="s">
        <v>17</v>
      </c>
      <c r="D1125" s="1" t="s">
        <v>18</v>
      </c>
      <c r="E1125" s="1">
        <v>6</v>
      </c>
      <c r="F1125" s="1">
        <v>2</v>
      </c>
      <c r="G1125" s="1">
        <v>1</v>
      </c>
      <c r="H1125" s="1">
        <v>5</v>
      </c>
      <c r="I1125" s="1">
        <v>2</v>
      </c>
      <c r="J1125" s="1">
        <v>2</v>
      </c>
      <c r="K1125" s="1" t="s">
        <v>27</v>
      </c>
      <c r="L1125" s="1">
        <v>2</v>
      </c>
      <c r="M1125" s="1" t="s">
        <v>1381</v>
      </c>
      <c r="N1125" s="1" t="s">
        <v>20</v>
      </c>
      <c r="O1125" s="1" t="s">
        <v>68</v>
      </c>
      <c r="P1125" s="1" t="s">
        <v>22</v>
      </c>
      <c r="Q1125" s="1" t="s">
        <v>22</v>
      </c>
      <c r="R1125" s="1" t="s">
        <v>33</v>
      </c>
      <c r="S1125">
        <f t="shared" si="86"/>
        <v>18</v>
      </c>
      <c r="T1125">
        <f t="shared" si="87"/>
        <v>6</v>
      </c>
      <c r="U1125">
        <f t="shared" si="88"/>
        <v>1</v>
      </c>
      <c r="V1125" s="14">
        <f t="shared" si="89"/>
        <v>3</v>
      </c>
      <c r="W1125" t="str">
        <f t="shared" si="85"/>
        <v>NO</v>
      </c>
      <c r="X1125" t="str">
        <f>VLOOKUP(B:B,[1]Sheet3!A:B,2,0)</f>
        <v>23-59 yrs (Adults)</v>
      </c>
    </row>
    <row r="1126" spans="1:24" x14ac:dyDescent="0.35">
      <c r="A1126" s="1" t="s">
        <v>981</v>
      </c>
      <c r="B1126" s="1">
        <v>32</v>
      </c>
      <c r="C1126" s="1" t="s">
        <v>55</v>
      </c>
      <c r="D1126" s="1" t="s">
        <v>18</v>
      </c>
      <c r="E1126" s="1">
        <v>2</v>
      </c>
      <c r="F1126" s="1">
        <v>3</v>
      </c>
      <c r="G1126" s="1">
        <v>0</v>
      </c>
      <c r="H1126" s="1">
        <v>9</v>
      </c>
      <c r="I1126" s="1">
        <v>2</v>
      </c>
      <c r="J1126" s="1">
        <v>0.5</v>
      </c>
      <c r="K1126" s="1" t="s">
        <v>57</v>
      </c>
      <c r="L1126" s="1">
        <v>3</v>
      </c>
      <c r="M1126" s="1" t="s">
        <v>1381</v>
      </c>
      <c r="N1126" s="1" t="s">
        <v>20</v>
      </c>
      <c r="O1126" s="1" t="s">
        <v>66</v>
      </c>
      <c r="P1126" s="1" t="s">
        <v>20</v>
      </c>
      <c r="Q1126" s="1" t="s">
        <v>22</v>
      </c>
      <c r="R1126" s="1" t="s">
        <v>23</v>
      </c>
      <c r="S1126">
        <f t="shared" si="86"/>
        <v>16.5</v>
      </c>
      <c r="T1126">
        <f t="shared" si="87"/>
        <v>9</v>
      </c>
      <c r="U1126">
        <f t="shared" si="88"/>
        <v>0</v>
      </c>
      <c r="V1126" s="14">
        <f t="shared" si="89"/>
        <v>2.75</v>
      </c>
      <c r="W1126" t="str">
        <f t="shared" si="85"/>
        <v>NO</v>
      </c>
      <c r="X1126" t="str">
        <f>VLOOKUP(B:B,[1]Sheet3!A:B,2,0)</f>
        <v>23-59 yrs (Adults)</v>
      </c>
    </row>
    <row r="1127" spans="1:24" x14ac:dyDescent="0.35">
      <c r="A1127" s="1" t="s">
        <v>1072</v>
      </c>
      <c r="B1127" s="1">
        <v>32</v>
      </c>
      <c r="C1127" s="1" t="s">
        <v>55</v>
      </c>
      <c r="D1127" s="1" t="s">
        <v>26</v>
      </c>
      <c r="E1127" s="1">
        <v>2</v>
      </c>
      <c r="F1127" s="1">
        <v>2</v>
      </c>
      <c r="G1127" s="1">
        <v>1</v>
      </c>
      <c r="H1127" s="1">
        <v>6</v>
      </c>
      <c r="I1127" s="1">
        <v>1</v>
      </c>
      <c r="J1127" s="1">
        <v>0</v>
      </c>
      <c r="K1127" s="1" t="s">
        <v>27</v>
      </c>
      <c r="L1127" s="1">
        <v>1</v>
      </c>
      <c r="M1127" s="1" t="s">
        <v>1383</v>
      </c>
      <c r="N1127" s="1" t="s">
        <v>20</v>
      </c>
      <c r="O1127" s="1" t="s">
        <v>32</v>
      </c>
      <c r="P1127" s="1" t="s">
        <v>22</v>
      </c>
      <c r="Q1127" s="1" t="s">
        <v>22</v>
      </c>
      <c r="R1127" s="1" t="s">
        <v>33</v>
      </c>
      <c r="S1127">
        <f t="shared" si="86"/>
        <v>12</v>
      </c>
      <c r="T1127">
        <f t="shared" si="87"/>
        <v>6</v>
      </c>
      <c r="U1127">
        <f t="shared" si="88"/>
        <v>0</v>
      </c>
      <c r="V1127" s="14">
        <f t="shared" si="89"/>
        <v>2</v>
      </c>
      <c r="W1127" t="str">
        <f t="shared" si="85"/>
        <v>NO</v>
      </c>
      <c r="X1127" t="str">
        <f>VLOOKUP(B:B,[1]Sheet3!A:B,2,0)</f>
        <v>23-59 yrs (Adults)</v>
      </c>
    </row>
    <row r="1128" spans="1:24" x14ac:dyDescent="0.35">
      <c r="A1128" s="1" t="s">
        <v>1162</v>
      </c>
      <c r="B1128" s="1">
        <v>32</v>
      </c>
      <c r="C1128" s="1" t="s">
        <v>55</v>
      </c>
      <c r="D1128" s="1" t="s">
        <v>18</v>
      </c>
      <c r="E1128" s="1">
        <v>3</v>
      </c>
      <c r="F1128" s="1">
        <v>2</v>
      </c>
      <c r="G1128" s="1">
        <v>0</v>
      </c>
      <c r="H1128" s="1">
        <v>6</v>
      </c>
      <c r="I1128" s="1">
        <v>2</v>
      </c>
      <c r="J1128" s="1">
        <v>0.3</v>
      </c>
      <c r="K1128" s="1" t="s">
        <v>47</v>
      </c>
      <c r="L1128" s="1">
        <v>3</v>
      </c>
      <c r="M1128" s="1" t="s">
        <v>1381</v>
      </c>
      <c r="N1128" s="1" t="s">
        <v>22</v>
      </c>
      <c r="O1128" s="1" t="s">
        <v>76</v>
      </c>
      <c r="P1128" s="1" t="s">
        <v>22</v>
      </c>
      <c r="Q1128" s="1" t="s">
        <v>22</v>
      </c>
      <c r="R1128" s="1" t="s">
        <v>37</v>
      </c>
      <c r="S1128">
        <f t="shared" si="86"/>
        <v>13.3</v>
      </c>
      <c r="T1128">
        <f t="shared" si="87"/>
        <v>6</v>
      </c>
      <c r="U1128">
        <f t="shared" si="88"/>
        <v>0</v>
      </c>
      <c r="V1128" s="14">
        <f t="shared" si="89"/>
        <v>2.2166666666666668</v>
      </c>
      <c r="W1128" t="str">
        <f t="shared" si="85"/>
        <v>NO</v>
      </c>
      <c r="X1128" t="str">
        <f>VLOOKUP(B:B,[1]Sheet3!A:B,2,0)</f>
        <v>23-59 yrs (Adults)</v>
      </c>
    </row>
    <row r="1129" spans="1:24" x14ac:dyDescent="0.35">
      <c r="A1129" s="1" t="s">
        <v>1166</v>
      </c>
      <c r="B1129" s="1">
        <v>32</v>
      </c>
      <c r="C1129" s="1" t="s">
        <v>55</v>
      </c>
      <c r="D1129" s="1" t="s">
        <v>18</v>
      </c>
      <c r="E1129" s="1">
        <v>4</v>
      </c>
      <c r="F1129" s="1">
        <v>4</v>
      </c>
      <c r="G1129" s="1">
        <v>1</v>
      </c>
      <c r="H1129" s="1">
        <v>6</v>
      </c>
      <c r="I1129" s="1">
        <v>0.3</v>
      </c>
      <c r="J1129" s="1">
        <v>0</v>
      </c>
      <c r="K1129" s="1" t="s">
        <v>47</v>
      </c>
      <c r="L1129" s="1">
        <v>3</v>
      </c>
      <c r="M1129" s="1" t="s">
        <v>1383</v>
      </c>
      <c r="N1129" s="1" t="s">
        <v>20</v>
      </c>
      <c r="O1129" s="1" t="s">
        <v>21</v>
      </c>
      <c r="P1129" s="1" t="s">
        <v>22</v>
      </c>
      <c r="Q1129" s="1" t="s">
        <v>22</v>
      </c>
      <c r="R1129" s="1" t="s">
        <v>23</v>
      </c>
      <c r="S1129">
        <f t="shared" si="86"/>
        <v>15.3</v>
      </c>
      <c r="T1129">
        <f t="shared" si="87"/>
        <v>6</v>
      </c>
      <c r="U1129">
        <f t="shared" si="88"/>
        <v>0</v>
      </c>
      <c r="V1129" s="14">
        <f t="shared" si="89"/>
        <v>2.5500000000000003</v>
      </c>
      <c r="W1129" t="str">
        <f t="shared" si="85"/>
        <v>NO</v>
      </c>
      <c r="X1129" t="str">
        <f>VLOOKUP(B:B,[1]Sheet3!A:B,2,0)</f>
        <v>23-59 yrs (Adults)</v>
      </c>
    </row>
    <row r="1130" spans="1:24" x14ac:dyDescent="0.35">
      <c r="A1130" s="1" t="s">
        <v>1002</v>
      </c>
      <c r="B1130" s="1">
        <v>33</v>
      </c>
      <c r="C1130" s="1" t="s">
        <v>31</v>
      </c>
      <c r="D1130" s="1" t="s">
        <v>18</v>
      </c>
      <c r="E1130" s="1">
        <v>2</v>
      </c>
      <c r="F1130" s="1">
        <v>1</v>
      </c>
      <c r="G1130" s="1">
        <v>1</v>
      </c>
      <c r="H1130" s="1">
        <v>7</v>
      </c>
      <c r="I1130" s="1">
        <v>1</v>
      </c>
      <c r="J1130" s="1">
        <v>0</v>
      </c>
      <c r="K1130" s="1" t="s">
        <v>27</v>
      </c>
      <c r="L1130" s="1">
        <v>3</v>
      </c>
      <c r="M1130" s="1" t="s">
        <v>1383</v>
      </c>
      <c r="N1130" s="1" t="s">
        <v>22</v>
      </c>
      <c r="O1130" s="1" t="s">
        <v>48</v>
      </c>
      <c r="P1130" s="1" t="s">
        <v>20</v>
      </c>
      <c r="Q1130" s="1" t="s">
        <v>22</v>
      </c>
      <c r="R1130" s="1" t="s">
        <v>33</v>
      </c>
      <c r="S1130">
        <f t="shared" si="86"/>
        <v>12</v>
      </c>
      <c r="T1130">
        <f t="shared" si="87"/>
        <v>7</v>
      </c>
      <c r="U1130">
        <f t="shared" si="88"/>
        <v>0</v>
      </c>
      <c r="V1130" s="14">
        <f t="shared" si="89"/>
        <v>2</v>
      </c>
      <c r="W1130" t="str">
        <f t="shared" si="85"/>
        <v>NO</v>
      </c>
      <c r="X1130" t="str">
        <f>VLOOKUP(B:B,[1]Sheet3!A:B,2,0)</f>
        <v>23-59 yrs (Adults)</v>
      </c>
    </row>
    <row r="1131" spans="1:24" x14ac:dyDescent="0.35">
      <c r="A1131" s="1" t="s">
        <v>1010</v>
      </c>
      <c r="B1131" s="1">
        <v>33</v>
      </c>
      <c r="C1131" s="1" t="s">
        <v>55</v>
      </c>
      <c r="D1131" s="1" t="s">
        <v>18</v>
      </c>
      <c r="E1131" s="1">
        <v>4</v>
      </c>
      <c r="F1131" s="1">
        <v>1</v>
      </c>
      <c r="G1131" s="1">
        <v>0</v>
      </c>
      <c r="H1131" s="1">
        <v>7</v>
      </c>
      <c r="I1131" s="1">
        <v>1</v>
      </c>
      <c r="J1131" s="1" t="s">
        <v>1387</v>
      </c>
      <c r="K1131" s="1" t="s">
        <v>47</v>
      </c>
      <c r="L1131" s="1">
        <v>4</v>
      </c>
      <c r="M1131" s="1" t="s">
        <v>1381</v>
      </c>
      <c r="N1131" s="1" t="s">
        <v>20</v>
      </c>
      <c r="O1131" s="1" t="s">
        <v>21</v>
      </c>
      <c r="P1131" s="1" t="s">
        <v>22</v>
      </c>
      <c r="Q1131" s="1" t="s">
        <v>22</v>
      </c>
      <c r="R1131" s="1" t="s">
        <v>23</v>
      </c>
      <c r="S1131">
        <f t="shared" si="86"/>
        <v>13</v>
      </c>
      <c r="T1131">
        <f t="shared" si="87"/>
        <v>7</v>
      </c>
      <c r="U1131">
        <f t="shared" si="88"/>
        <v>0</v>
      </c>
      <c r="V1131" s="14">
        <f t="shared" si="89"/>
        <v>2.6</v>
      </c>
      <c r="W1131" t="str">
        <f t="shared" si="85"/>
        <v>NO</v>
      </c>
      <c r="X1131" t="str">
        <f>VLOOKUP(B:B,[1]Sheet3!A:B,2,0)</f>
        <v>23-59 yrs (Adults)</v>
      </c>
    </row>
    <row r="1132" spans="1:24" x14ac:dyDescent="0.35">
      <c r="A1132" s="1" t="s">
        <v>1044</v>
      </c>
      <c r="B1132" s="1">
        <v>33</v>
      </c>
      <c r="C1132" s="1" t="s">
        <v>55</v>
      </c>
      <c r="D1132" s="1" t="s">
        <v>26</v>
      </c>
      <c r="E1132" s="1">
        <v>3</v>
      </c>
      <c r="F1132" s="1">
        <v>1</v>
      </c>
      <c r="G1132" s="1">
        <v>0</v>
      </c>
      <c r="H1132" s="1">
        <v>6</v>
      </c>
      <c r="I1132" s="1">
        <v>1</v>
      </c>
      <c r="J1132" s="1">
        <v>4</v>
      </c>
      <c r="K1132" s="1" t="s">
        <v>47</v>
      </c>
      <c r="L1132" s="1">
        <v>2</v>
      </c>
      <c r="M1132" s="1" t="s">
        <v>1386</v>
      </c>
      <c r="N1132" s="1" t="s">
        <v>22</v>
      </c>
      <c r="O1132" s="1" t="s">
        <v>166</v>
      </c>
      <c r="P1132" s="1" t="s">
        <v>20</v>
      </c>
      <c r="Q1132" s="1" t="s">
        <v>22</v>
      </c>
      <c r="R1132" s="1" t="s">
        <v>29</v>
      </c>
      <c r="S1132">
        <f t="shared" si="86"/>
        <v>15</v>
      </c>
      <c r="T1132">
        <f t="shared" si="87"/>
        <v>6</v>
      </c>
      <c r="U1132">
        <f t="shared" si="88"/>
        <v>0</v>
      </c>
      <c r="V1132" s="14">
        <f t="shared" si="89"/>
        <v>2.5</v>
      </c>
      <c r="W1132" t="str">
        <f t="shared" si="85"/>
        <v>NO</v>
      </c>
      <c r="X1132" t="str">
        <f>VLOOKUP(B:B,[1]Sheet3!A:B,2,0)</f>
        <v>23-59 yrs (Adults)</v>
      </c>
    </row>
    <row r="1133" spans="1:24" x14ac:dyDescent="0.35">
      <c r="A1133" s="1" t="s">
        <v>1099</v>
      </c>
      <c r="B1133" s="1">
        <v>33</v>
      </c>
      <c r="C1133" s="1" t="s">
        <v>55</v>
      </c>
      <c r="D1133" s="1" t="s">
        <v>26</v>
      </c>
      <c r="E1133" s="1">
        <v>2</v>
      </c>
      <c r="F1133" s="1">
        <v>1</v>
      </c>
      <c r="G1133" s="1">
        <v>0</v>
      </c>
      <c r="H1133" s="1">
        <v>6</v>
      </c>
      <c r="I1133" s="1">
        <v>1</v>
      </c>
      <c r="J1133" s="1">
        <v>0.5</v>
      </c>
      <c r="K1133" s="1" t="s">
        <v>47</v>
      </c>
      <c r="L1133" s="1">
        <v>2</v>
      </c>
      <c r="M1133" s="1" t="s">
        <v>1383</v>
      </c>
      <c r="N1133" s="1" t="s">
        <v>20</v>
      </c>
      <c r="O1133" s="1" t="s">
        <v>156</v>
      </c>
      <c r="P1133" s="1" t="s">
        <v>20</v>
      </c>
      <c r="Q1133" s="1" t="s">
        <v>22</v>
      </c>
      <c r="R1133" s="1" t="s">
        <v>33</v>
      </c>
      <c r="S1133">
        <f t="shared" si="86"/>
        <v>10.5</v>
      </c>
      <c r="T1133">
        <f t="shared" si="87"/>
        <v>6</v>
      </c>
      <c r="U1133">
        <f t="shared" si="88"/>
        <v>0</v>
      </c>
      <c r="V1133" s="14">
        <f t="shared" si="89"/>
        <v>1.75</v>
      </c>
      <c r="W1133" t="str">
        <f t="shared" si="85"/>
        <v>NO</v>
      </c>
      <c r="X1133" t="str">
        <f>VLOOKUP(B:B,[1]Sheet3!A:B,2,0)</f>
        <v>23-59 yrs (Adults)</v>
      </c>
    </row>
    <row r="1134" spans="1:24" x14ac:dyDescent="0.35">
      <c r="A1134" s="1" t="s">
        <v>1204</v>
      </c>
      <c r="B1134" s="1">
        <v>33</v>
      </c>
      <c r="C1134" s="1" t="s">
        <v>55</v>
      </c>
      <c r="D1134" s="1" t="s">
        <v>26</v>
      </c>
      <c r="E1134" s="1">
        <v>4</v>
      </c>
      <c r="F1134" s="1">
        <v>2</v>
      </c>
      <c r="G1134" s="1">
        <v>1</v>
      </c>
      <c r="H1134" s="1">
        <v>6</v>
      </c>
      <c r="I1134" s="1">
        <v>4</v>
      </c>
      <c r="J1134" s="1">
        <v>1</v>
      </c>
      <c r="K1134" s="1" t="s">
        <v>27</v>
      </c>
      <c r="L1134" s="1">
        <v>3</v>
      </c>
      <c r="M1134" s="1" t="s">
        <v>1381</v>
      </c>
      <c r="N1134" s="1" t="s">
        <v>22</v>
      </c>
      <c r="O1134" s="1" t="s">
        <v>76</v>
      </c>
      <c r="P1134" s="1" t="s">
        <v>22</v>
      </c>
      <c r="Q1134" s="1" t="s">
        <v>22</v>
      </c>
      <c r="R1134" s="1" t="s">
        <v>23</v>
      </c>
      <c r="S1134">
        <f t="shared" si="86"/>
        <v>18</v>
      </c>
      <c r="T1134">
        <f t="shared" si="87"/>
        <v>6</v>
      </c>
      <c r="U1134">
        <f t="shared" si="88"/>
        <v>1</v>
      </c>
      <c r="V1134" s="14">
        <f t="shared" si="89"/>
        <v>3</v>
      </c>
      <c r="W1134" t="str">
        <f t="shared" si="85"/>
        <v>NO</v>
      </c>
      <c r="X1134" t="str">
        <f>VLOOKUP(B:B,[1]Sheet3!A:B,2,0)</f>
        <v>23-59 yrs (Adults)</v>
      </c>
    </row>
    <row r="1135" spans="1:24" x14ac:dyDescent="0.35">
      <c r="A1135" s="1" t="s">
        <v>255</v>
      </c>
      <c r="B1135" s="1">
        <v>34</v>
      </c>
      <c r="C1135" s="1" t="s">
        <v>17</v>
      </c>
      <c r="D1135" s="1" t="s">
        <v>18</v>
      </c>
      <c r="E1135" s="1">
        <v>3</v>
      </c>
      <c r="F1135" s="1">
        <v>3</v>
      </c>
      <c r="G1135" s="1">
        <v>1</v>
      </c>
      <c r="H1135" s="1">
        <v>7</v>
      </c>
      <c r="I1135" s="1">
        <v>1</v>
      </c>
      <c r="J1135" s="1">
        <v>2</v>
      </c>
      <c r="K1135" s="1" t="s">
        <v>47</v>
      </c>
      <c r="L1135" s="1">
        <v>3</v>
      </c>
      <c r="M1135" s="1" t="s">
        <v>1383</v>
      </c>
      <c r="N1135" s="1" t="s">
        <v>20</v>
      </c>
      <c r="O1135" s="1" t="s">
        <v>166</v>
      </c>
      <c r="P1135" s="1" t="s">
        <v>22</v>
      </c>
      <c r="Q1135" s="1" t="s">
        <v>22</v>
      </c>
      <c r="R1135" s="1" t="s">
        <v>33</v>
      </c>
      <c r="S1135">
        <f t="shared" si="86"/>
        <v>17</v>
      </c>
      <c r="T1135">
        <f t="shared" si="87"/>
        <v>7</v>
      </c>
      <c r="U1135">
        <f t="shared" si="88"/>
        <v>1</v>
      </c>
      <c r="V1135" s="14">
        <f t="shared" si="89"/>
        <v>2.8333333333333335</v>
      </c>
      <c r="W1135" t="str">
        <f t="shared" si="85"/>
        <v>NO</v>
      </c>
      <c r="X1135" t="str">
        <f>VLOOKUP(B:B,[1]Sheet3!A:B,2,0)</f>
        <v>23-59 yrs (Adults)</v>
      </c>
    </row>
    <row r="1136" spans="1:24" x14ac:dyDescent="0.35">
      <c r="A1136" s="1" t="s">
        <v>272</v>
      </c>
      <c r="B1136" s="1">
        <v>34</v>
      </c>
      <c r="C1136" s="1" t="s">
        <v>55</v>
      </c>
      <c r="D1136" s="1" t="s">
        <v>18</v>
      </c>
      <c r="E1136" s="1">
        <v>3</v>
      </c>
      <c r="F1136" s="1">
        <v>3</v>
      </c>
      <c r="G1136" s="1">
        <v>1</v>
      </c>
      <c r="H1136" s="1">
        <v>8</v>
      </c>
      <c r="I1136" s="1">
        <v>1</v>
      </c>
      <c r="J1136" s="1">
        <v>1</v>
      </c>
      <c r="K1136" s="1" t="s">
        <v>47</v>
      </c>
      <c r="L1136" s="1">
        <v>3</v>
      </c>
      <c r="M1136" s="1" t="s">
        <v>1383</v>
      </c>
      <c r="N1136" s="1" t="s">
        <v>20</v>
      </c>
      <c r="O1136" s="1" t="s">
        <v>76</v>
      </c>
      <c r="P1136" s="1" t="s">
        <v>22</v>
      </c>
      <c r="Q1136" s="1" t="s">
        <v>22</v>
      </c>
      <c r="R1136" s="1" t="s">
        <v>33</v>
      </c>
      <c r="S1136">
        <f t="shared" si="86"/>
        <v>17</v>
      </c>
      <c r="T1136">
        <f t="shared" si="87"/>
        <v>8</v>
      </c>
      <c r="U1136">
        <f t="shared" si="88"/>
        <v>1</v>
      </c>
      <c r="V1136" s="14">
        <f t="shared" si="89"/>
        <v>2.8333333333333335</v>
      </c>
      <c r="W1136" t="str">
        <f t="shared" si="85"/>
        <v>NO</v>
      </c>
      <c r="X1136" t="str">
        <f>VLOOKUP(B:B,[1]Sheet3!A:B,2,0)</f>
        <v>23-59 yrs (Adults)</v>
      </c>
    </row>
    <row r="1137" spans="1:24" x14ac:dyDescent="0.35">
      <c r="A1137" s="1" t="s">
        <v>274</v>
      </c>
      <c r="B1137" s="1">
        <v>34</v>
      </c>
      <c r="C1137" s="1" t="s">
        <v>151</v>
      </c>
      <c r="D1137" s="1" t="s">
        <v>18</v>
      </c>
      <c r="E1137" s="1">
        <v>1.5</v>
      </c>
      <c r="F1137" s="1">
        <v>1</v>
      </c>
      <c r="G1137" s="1">
        <v>0</v>
      </c>
      <c r="H1137" s="1">
        <v>6</v>
      </c>
      <c r="I1137" s="1">
        <v>1</v>
      </c>
      <c r="J1137" s="1">
        <v>0</v>
      </c>
      <c r="K1137" s="1" t="s">
        <v>19</v>
      </c>
      <c r="L1137" s="1">
        <v>2</v>
      </c>
      <c r="M1137" s="1" t="s">
        <v>1383</v>
      </c>
      <c r="N1137" s="1" t="s">
        <v>22</v>
      </c>
      <c r="O1137" s="1" t="s">
        <v>48</v>
      </c>
      <c r="P1137" s="1" t="s">
        <v>20</v>
      </c>
      <c r="Q1137" s="1" t="s">
        <v>20</v>
      </c>
      <c r="R1137" s="1" t="s">
        <v>275</v>
      </c>
      <c r="S1137">
        <f t="shared" si="86"/>
        <v>9.5</v>
      </c>
      <c r="T1137">
        <f t="shared" si="87"/>
        <v>6</v>
      </c>
      <c r="U1137">
        <f t="shared" si="88"/>
        <v>0</v>
      </c>
      <c r="V1137" s="14">
        <f t="shared" si="89"/>
        <v>1.5833333333333333</v>
      </c>
      <c r="W1137" t="str">
        <f t="shared" si="85"/>
        <v>NO</v>
      </c>
      <c r="X1137" t="str">
        <f>VLOOKUP(B:B,[1]Sheet3!A:B,2,0)</f>
        <v>23-59 yrs (Adults)</v>
      </c>
    </row>
    <row r="1138" spans="1:24" x14ac:dyDescent="0.35">
      <c r="A1138" s="1" t="s">
        <v>457</v>
      </c>
      <c r="B1138" s="1">
        <v>34</v>
      </c>
      <c r="C1138" s="1" t="s">
        <v>55</v>
      </c>
      <c r="D1138" s="1" t="s">
        <v>18</v>
      </c>
      <c r="E1138" s="1">
        <v>2</v>
      </c>
      <c r="F1138" s="1">
        <v>3</v>
      </c>
      <c r="G1138" s="1">
        <v>1</v>
      </c>
      <c r="H1138" s="1">
        <v>7</v>
      </c>
      <c r="I1138" s="1">
        <v>2</v>
      </c>
      <c r="J1138" s="1">
        <v>1</v>
      </c>
      <c r="K1138" s="1" t="s">
        <v>108</v>
      </c>
      <c r="L1138" s="1">
        <v>3</v>
      </c>
      <c r="M1138" s="1" t="s">
        <v>1383</v>
      </c>
      <c r="N1138" s="1" t="s">
        <v>20</v>
      </c>
      <c r="O1138" s="1" t="s">
        <v>96</v>
      </c>
      <c r="P1138" s="1" t="s">
        <v>22</v>
      </c>
      <c r="Q1138" s="1" t="s">
        <v>22</v>
      </c>
      <c r="R1138" s="1" t="s">
        <v>33</v>
      </c>
      <c r="S1138">
        <f t="shared" si="86"/>
        <v>16</v>
      </c>
      <c r="T1138">
        <f t="shared" si="87"/>
        <v>7</v>
      </c>
      <c r="U1138">
        <f t="shared" si="88"/>
        <v>1</v>
      </c>
      <c r="V1138" s="14">
        <f t="shared" si="89"/>
        <v>2.6666666666666665</v>
      </c>
      <c r="W1138" t="str">
        <f t="shared" si="85"/>
        <v>NO</v>
      </c>
      <c r="X1138" t="str">
        <f>VLOOKUP(B:B,[1]Sheet3!A:B,2,0)</f>
        <v>23-59 yrs (Adults)</v>
      </c>
    </row>
    <row r="1139" spans="1:24" x14ac:dyDescent="0.35">
      <c r="A1139" s="1" t="s">
        <v>637</v>
      </c>
      <c r="B1139" s="1">
        <v>34</v>
      </c>
      <c r="C1139" s="1" t="s">
        <v>55</v>
      </c>
      <c r="D1139" s="1" t="s">
        <v>18</v>
      </c>
      <c r="E1139" s="1">
        <v>2</v>
      </c>
      <c r="F1139" s="1">
        <v>1</v>
      </c>
      <c r="G1139" s="1">
        <v>0</v>
      </c>
      <c r="H1139" s="1">
        <v>7</v>
      </c>
      <c r="I1139" s="1">
        <v>6</v>
      </c>
      <c r="J1139" s="1">
        <v>6</v>
      </c>
      <c r="K1139" s="1" t="s">
        <v>47</v>
      </c>
      <c r="L1139" s="1">
        <v>3</v>
      </c>
      <c r="M1139" s="1" t="s">
        <v>1383</v>
      </c>
      <c r="N1139" s="1" t="s">
        <v>20</v>
      </c>
      <c r="O1139" s="1" t="s">
        <v>32</v>
      </c>
      <c r="P1139" s="1" t="s">
        <v>22</v>
      </c>
      <c r="Q1139" s="1" t="s">
        <v>22</v>
      </c>
      <c r="R1139" s="1" t="s">
        <v>33</v>
      </c>
      <c r="S1139">
        <f t="shared" si="86"/>
        <v>22</v>
      </c>
      <c r="T1139">
        <f t="shared" si="87"/>
        <v>7</v>
      </c>
      <c r="U1139">
        <f t="shared" si="88"/>
        <v>0</v>
      </c>
      <c r="V1139" s="14">
        <f t="shared" si="89"/>
        <v>3.6666666666666665</v>
      </c>
      <c r="W1139" t="str">
        <f t="shared" si="85"/>
        <v>NO</v>
      </c>
      <c r="X1139" t="str">
        <f>VLOOKUP(B:B,[1]Sheet3!A:B,2,0)</f>
        <v>23-59 yrs (Adults)</v>
      </c>
    </row>
    <row r="1140" spans="1:24" x14ac:dyDescent="0.35">
      <c r="A1140" s="1" t="s">
        <v>741</v>
      </c>
      <c r="B1140" s="1">
        <v>34</v>
      </c>
      <c r="C1140" s="1" t="s">
        <v>55</v>
      </c>
      <c r="D1140" s="1" t="s">
        <v>18</v>
      </c>
      <c r="E1140" s="1">
        <v>2</v>
      </c>
      <c r="F1140" s="1">
        <v>2</v>
      </c>
      <c r="G1140" s="1">
        <v>1</v>
      </c>
      <c r="H1140" s="1">
        <v>7</v>
      </c>
      <c r="I1140" s="1">
        <v>4</v>
      </c>
      <c r="J1140" s="1">
        <v>2</v>
      </c>
      <c r="K1140" s="1" t="s">
        <v>142</v>
      </c>
      <c r="L1140" s="1">
        <v>2</v>
      </c>
      <c r="M1140" s="1" t="s">
        <v>1383</v>
      </c>
      <c r="N1140" s="1" t="s">
        <v>20</v>
      </c>
      <c r="O1140" s="1" t="s">
        <v>21</v>
      </c>
      <c r="P1140" s="1" t="s">
        <v>20</v>
      </c>
      <c r="Q1140" s="1" t="s">
        <v>20</v>
      </c>
      <c r="R1140" s="1" t="s">
        <v>37</v>
      </c>
      <c r="S1140">
        <f t="shared" si="86"/>
        <v>18</v>
      </c>
      <c r="T1140">
        <f t="shared" si="87"/>
        <v>7</v>
      </c>
      <c r="U1140">
        <f t="shared" si="88"/>
        <v>1</v>
      </c>
      <c r="V1140" s="14">
        <f t="shared" si="89"/>
        <v>3</v>
      </c>
      <c r="W1140" t="str">
        <f t="shared" si="85"/>
        <v>NO</v>
      </c>
      <c r="X1140" t="str">
        <f>VLOOKUP(B:B,[1]Sheet3!A:B,2,0)</f>
        <v>23-59 yrs (Adults)</v>
      </c>
    </row>
    <row r="1141" spans="1:24" x14ac:dyDescent="0.35">
      <c r="A1141" s="1" t="s">
        <v>760</v>
      </c>
      <c r="B1141" s="1">
        <v>34</v>
      </c>
      <c r="C1141" s="1" t="s">
        <v>17</v>
      </c>
      <c r="D1141" s="1" t="s">
        <v>87</v>
      </c>
      <c r="E1141" s="1">
        <v>2</v>
      </c>
      <c r="F1141" s="1">
        <v>1</v>
      </c>
      <c r="G1141" s="1">
        <v>1</v>
      </c>
      <c r="H1141" s="1">
        <v>9</v>
      </c>
      <c r="I1141" s="1">
        <v>2</v>
      </c>
      <c r="J1141" s="1">
        <v>1</v>
      </c>
      <c r="K1141" s="1" t="s">
        <v>47</v>
      </c>
      <c r="L1141" s="1">
        <v>3</v>
      </c>
      <c r="M1141" s="1" t="s">
        <v>1381</v>
      </c>
      <c r="N1141" s="1" t="s">
        <v>20</v>
      </c>
      <c r="O1141" s="1" t="s">
        <v>277</v>
      </c>
      <c r="P1141" s="1" t="s">
        <v>22</v>
      </c>
      <c r="Q1141" s="1" t="s">
        <v>22</v>
      </c>
      <c r="R1141" s="1" t="s">
        <v>52</v>
      </c>
      <c r="S1141">
        <f t="shared" si="86"/>
        <v>16</v>
      </c>
      <c r="T1141">
        <f t="shared" si="87"/>
        <v>9</v>
      </c>
      <c r="U1141">
        <f t="shared" si="88"/>
        <v>1</v>
      </c>
      <c r="V1141" s="14">
        <f t="shared" si="89"/>
        <v>2.6666666666666665</v>
      </c>
      <c r="W1141" t="str">
        <f t="shared" si="85"/>
        <v>NO</v>
      </c>
      <c r="X1141" t="str">
        <f>VLOOKUP(B:B,[1]Sheet3!A:B,2,0)</f>
        <v>23-59 yrs (Adults)</v>
      </c>
    </row>
    <row r="1142" spans="1:24" x14ac:dyDescent="0.35">
      <c r="A1142" s="1" t="s">
        <v>954</v>
      </c>
      <c r="B1142" s="1">
        <v>34</v>
      </c>
      <c r="C1142" s="1" t="s">
        <v>55</v>
      </c>
      <c r="D1142" s="1" t="s">
        <v>26</v>
      </c>
      <c r="E1142" s="1">
        <v>2</v>
      </c>
      <c r="F1142" s="1">
        <v>1</v>
      </c>
      <c r="G1142" s="1">
        <v>1</v>
      </c>
      <c r="H1142" s="1">
        <v>7</v>
      </c>
      <c r="I1142" s="1">
        <v>4</v>
      </c>
      <c r="J1142" s="1">
        <v>2</v>
      </c>
      <c r="K1142" s="1" t="s">
        <v>47</v>
      </c>
      <c r="L1142" s="1">
        <v>3</v>
      </c>
      <c r="M1142" s="1" t="s">
        <v>1381</v>
      </c>
      <c r="N1142" s="1" t="s">
        <v>20</v>
      </c>
      <c r="O1142" s="1" t="s">
        <v>28</v>
      </c>
      <c r="P1142" s="1" t="s">
        <v>22</v>
      </c>
      <c r="Q1142" s="1" t="s">
        <v>22</v>
      </c>
      <c r="R1142" s="1" t="s">
        <v>33</v>
      </c>
      <c r="S1142">
        <f t="shared" si="86"/>
        <v>17</v>
      </c>
      <c r="T1142">
        <f t="shared" si="87"/>
        <v>7</v>
      </c>
      <c r="U1142">
        <f t="shared" si="88"/>
        <v>1</v>
      </c>
      <c r="V1142" s="14">
        <f t="shared" si="89"/>
        <v>2.8333333333333335</v>
      </c>
      <c r="W1142" t="str">
        <f t="shared" si="85"/>
        <v>NO</v>
      </c>
      <c r="X1142" t="str">
        <f>VLOOKUP(B:B,[1]Sheet3!A:B,2,0)</f>
        <v>23-59 yrs (Adults)</v>
      </c>
    </row>
    <row r="1143" spans="1:24" x14ac:dyDescent="0.35">
      <c r="A1143" s="1" t="s">
        <v>1037</v>
      </c>
      <c r="B1143" s="1">
        <v>34</v>
      </c>
      <c r="C1143" s="1" t="s">
        <v>17</v>
      </c>
      <c r="D1143" s="1" t="s">
        <v>26</v>
      </c>
      <c r="E1143" s="1">
        <v>1</v>
      </c>
      <c r="F1143" s="1">
        <v>3</v>
      </c>
      <c r="G1143" s="1">
        <v>0.5</v>
      </c>
      <c r="H1143" s="1">
        <v>7</v>
      </c>
      <c r="I1143" s="1">
        <v>0</v>
      </c>
      <c r="J1143" s="1">
        <v>1</v>
      </c>
      <c r="K1143" s="1" t="s">
        <v>57</v>
      </c>
      <c r="L1143" s="1">
        <v>1</v>
      </c>
      <c r="M1143" s="1" t="s">
        <v>1383</v>
      </c>
      <c r="N1143" s="1" t="s">
        <v>20</v>
      </c>
      <c r="O1143" s="1" t="s">
        <v>32</v>
      </c>
      <c r="P1143" s="1" t="s">
        <v>20</v>
      </c>
      <c r="Q1143" s="1" t="s">
        <v>20</v>
      </c>
      <c r="R1143" s="1" t="s">
        <v>52</v>
      </c>
      <c r="S1143">
        <f t="shared" si="86"/>
        <v>12.5</v>
      </c>
      <c r="T1143">
        <f t="shared" si="87"/>
        <v>7</v>
      </c>
      <c r="U1143">
        <f t="shared" si="88"/>
        <v>0</v>
      </c>
      <c r="V1143" s="14">
        <f t="shared" si="89"/>
        <v>2.0833333333333335</v>
      </c>
      <c r="W1143" t="str">
        <f t="shared" si="85"/>
        <v>NO</v>
      </c>
      <c r="X1143" t="str">
        <f>VLOOKUP(B:B,[1]Sheet3!A:B,2,0)</f>
        <v>23-59 yrs (Adults)</v>
      </c>
    </row>
    <row r="1144" spans="1:24" x14ac:dyDescent="0.35">
      <c r="A1144" s="1" t="s">
        <v>1070</v>
      </c>
      <c r="B1144" s="1">
        <v>34</v>
      </c>
      <c r="C1144" s="1" t="s">
        <v>55</v>
      </c>
      <c r="D1144" s="1" t="s">
        <v>26</v>
      </c>
      <c r="E1144" s="1">
        <v>3</v>
      </c>
      <c r="F1144" s="1">
        <v>6</v>
      </c>
      <c r="G1144" s="1">
        <v>0</v>
      </c>
      <c r="H1144" s="1">
        <v>6</v>
      </c>
      <c r="I1144" s="1">
        <v>1</v>
      </c>
      <c r="J1144" s="1">
        <v>1</v>
      </c>
      <c r="K1144" s="1" t="s">
        <v>47</v>
      </c>
      <c r="L1144" s="1">
        <v>3</v>
      </c>
      <c r="M1144" s="1" t="s">
        <v>1383</v>
      </c>
      <c r="N1144" s="1" t="s">
        <v>20</v>
      </c>
      <c r="O1144" s="1" t="s">
        <v>32</v>
      </c>
      <c r="P1144" s="1" t="s">
        <v>22</v>
      </c>
      <c r="Q1144" s="1" t="s">
        <v>22</v>
      </c>
      <c r="R1144" s="1" t="s">
        <v>23</v>
      </c>
      <c r="S1144">
        <f t="shared" si="86"/>
        <v>17</v>
      </c>
      <c r="T1144">
        <f t="shared" si="87"/>
        <v>6</v>
      </c>
      <c r="U1144">
        <f t="shared" si="88"/>
        <v>0</v>
      </c>
      <c r="V1144" s="14">
        <f t="shared" si="89"/>
        <v>2.8333333333333335</v>
      </c>
      <c r="W1144" t="str">
        <f t="shared" si="85"/>
        <v>NO</v>
      </c>
      <c r="X1144" t="str">
        <f>VLOOKUP(B:B,[1]Sheet3!A:B,2,0)</f>
        <v>23-59 yrs (Adults)</v>
      </c>
    </row>
    <row r="1145" spans="1:24" x14ac:dyDescent="0.35">
      <c r="A1145" s="1" t="s">
        <v>559</v>
      </c>
      <c r="B1145" s="1">
        <v>35</v>
      </c>
      <c r="C1145" s="1" t="s">
        <v>55</v>
      </c>
      <c r="D1145" s="1" t="s">
        <v>26</v>
      </c>
      <c r="E1145" s="1">
        <v>4</v>
      </c>
      <c r="F1145" s="1">
        <v>2</v>
      </c>
      <c r="G1145" s="1">
        <v>1</v>
      </c>
      <c r="H1145" s="1">
        <v>6</v>
      </c>
      <c r="I1145" s="1">
        <v>0.5</v>
      </c>
      <c r="J1145" s="1">
        <v>1</v>
      </c>
      <c r="K1145" s="1" t="s">
        <v>142</v>
      </c>
      <c r="L1145" s="1">
        <v>2</v>
      </c>
      <c r="M1145" s="1" t="s">
        <v>1383</v>
      </c>
      <c r="N1145" s="1" t="s">
        <v>20</v>
      </c>
      <c r="O1145" s="1" t="s">
        <v>48</v>
      </c>
      <c r="P1145" s="1" t="s">
        <v>20</v>
      </c>
      <c r="Q1145" s="1" t="s">
        <v>22</v>
      </c>
      <c r="R1145" s="1" t="s">
        <v>29</v>
      </c>
      <c r="S1145">
        <f t="shared" si="86"/>
        <v>14.5</v>
      </c>
      <c r="T1145">
        <f t="shared" si="87"/>
        <v>6</v>
      </c>
      <c r="U1145">
        <f t="shared" si="88"/>
        <v>0.5</v>
      </c>
      <c r="V1145" s="14">
        <f t="shared" si="89"/>
        <v>2.4166666666666665</v>
      </c>
      <c r="W1145" t="str">
        <f t="shared" si="85"/>
        <v>NO</v>
      </c>
      <c r="X1145" t="str">
        <f>VLOOKUP(B:B,[1]Sheet3!A:B,2,0)</f>
        <v>23-59 yrs (Adults)</v>
      </c>
    </row>
    <row r="1146" spans="1:24" x14ac:dyDescent="0.35">
      <c r="A1146" s="1" t="s">
        <v>923</v>
      </c>
      <c r="B1146" s="1">
        <v>35</v>
      </c>
      <c r="C1146" s="1" t="s">
        <v>17</v>
      </c>
      <c r="D1146" s="1" t="s">
        <v>18</v>
      </c>
      <c r="E1146" s="1">
        <v>3</v>
      </c>
      <c r="F1146" s="1">
        <v>3</v>
      </c>
      <c r="G1146" s="1">
        <v>1</v>
      </c>
      <c r="H1146" s="1">
        <v>7</v>
      </c>
      <c r="I1146" s="1">
        <v>1</v>
      </c>
      <c r="J1146" s="1">
        <v>1</v>
      </c>
      <c r="K1146" s="1" t="s">
        <v>47</v>
      </c>
      <c r="L1146" s="1">
        <v>3</v>
      </c>
      <c r="M1146" s="1" t="s">
        <v>1383</v>
      </c>
      <c r="N1146" s="1" t="s">
        <v>20</v>
      </c>
      <c r="O1146" s="1" t="s">
        <v>166</v>
      </c>
      <c r="P1146" s="1" t="s">
        <v>20</v>
      </c>
      <c r="Q1146" s="1" t="s">
        <v>20</v>
      </c>
      <c r="R1146" s="1" t="s">
        <v>23</v>
      </c>
      <c r="S1146">
        <f t="shared" si="86"/>
        <v>16</v>
      </c>
      <c r="T1146">
        <f t="shared" si="87"/>
        <v>7</v>
      </c>
      <c r="U1146">
        <f t="shared" si="88"/>
        <v>1</v>
      </c>
      <c r="V1146" s="14">
        <f t="shared" si="89"/>
        <v>2.6666666666666665</v>
      </c>
      <c r="W1146" t="str">
        <f t="shared" si="85"/>
        <v>NO</v>
      </c>
      <c r="X1146" t="str">
        <f>VLOOKUP(B:B,[1]Sheet3!A:B,2,0)</f>
        <v>23-59 yrs (Adults)</v>
      </c>
    </row>
    <row r="1147" spans="1:24" x14ac:dyDescent="0.35">
      <c r="A1147" s="1" t="s">
        <v>927</v>
      </c>
      <c r="B1147" s="1">
        <v>35</v>
      </c>
      <c r="C1147" s="1" t="s">
        <v>55</v>
      </c>
      <c r="D1147" s="1" t="s">
        <v>18</v>
      </c>
      <c r="E1147" s="1">
        <v>4</v>
      </c>
      <c r="F1147" s="1">
        <v>4</v>
      </c>
      <c r="G1147" s="1">
        <v>2</v>
      </c>
      <c r="H1147" s="1">
        <v>10</v>
      </c>
      <c r="I1147" s="1">
        <v>2</v>
      </c>
      <c r="J1147" s="1">
        <v>1</v>
      </c>
      <c r="K1147" s="1" t="s">
        <v>142</v>
      </c>
      <c r="L1147" s="1">
        <v>3</v>
      </c>
      <c r="M1147" s="1" t="s">
        <v>1383</v>
      </c>
      <c r="N1147" s="1" t="s">
        <v>20</v>
      </c>
      <c r="O1147" s="1" t="s">
        <v>61</v>
      </c>
      <c r="P1147" s="1" t="s">
        <v>22</v>
      </c>
      <c r="Q1147" s="1" t="s">
        <v>22</v>
      </c>
      <c r="R1147" s="1" t="s">
        <v>29</v>
      </c>
      <c r="S1147">
        <f t="shared" si="86"/>
        <v>23</v>
      </c>
      <c r="T1147">
        <f t="shared" si="87"/>
        <v>10</v>
      </c>
      <c r="U1147">
        <f t="shared" si="88"/>
        <v>1</v>
      </c>
      <c r="V1147" s="14">
        <f t="shared" si="89"/>
        <v>3.8333333333333335</v>
      </c>
      <c r="W1147" t="str">
        <f t="shared" si="85"/>
        <v>NO</v>
      </c>
      <c r="X1147" t="str">
        <f>VLOOKUP(B:B,[1]Sheet3!A:B,2,0)</f>
        <v>23-59 yrs (Adults)</v>
      </c>
    </row>
    <row r="1148" spans="1:24" x14ac:dyDescent="0.35">
      <c r="A1148" s="1" t="s">
        <v>1167</v>
      </c>
      <c r="B1148" s="1">
        <v>35</v>
      </c>
      <c r="C1148" s="1" t="s">
        <v>17</v>
      </c>
      <c r="D1148" s="1" t="s">
        <v>26</v>
      </c>
      <c r="E1148" s="1">
        <v>1</v>
      </c>
      <c r="F1148" s="1">
        <v>3</v>
      </c>
      <c r="G1148" s="1">
        <v>1</v>
      </c>
      <c r="H1148" s="1">
        <v>7</v>
      </c>
      <c r="I1148" s="1">
        <v>2</v>
      </c>
      <c r="J1148" s="1">
        <v>0</v>
      </c>
      <c r="K1148" s="1" t="s">
        <v>47</v>
      </c>
      <c r="L1148" s="1">
        <v>2</v>
      </c>
      <c r="M1148" s="1" t="s">
        <v>1383</v>
      </c>
      <c r="N1148" s="1" t="s">
        <v>20</v>
      </c>
      <c r="O1148" s="1" t="s">
        <v>277</v>
      </c>
      <c r="P1148" s="1" t="s">
        <v>22</v>
      </c>
      <c r="Q1148" s="1" t="s">
        <v>22</v>
      </c>
      <c r="R1148" s="1" t="s">
        <v>33</v>
      </c>
      <c r="S1148">
        <f t="shared" si="86"/>
        <v>14</v>
      </c>
      <c r="T1148">
        <f t="shared" si="87"/>
        <v>7</v>
      </c>
      <c r="U1148">
        <f t="shared" si="88"/>
        <v>0</v>
      </c>
      <c r="V1148" s="14">
        <f t="shared" si="89"/>
        <v>2.3333333333333335</v>
      </c>
      <c r="W1148" t="str">
        <f t="shared" si="85"/>
        <v>NO</v>
      </c>
      <c r="X1148" t="str">
        <f>VLOOKUP(B:B,[1]Sheet3!A:B,2,0)</f>
        <v>23-59 yrs (Adults)</v>
      </c>
    </row>
    <row r="1149" spans="1:24" x14ac:dyDescent="0.35">
      <c r="A1149" s="1" t="s">
        <v>525</v>
      </c>
      <c r="B1149" s="1">
        <v>36</v>
      </c>
      <c r="C1149" s="1" t="s">
        <v>25</v>
      </c>
      <c r="D1149" s="1" t="s">
        <v>44</v>
      </c>
      <c r="E1149" s="1">
        <v>2</v>
      </c>
      <c r="F1149" s="1">
        <v>3</v>
      </c>
      <c r="G1149" s="1">
        <v>1</v>
      </c>
      <c r="H1149" s="1">
        <v>7</v>
      </c>
      <c r="I1149" s="1">
        <v>5</v>
      </c>
      <c r="J1149" s="1">
        <v>3</v>
      </c>
      <c r="K1149" s="1" t="s">
        <v>27</v>
      </c>
      <c r="L1149" s="1">
        <v>3</v>
      </c>
      <c r="M1149" s="1" t="s">
        <v>1381</v>
      </c>
      <c r="N1149" s="1" t="s">
        <v>20</v>
      </c>
      <c r="O1149" s="1" t="s">
        <v>61</v>
      </c>
      <c r="P1149" s="1" t="s">
        <v>20</v>
      </c>
      <c r="Q1149" s="1" t="s">
        <v>22</v>
      </c>
      <c r="R1149" s="1" t="s">
        <v>37</v>
      </c>
      <c r="S1149">
        <f t="shared" si="86"/>
        <v>21</v>
      </c>
      <c r="T1149">
        <f t="shared" si="87"/>
        <v>7</v>
      </c>
      <c r="U1149">
        <f t="shared" si="88"/>
        <v>1</v>
      </c>
      <c r="V1149" s="14">
        <f t="shared" si="89"/>
        <v>3.5</v>
      </c>
      <c r="W1149" t="str">
        <f t="shared" si="85"/>
        <v>NO</v>
      </c>
      <c r="X1149" t="str">
        <f>VLOOKUP(B:B,[1]Sheet3!A:B,2,0)</f>
        <v>23-59 yrs (Adults)</v>
      </c>
    </row>
    <row r="1150" spans="1:24" x14ac:dyDescent="0.35">
      <c r="A1150" s="1" t="s">
        <v>705</v>
      </c>
      <c r="B1150" s="1">
        <v>36</v>
      </c>
      <c r="C1150" s="1" t="s">
        <v>25</v>
      </c>
      <c r="D1150" s="1" t="s">
        <v>18</v>
      </c>
      <c r="E1150" s="1">
        <v>3</v>
      </c>
      <c r="F1150" s="1">
        <v>2</v>
      </c>
      <c r="G1150" s="1">
        <v>0</v>
      </c>
      <c r="H1150" s="1">
        <v>8</v>
      </c>
      <c r="I1150" s="1">
        <v>2</v>
      </c>
      <c r="J1150" s="1">
        <v>0</v>
      </c>
      <c r="K1150" s="1" t="s">
        <v>142</v>
      </c>
      <c r="L1150" s="1">
        <v>3</v>
      </c>
      <c r="M1150" s="1" t="s">
        <v>1383</v>
      </c>
      <c r="N1150" s="1" t="s">
        <v>20</v>
      </c>
      <c r="O1150" s="1" t="s">
        <v>66</v>
      </c>
      <c r="P1150" s="1" t="s">
        <v>20</v>
      </c>
      <c r="Q1150" s="1" t="s">
        <v>22</v>
      </c>
      <c r="R1150" s="1" t="s">
        <v>45</v>
      </c>
      <c r="S1150">
        <f t="shared" si="86"/>
        <v>15</v>
      </c>
      <c r="T1150">
        <f t="shared" si="87"/>
        <v>8</v>
      </c>
      <c r="U1150">
        <f t="shared" si="88"/>
        <v>0</v>
      </c>
      <c r="V1150" s="14">
        <f t="shared" si="89"/>
        <v>2.5</v>
      </c>
      <c r="W1150" t="str">
        <f t="shared" si="85"/>
        <v>NO</v>
      </c>
      <c r="X1150" t="str">
        <f>VLOOKUP(B:B,[1]Sheet3!A:B,2,0)</f>
        <v>23-59 yrs (Adults)</v>
      </c>
    </row>
    <row r="1151" spans="1:24" x14ac:dyDescent="0.35">
      <c r="A1151" s="1" t="s">
        <v>979</v>
      </c>
      <c r="B1151" s="1">
        <v>36</v>
      </c>
      <c r="C1151" s="1" t="s">
        <v>17</v>
      </c>
      <c r="D1151" s="1" t="s">
        <v>18</v>
      </c>
      <c r="E1151" s="1">
        <v>4</v>
      </c>
      <c r="F1151" s="1">
        <v>2</v>
      </c>
      <c r="G1151" s="1">
        <v>1</v>
      </c>
      <c r="H1151" s="1">
        <v>10</v>
      </c>
      <c r="I1151" s="1">
        <v>1</v>
      </c>
      <c r="J1151" s="1">
        <v>1</v>
      </c>
      <c r="K1151" s="1" t="s">
        <v>27</v>
      </c>
      <c r="L1151" s="1">
        <v>3</v>
      </c>
      <c r="M1151" s="1" t="s">
        <v>1381</v>
      </c>
      <c r="N1151" s="1" t="s">
        <v>20</v>
      </c>
      <c r="O1151" s="1" t="s">
        <v>166</v>
      </c>
      <c r="P1151" s="1" t="s">
        <v>22</v>
      </c>
      <c r="Q1151" s="1" t="s">
        <v>22</v>
      </c>
      <c r="R1151" s="1" t="s">
        <v>52</v>
      </c>
      <c r="S1151">
        <f t="shared" si="86"/>
        <v>19</v>
      </c>
      <c r="T1151">
        <f t="shared" si="87"/>
        <v>10</v>
      </c>
      <c r="U1151">
        <f t="shared" si="88"/>
        <v>1</v>
      </c>
      <c r="V1151" s="14">
        <f t="shared" si="89"/>
        <v>3.1666666666666665</v>
      </c>
      <c r="W1151" t="str">
        <f t="shared" si="85"/>
        <v>NO</v>
      </c>
      <c r="X1151" t="str">
        <f>VLOOKUP(B:B,[1]Sheet3!A:B,2,0)</f>
        <v>23-59 yrs (Adults)</v>
      </c>
    </row>
    <row r="1152" spans="1:24" x14ac:dyDescent="0.35">
      <c r="A1152" s="1" t="s">
        <v>1023</v>
      </c>
      <c r="B1152" s="1">
        <v>36</v>
      </c>
      <c r="C1152" s="1" t="s">
        <v>17</v>
      </c>
      <c r="D1152" s="1" t="s">
        <v>18</v>
      </c>
      <c r="E1152" s="1">
        <v>5</v>
      </c>
      <c r="F1152" s="1">
        <v>4</v>
      </c>
      <c r="G1152" s="1">
        <v>1</v>
      </c>
      <c r="H1152" s="1">
        <v>5</v>
      </c>
      <c r="I1152" s="1">
        <v>1</v>
      </c>
      <c r="J1152" s="1">
        <v>1</v>
      </c>
      <c r="K1152" s="1" t="s">
        <v>47</v>
      </c>
      <c r="L1152" s="1">
        <v>2</v>
      </c>
      <c r="M1152" s="1" t="s">
        <v>1383</v>
      </c>
      <c r="N1152" s="1" t="s">
        <v>20</v>
      </c>
      <c r="O1152" s="1" t="s">
        <v>58</v>
      </c>
      <c r="P1152" s="1" t="s">
        <v>22</v>
      </c>
      <c r="Q1152" s="1" t="s">
        <v>22</v>
      </c>
      <c r="R1152" s="1" t="s">
        <v>33</v>
      </c>
      <c r="S1152">
        <f t="shared" si="86"/>
        <v>17</v>
      </c>
      <c r="T1152">
        <f t="shared" si="87"/>
        <v>5</v>
      </c>
      <c r="U1152">
        <f t="shared" si="88"/>
        <v>1</v>
      </c>
      <c r="V1152" s="14">
        <f t="shared" si="89"/>
        <v>2.8333333333333335</v>
      </c>
      <c r="W1152" t="str">
        <f t="shared" si="85"/>
        <v>NO</v>
      </c>
      <c r="X1152" t="str">
        <f>VLOOKUP(B:B,[1]Sheet3!A:B,2,0)</f>
        <v>23-59 yrs (Adults)</v>
      </c>
    </row>
    <row r="1153" spans="1:24" x14ac:dyDescent="0.35">
      <c r="A1153" s="1" t="s">
        <v>1169</v>
      </c>
      <c r="B1153" s="1">
        <v>36</v>
      </c>
      <c r="C1153" s="1" t="s">
        <v>55</v>
      </c>
      <c r="D1153" s="1" t="s">
        <v>18</v>
      </c>
      <c r="E1153" s="1">
        <v>3</v>
      </c>
      <c r="F1153" s="1">
        <v>2</v>
      </c>
      <c r="G1153" s="1">
        <v>0</v>
      </c>
      <c r="H1153" s="1">
        <v>10</v>
      </c>
      <c r="I1153" s="1">
        <v>2</v>
      </c>
      <c r="J1153" s="1">
        <v>0</v>
      </c>
      <c r="K1153" s="1" t="s">
        <v>27</v>
      </c>
      <c r="L1153" s="1">
        <v>3</v>
      </c>
      <c r="M1153" s="1" t="s">
        <v>1381</v>
      </c>
      <c r="N1153" s="1" t="s">
        <v>20</v>
      </c>
      <c r="O1153" s="1" t="s">
        <v>36</v>
      </c>
      <c r="P1153" s="1" t="s">
        <v>20</v>
      </c>
      <c r="Q1153" s="1" t="s">
        <v>20</v>
      </c>
      <c r="R1153" s="1" t="s">
        <v>33</v>
      </c>
      <c r="S1153">
        <f t="shared" si="86"/>
        <v>17</v>
      </c>
      <c r="T1153">
        <f t="shared" si="87"/>
        <v>10</v>
      </c>
      <c r="U1153">
        <f t="shared" si="88"/>
        <v>0</v>
      </c>
      <c r="V1153" s="14">
        <f t="shared" si="89"/>
        <v>2.8333333333333335</v>
      </c>
      <c r="W1153" t="str">
        <f t="shared" si="85"/>
        <v>NO</v>
      </c>
      <c r="X1153" t="str">
        <f>VLOOKUP(B:B,[1]Sheet3!A:B,2,0)</f>
        <v>23-59 yrs (Adults)</v>
      </c>
    </row>
    <row r="1154" spans="1:24" x14ac:dyDescent="0.35">
      <c r="A1154" s="1" t="s">
        <v>933</v>
      </c>
      <c r="B1154" s="1">
        <v>37</v>
      </c>
      <c r="C1154" s="1" t="s">
        <v>17</v>
      </c>
      <c r="D1154" s="1" t="s">
        <v>18</v>
      </c>
      <c r="E1154" s="1">
        <v>4</v>
      </c>
      <c r="F1154" s="1">
        <v>5</v>
      </c>
      <c r="G1154" s="1">
        <v>1</v>
      </c>
      <c r="H1154" s="1">
        <v>7</v>
      </c>
      <c r="I1154" s="1">
        <v>4</v>
      </c>
      <c r="J1154" s="1">
        <v>0</v>
      </c>
      <c r="K1154" s="1" t="s">
        <v>35</v>
      </c>
      <c r="L1154" s="1">
        <v>2</v>
      </c>
      <c r="M1154" s="1" t="s">
        <v>1381</v>
      </c>
      <c r="N1154" s="1" t="s">
        <v>20</v>
      </c>
      <c r="O1154" s="1" t="s">
        <v>277</v>
      </c>
      <c r="P1154" s="1" t="s">
        <v>22</v>
      </c>
      <c r="Q1154" s="1" t="s">
        <v>22</v>
      </c>
      <c r="R1154" s="1" t="s">
        <v>33</v>
      </c>
      <c r="S1154">
        <f t="shared" si="86"/>
        <v>21</v>
      </c>
      <c r="T1154">
        <f t="shared" si="87"/>
        <v>7</v>
      </c>
      <c r="U1154">
        <f t="shared" si="88"/>
        <v>0</v>
      </c>
      <c r="V1154" s="14">
        <f t="shared" si="89"/>
        <v>3.5</v>
      </c>
      <c r="W1154" t="str">
        <f t="shared" ref="W1154:W1183" si="90">IF(T1154=I1154, "YES","NO")</f>
        <v>NO</v>
      </c>
      <c r="X1154" t="str">
        <f>VLOOKUP(B:B,[1]Sheet3!A:B,2,0)</f>
        <v>23-59 yrs (Adults)</v>
      </c>
    </row>
    <row r="1155" spans="1:24" x14ac:dyDescent="0.35">
      <c r="A1155" s="1" t="s">
        <v>1007</v>
      </c>
      <c r="B1155" s="1">
        <v>37</v>
      </c>
      <c r="C1155" s="1" t="s">
        <v>17</v>
      </c>
      <c r="D1155" s="1" t="s">
        <v>18</v>
      </c>
      <c r="E1155" s="1">
        <v>2</v>
      </c>
      <c r="F1155" s="1">
        <v>1</v>
      </c>
      <c r="G1155" s="1">
        <v>1</v>
      </c>
      <c r="H1155" s="1">
        <v>7</v>
      </c>
      <c r="I1155" s="1">
        <v>0.5</v>
      </c>
      <c r="J1155" s="1">
        <v>1</v>
      </c>
      <c r="K1155" s="1" t="s">
        <v>47</v>
      </c>
      <c r="L1155" s="1">
        <v>2</v>
      </c>
      <c r="M1155" s="1" t="s">
        <v>1383</v>
      </c>
      <c r="N1155" s="1" t="s">
        <v>20</v>
      </c>
      <c r="O1155" s="1" t="s">
        <v>32</v>
      </c>
      <c r="P1155" s="1" t="s">
        <v>22</v>
      </c>
      <c r="Q1155" s="1" t="s">
        <v>22</v>
      </c>
      <c r="R1155" s="1" t="s">
        <v>33</v>
      </c>
      <c r="S1155">
        <f t="shared" ref="S1155:S1183" si="91">SUM(E1155:J1155)</f>
        <v>12.5</v>
      </c>
      <c r="T1155">
        <f t="shared" ref="T1155:T1183" si="92">MAX(E1155:J1155)</f>
        <v>7</v>
      </c>
      <c r="U1155">
        <f t="shared" ref="U1155:U1183" si="93">MIN(E1155:J1155)</f>
        <v>0.5</v>
      </c>
      <c r="V1155" s="14">
        <f t="shared" ref="V1155:V1183" si="94">AVERAGE(E1155:J1155)</f>
        <v>2.0833333333333335</v>
      </c>
      <c r="W1155" t="str">
        <f t="shared" si="90"/>
        <v>NO</v>
      </c>
      <c r="X1155" t="str">
        <f>VLOOKUP(B:B,[1]Sheet3!A:B,2,0)</f>
        <v>23-59 yrs (Adults)</v>
      </c>
    </row>
    <row r="1156" spans="1:24" x14ac:dyDescent="0.35">
      <c r="A1156" s="1" t="s">
        <v>845</v>
      </c>
      <c r="B1156" s="1">
        <v>38</v>
      </c>
      <c r="C1156" s="1" t="s">
        <v>25</v>
      </c>
      <c r="D1156" s="1" t="s">
        <v>18</v>
      </c>
      <c r="E1156" s="1">
        <v>4</v>
      </c>
      <c r="F1156" s="1">
        <v>5</v>
      </c>
      <c r="G1156" s="1">
        <v>1</v>
      </c>
      <c r="H1156" s="1">
        <v>6</v>
      </c>
      <c r="I1156" s="1">
        <v>1</v>
      </c>
      <c r="J1156" s="1">
        <v>2</v>
      </c>
      <c r="K1156" s="1" t="s">
        <v>27</v>
      </c>
      <c r="L1156" s="1">
        <v>3</v>
      </c>
      <c r="M1156" s="1" t="s">
        <v>1381</v>
      </c>
      <c r="N1156" s="1" t="s">
        <v>20</v>
      </c>
      <c r="O1156" s="1" t="s">
        <v>61</v>
      </c>
      <c r="P1156" s="1" t="s">
        <v>22</v>
      </c>
      <c r="Q1156" s="1" t="s">
        <v>22</v>
      </c>
      <c r="R1156" s="1" t="s">
        <v>29</v>
      </c>
      <c r="S1156">
        <f t="shared" si="91"/>
        <v>19</v>
      </c>
      <c r="T1156">
        <f t="shared" si="92"/>
        <v>6</v>
      </c>
      <c r="U1156">
        <f t="shared" si="93"/>
        <v>1</v>
      </c>
      <c r="V1156" s="14">
        <f t="shared" si="94"/>
        <v>3.1666666666666665</v>
      </c>
      <c r="W1156" t="str">
        <f t="shared" si="90"/>
        <v>NO</v>
      </c>
      <c r="X1156" t="str">
        <f>VLOOKUP(B:B,[1]Sheet3!A:B,2,0)</f>
        <v>23-59 yrs (Adults)</v>
      </c>
    </row>
    <row r="1157" spans="1:24" x14ac:dyDescent="0.35">
      <c r="A1157" s="1" t="s">
        <v>987</v>
      </c>
      <c r="B1157" s="1">
        <v>38</v>
      </c>
      <c r="C1157" s="1" t="s">
        <v>31</v>
      </c>
      <c r="D1157" s="1" t="s">
        <v>18</v>
      </c>
      <c r="E1157" s="1">
        <v>4</v>
      </c>
      <c r="F1157" s="1">
        <v>3</v>
      </c>
      <c r="G1157" s="1">
        <v>1</v>
      </c>
      <c r="H1157" s="1">
        <v>6</v>
      </c>
      <c r="I1157" s="1">
        <v>2</v>
      </c>
      <c r="J1157" s="1">
        <v>2</v>
      </c>
      <c r="K1157" s="1" t="s">
        <v>27</v>
      </c>
      <c r="L1157" s="1">
        <v>3</v>
      </c>
      <c r="M1157" s="1" t="s">
        <v>1383</v>
      </c>
      <c r="N1157" s="1" t="s">
        <v>20</v>
      </c>
      <c r="O1157" s="1" t="s">
        <v>166</v>
      </c>
      <c r="P1157" s="1" t="s">
        <v>22</v>
      </c>
      <c r="Q1157" s="1" t="s">
        <v>22</v>
      </c>
      <c r="R1157" s="1" t="s">
        <v>33</v>
      </c>
      <c r="S1157">
        <f t="shared" si="91"/>
        <v>18</v>
      </c>
      <c r="T1157">
        <f t="shared" si="92"/>
        <v>6</v>
      </c>
      <c r="U1157">
        <f t="shared" si="93"/>
        <v>1</v>
      </c>
      <c r="V1157" s="14">
        <f t="shared" si="94"/>
        <v>3</v>
      </c>
      <c r="W1157" t="str">
        <f t="shared" si="90"/>
        <v>NO</v>
      </c>
      <c r="X1157" t="str">
        <f>VLOOKUP(B:B,[1]Sheet3!A:B,2,0)</f>
        <v>23-59 yrs (Adults)</v>
      </c>
    </row>
    <row r="1158" spans="1:24" x14ac:dyDescent="0.35">
      <c r="A1158" s="1" t="s">
        <v>1106</v>
      </c>
      <c r="B1158" s="1">
        <v>38</v>
      </c>
      <c r="C1158" s="1" t="s">
        <v>31</v>
      </c>
      <c r="D1158" s="1" t="s">
        <v>18</v>
      </c>
      <c r="E1158" s="1">
        <v>2</v>
      </c>
      <c r="F1158" s="1">
        <v>4</v>
      </c>
      <c r="G1158" s="1">
        <v>0</v>
      </c>
      <c r="H1158" s="1">
        <v>7</v>
      </c>
      <c r="I1158" s="1">
        <v>3</v>
      </c>
      <c r="J1158" s="1">
        <v>1</v>
      </c>
      <c r="K1158" s="1" t="s">
        <v>47</v>
      </c>
      <c r="L1158" s="1">
        <v>3</v>
      </c>
      <c r="M1158" s="1" t="s">
        <v>1381</v>
      </c>
      <c r="N1158" s="1" t="s">
        <v>20</v>
      </c>
      <c r="O1158" s="1" t="s">
        <v>28</v>
      </c>
      <c r="P1158" s="1" t="s">
        <v>20</v>
      </c>
      <c r="Q1158" s="1" t="s">
        <v>20</v>
      </c>
      <c r="R1158" s="1" t="s">
        <v>29</v>
      </c>
      <c r="S1158">
        <f t="shared" si="91"/>
        <v>17</v>
      </c>
      <c r="T1158">
        <f t="shared" si="92"/>
        <v>7</v>
      </c>
      <c r="U1158">
        <f t="shared" si="93"/>
        <v>0</v>
      </c>
      <c r="V1158" s="14">
        <f t="shared" si="94"/>
        <v>2.8333333333333335</v>
      </c>
      <c r="W1158" t="str">
        <f t="shared" si="90"/>
        <v>NO</v>
      </c>
      <c r="X1158" t="str">
        <f>VLOOKUP(B:B,[1]Sheet3!A:B,2,0)</f>
        <v>23-59 yrs (Adults)</v>
      </c>
    </row>
    <row r="1159" spans="1:24" x14ac:dyDescent="0.35">
      <c r="A1159" s="1" t="s">
        <v>1173</v>
      </c>
      <c r="B1159" s="1">
        <v>38</v>
      </c>
      <c r="C1159" s="1" t="s">
        <v>55</v>
      </c>
      <c r="D1159" s="1" t="s">
        <v>18</v>
      </c>
      <c r="E1159" s="1">
        <v>2</v>
      </c>
      <c r="F1159" s="1">
        <v>3</v>
      </c>
      <c r="G1159" s="1">
        <v>1</v>
      </c>
      <c r="H1159" s="1">
        <v>5</v>
      </c>
      <c r="I1159" s="1">
        <v>3</v>
      </c>
      <c r="J1159" s="1">
        <v>0</v>
      </c>
      <c r="K1159" s="1" t="s">
        <v>47</v>
      </c>
      <c r="L1159" s="1">
        <v>3</v>
      </c>
      <c r="M1159" s="1" t="s">
        <v>1381</v>
      </c>
      <c r="N1159" s="1" t="s">
        <v>20</v>
      </c>
      <c r="O1159" s="1" t="s">
        <v>32</v>
      </c>
      <c r="P1159" s="1" t="s">
        <v>22</v>
      </c>
      <c r="Q1159" s="1" t="s">
        <v>20</v>
      </c>
      <c r="R1159" s="1" t="s">
        <v>29</v>
      </c>
      <c r="S1159">
        <f t="shared" si="91"/>
        <v>14</v>
      </c>
      <c r="T1159">
        <f t="shared" si="92"/>
        <v>5</v>
      </c>
      <c r="U1159">
        <f t="shared" si="93"/>
        <v>0</v>
      </c>
      <c r="V1159" s="14">
        <f t="shared" si="94"/>
        <v>2.3333333333333335</v>
      </c>
      <c r="W1159" t="str">
        <f t="shared" si="90"/>
        <v>NO</v>
      </c>
      <c r="X1159" t="str">
        <f>VLOOKUP(B:B,[1]Sheet3!A:B,2,0)</f>
        <v>23-59 yrs (Adults)</v>
      </c>
    </row>
    <row r="1160" spans="1:24" x14ac:dyDescent="0.35">
      <c r="A1160" s="1" t="s">
        <v>1056</v>
      </c>
      <c r="B1160" s="1">
        <v>39</v>
      </c>
      <c r="C1160" s="1" t="s">
        <v>25</v>
      </c>
      <c r="D1160" s="1" t="s">
        <v>44</v>
      </c>
      <c r="E1160" s="1">
        <v>2</v>
      </c>
      <c r="F1160" s="1">
        <v>1</v>
      </c>
      <c r="G1160" s="1">
        <v>1</v>
      </c>
      <c r="H1160" s="1">
        <v>7</v>
      </c>
      <c r="I1160" s="1">
        <v>1</v>
      </c>
      <c r="J1160" s="1">
        <v>0.5</v>
      </c>
      <c r="K1160" s="1" t="s">
        <v>47</v>
      </c>
      <c r="L1160" s="1">
        <v>3</v>
      </c>
      <c r="M1160" s="1" t="s">
        <v>1383</v>
      </c>
      <c r="N1160" s="1" t="s">
        <v>20</v>
      </c>
      <c r="O1160" s="1" t="s">
        <v>21</v>
      </c>
      <c r="P1160" s="1" t="s">
        <v>20</v>
      </c>
      <c r="Q1160" s="1" t="s">
        <v>22</v>
      </c>
      <c r="R1160" s="1" t="s">
        <v>37</v>
      </c>
      <c r="S1160">
        <f t="shared" si="91"/>
        <v>12.5</v>
      </c>
      <c r="T1160">
        <f t="shared" si="92"/>
        <v>7</v>
      </c>
      <c r="U1160">
        <f t="shared" si="93"/>
        <v>0.5</v>
      </c>
      <c r="V1160" s="14">
        <f t="shared" si="94"/>
        <v>2.0833333333333335</v>
      </c>
      <c r="W1160" t="str">
        <f t="shared" si="90"/>
        <v>NO</v>
      </c>
      <c r="X1160" t="str">
        <f>VLOOKUP(B:B,[1]Sheet3!A:B,2,0)</f>
        <v>23-59 yrs (Adults)</v>
      </c>
    </row>
    <row r="1161" spans="1:24" x14ac:dyDescent="0.35">
      <c r="A1161" s="1" t="s">
        <v>479</v>
      </c>
      <c r="B1161" s="1">
        <v>40</v>
      </c>
      <c r="C1161" s="1" t="s">
        <v>55</v>
      </c>
      <c r="D1161" s="1" t="s">
        <v>18</v>
      </c>
      <c r="E1161" s="1">
        <v>1</v>
      </c>
      <c r="F1161" s="1">
        <v>2</v>
      </c>
      <c r="G1161" s="1">
        <v>1</v>
      </c>
      <c r="H1161" s="1">
        <v>6</v>
      </c>
      <c r="I1161" s="1">
        <v>4</v>
      </c>
      <c r="J1161" s="1">
        <v>0</v>
      </c>
      <c r="K1161" s="1" t="s">
        <v>47</v>
      </c>
      <c r="L1161" s="1">
        <v>2</v>
      </c>
      <c r="M1161" s="1" t="s">
        <v>1383</v>
      </c>
      <c r="N1161" s="1" t="s">
        <v>20</v>
      </c>
      <c r="O1161" s="1" t="s">
        <v>48</v>
      </c>
      <c r="P1161" s="1" t="s">
        <v>20</v>
      </c>
      <c r="Q1161" s="1" t="s">
        <v>22</v>
      </c>
      <c r="R1161" s="1" t="s">
        <v>45</v>
      </c>
      <c r="S1161">
        <f t="shared" si="91"/>
        <v>14</v>
      </c>
      <c r="T1161">
        <f t="shared" si="92"/>
        <v>6</v>
      </c>
      <c r="U1161">
        <f t="shared" si="93"/>
        <v>0</v>
      </c>
      <c r="V1161" s="14">
        <f t="shared" si="94"/>
        <v>2.3333333333333335</v>
      </c>
      <c r="W1161" t="str">
        <f t="shared" si="90"/>
        <v>NO</v>
      </c>
      <c r="X1161" t="str">
        <f>VLOOKUP(B:B,[1]Sheet3!A:B,2,0)</f>
        <v>23-59 yrs (Adults)</v>
      </c>
    </row>
    <row r="1162" spans="1:24" x14ac:dyDescent="0.35">
      <c r="A1162" s="1" t="s">
        <v>487</v>
      </c>
      <c r="B1162" s="1">
        <v>40</v>
      </c>
      <c r="C1162" s="1" t="s">
        <v>17</v>
      </c>
      <c r="D1162" s="1" t="s">
        <v>87</v>
      </c>
      <c r="E1162" s="1">
        <v>2</v>
      </c>
      <c r="F1162" s="1">
        <v>1</v>
      </c>
      <c r="G1162" s="1">
        <v>1</v>
      </c>
      <c r="H1162" s="1">
        <v>8</v>
      </c>
      <c r="I1162" s="1">
        <v>1</v>
      </c>
      <c r="J1162" s="1">
        <v>1</v>
      </c>
      <c r="K1162" s="1" t="s">
        <v>47</v>
      </c>
      <c r="L1162" s="1">
        <v>2</v>
      </c>
      <c r="M1162" s="1" t="s">
        <v>1383</v>
      </c>
      <c r="N1162" s="1" t="s">
        <v>20</v>
      </c>
      <c r="O1162" s="1" t="s">
        <v>145</v>
      </c>
      <c r="P1162" s="1" t="s">
        <v>22</v>
      </c>
      <c r="Q1162" s="1" t="s">
        <v>22</v>
      </c>
      <c r="R1162" s="1" t="s">
        <v>33</v>
      </c>
      <c r="S1162">
        <f t="shared" si="91"/>
        <v>14</v>
      </c>
      <c r="T1162">
        <f t="shared" si="92"/>
        <v>8</v>
      </c>
      <c r="U1162">
        <f t="shared" si="93"/>
        <v>1</v>
      </c>
      <c r="V1162" s="14">
        <f t="shared" si="94"/>
        <v>2.3333333333333335</v>
      </c>
      <c r="W1162" t="str">
        <f t="shared" si="90"/>
        <v>NO</v>
      </c>
      <c r="X1162" t="str">
        <f>VLOOKUP(B:B,[1]Sheet3!A:B,2,0)</f>
        <v>23-59 yrs (Adults)</v>
      </c>
    </row>
    <row r="1163" spans="1:24" x14ac:dyDescent="0.35">
      <c r="A1163" s="1" t="s">
        <v>493</v>
      </c>
      <c r="B1163" s="1">
        <v>40</v>
      </c>
      <c r="C1163" s="1" t="s">
        <v>55</v>
      </c>
      <c r="D1163" s="1" t="s">
        <v>87</v>
      </c>
      <c r="E1163" s="1">
        <v>4</v>
      </c>
      <c r="F1163" s="1">
        <v>4</v>
      </c>
      <c r="G1163" s="1">
        <v>0</v>
      </c>
      <c r="H1163" s="1">
        <v>8</v>
      </c>
      <c r="I1163" s="1">
        <v>2</v>
      </c>
      <c r="J1163" s="1">
        <v>1</v>
      </c>
      <c r="K1163" s="1" t="s">
        <v>47</v>
      </c>
      <c r="L1163" s="1">
        <v>3</v>
      </c>
      <c r="M1163" s="1" t="s">
        <v>1381</v>
      </c>
      <c r="N1163" s="1" t="s">
        <v>20</v>
      </c>
      <c r="O1163" s="1" t="s">
        <v>32</v>
      </c>
      <c r="P1163" s="1" t="s">
        <v>20</v>
      </c>
      <c r="Q1163" s="1" t="s">
        <v>22</v>
      </c>
      <c r="R1163" s="1" t="s">
        <v>33</v>
      </c>
      <c r="S1163">
        <f t="shared" si="91"/>
        <v>19</v>
      </c>
      <c r="T1163">
        <f t="shared" si="92"/>
        <v>8</v>
      </c>
      <c r="U1163">
        <f t="shared" si="93"/>
        <v>0</v>
      </c>
      <c r="V1163" s="14">
        <f t="shared" si="94"/>
        <v>3.1666666666666665</v>
      </c>
      <c r="W1163" t="str">
        <f t="shared" si="90"/>
        <v>NO</v>
      </c>
      <c r="X1163" t="str">
        <f>VLOOKUP(B:B,[1]Sheet3!A:B,2,0)</f>
        <v>23-59 yrs (Adults)</v>
      </c>
    </row>
    <row r="1164" spans="1:24" x14ac:dyDescent="0.35">
      <c r="A1164" s="1" t="s">
        <v>715</v>
      </c>
      <c r="B1164" s="1">
        <v>40</v>
      </c>
      <c r="C1164" s="1" t="s">
        <v>31</v>
      </c>
      <c r="D1164" s="1" t="s">
        <v>18</v>
      </c>
      <c r="E1164" s="1">
        <v>5</v>
      </c>
      <c r="F1164" s="1">
        <v>3</v>
      </c>
      <c r="G1164" s="1">
        <v>0</v>
      </c>
      <c r="H1164" s="1">
        <v>6</v>
      </c>
      <c r="I1164" s="1">
        <v>3</v>
      </c>
      <c r="J1164" s="1">
        <v>0</v>
      </c>
      <c r="K1164" s="1" t="s">
        <v>47</v>
      </c>
      <c r="L1164" s="1">
        <v>3</v>
      </c>
      <c r="M1164" s="1" t="s">
        <v>1381</v>
      </c>
      <c r="N1164" s="1" t="s">
        <v>22</v>
      </c>
      <c r="O1164" s="1" t="s">
        <v>166</v>
      </c>
      <c r="P1164" s="1" t="s">
        <v>22</v>
      </c>
      <c r="Q1164" s="1" t="s">
        <v>22</v>
      </c>
      <c r="R1164" s="1" t="s">
        <v>716</v>
      </c>
      <c r="S1164">
        <f t="shared" si="91"/>
        <v>17</v>
      </c>
      <c r="T1164">
        <f t="shared" si="92"/>
        <v>6</v>
      </c>
      <c r="U1164">
        <f t="shared" si="93"/>
        <v>0</v>
      </c>
      <c r="V1164" s="14">
        <f t="shared" si="94"/>
        <v>2.8333333333333335</v>
      </c>
      <c r="W1164" t="str">
        <f t="shared" si="90"/>
        <v>NO</v>
      </c>
      <c r="X1164" t="str">
        <f>VLOOKUP(B:B,[1]Sheet3!A:B,2,0)</f>
        <v>23-59 yrs (Adults)</v>
      </c>
    </row>
    <row r="1165" spans="1:24" x14ac:dyDescent="0.35">
      <c r="A1165" s="1" t="s">
        <v>753</v>
      </c>
      <c r="B1165" s="1">
        <v>40</v>
      </c>
      <c r="C1165" s="1" t="s">
        <v>55</v>
      </c>
      <c r="D1165" s="1" t="s">
        <v>26</v>
      </c>
      <c r="E1165" s="1">
        <v>3</v>
      </c>
      <c r="F1165" s="1">
        <v>1</v>
      </c>
      <c r="G1165" s="1">
        <v>0.5</v>
      </c>
      <c r="H1165" s="1">
        <v>7</v>
      </c>
      <c r="I1165" s="1">
        <v>4</v>
      </c>
      <c r="J1165" s="1">
        <v>1</v>
      </c>
      <c r="K1165" s="1" t="s">
        <v>35</v>
      </c>
      <c r="L1165" s="1">
        <v>3</v>
      </c>
      <c r="M1165" s="1" t="s">
        <v>1383</v>
      </c>
      <c r="N1165" s="1" t="s">
        <v>20</v>
      </c>
      <c r="O1165" s="1" t="s">
        <v>76</v>
      </c>
      <c r="P1165" s="1" t="s">
        <v>22</v>
      </c>
      <c r="Q1165" s="1" t="s">
        <v>22</v>
      </c>
      <c r="R1165" s="1" t="s">
        <v>33</v>
      </c>
      <c r="S1165">
        <f t="shared" si="91"/>
        <v>16.5</v>
      </c>
      <c r="T1165">
        <f t="shared" si="92"/>
        <v>7</v>
      </c>
      <c r="U1165">
        <f t="shared" si="93"/>
        <v>0.5</v>
      </c>
      <c r="V1165" s="14">
        <f t="shared" si="94"/>
        <v>2.75</v>
      </c>
      <c r="W1165" t="str">
        <f t="shared" si="90"/>
        <v>NO</v>
      </c>
      <c r="X1165" t="str">
        <f>VLOOKUP(B:B,[1]Sheet3!A:B,2,0)</f>
        <v>23-59 yrs (Adults)</v>
      </c>
    </row>
    <row r="1166" spans="1:24" x14ac:dyDescent="0.35">
      <c r="A1166" s="1" t="s">
        <v>900</v>
      </c>
      <c r="B1166" s="1">
        <v>40</v>
      </c>
      <c r="C1166" s="1" t="s">
        <v>55</v>
      </c>
      <c r="D1166" s="1" t="s">
        <v>18</v>
      </c>
      <c r="E1166" s="1">
        <v>6</v>
      </c>
      <c r="F1166" s="1">
        <v>3</v>
      </c>
      <c r="G1166" s="1">
        <v>0</v>
      </c>
      <c r="H1166" s="1">
        <v>7</v>
      </c>
      <c r="I1166" s="1">
        <v>2</v>
      </c>
      <c r="J1166" s="1">
        <v>2</v>
      </c>
      <c r="K1166" s="1" t="s">
        <v>47</v>
      </c>
      <c r="L1166" s="1">
        <v>3</v>
      </c>
      <c r="M1166" s="1" t="s">
        <v>1383</v>
      </c>
      <c r="N1166" s="1" t="s">
        <v>20</v>
      </c>
      <c r="O1166" s="1" t="s">
        <v>901</v>
      </c>
      <c r="P1166" s="1" t="s">
        <v>20</v>
      </c>
      <c r="Q1166" s="1" t="s">
        <v>22</v>
      </c>
      <c r="R1166" s="1" t="s">
        <v>33</v>
      </c>
      <c r="S1166">
        <f t="shared" si="91"/>
        <v>20</v>
      </c>
      <c r="T1166">
        <f t="shared" si="92"/>
        <v>7</v>
      </c>
      <c r="U1166">
        <f t="shared" si="93"/>
        <v>0</v>
      </c>
      <c r="V1166" s="14">
        <f t="shared" si="94"/>
        <v>3.3333333333333335</v>
      </c>
      <c r="W1166" t="str">
        <f t="shared" si="90"/>
        <v>NO</v>
      </c>
      <c r="X1166" t="str">
        <f>VLOOKUP(B:B,[1]Sheet3!A:B,2,0)</f>
        <v>23-59 yrs (Adults)</v>
      </c>
    </row>
    <row r="1167" spans="1:24" x14ac:dyDescent="0.35">
      <c r="A1167" s="1" t="s">
        <v>903</v>
      </c>
      <c r="B1167" s="1">
        <v>40</v>
      </c>
      <c r="C1167" s="1" t="s">
        <v>25</v>
      </c>
      <c r="D1167" s="1" t="s">
        <v>18</v>
      </c>
      <c r="E1167" s="1">
        <v>5</v>
      </c>
      <c r="F1167" s="1">
        <v>4</v>
      </c>
      <c r="G1167" s="1">
        <v>0.5</v>
      </c>
      <c r="H1167" s="1">
        <v>6</v>
      </c>
      <c r="I1167" s="1">
        <v>1</v>
      </c>
      <c r="J1167" s="1">
        <v>2</v>
      </c>
      <c r="K1167" s="1" t="s">
        <v>47</v>
      </c>
      <c r="L1167" s="1">
        <v>2</v>
      </c>
      <c r="M1167" s="1" t="s">
        <v>1383</v>
      </c>
      <c r="N1167" s="1" t="s">
        <v>20</v>
      </c>
      <c r="O1167" s="1" t="s">
        <v>76</v>
      </c>
      <c r="P1167" s="1" t="s">
        <v>22</v>
      </c>
      <c r="Q1167" s="1" t="s">
        <v>22</v>
      </c>
      <c r="R1167" s="1" t="s">
        <v>33</v>
      </c>
      <c r="S1167">
        <f t="shared" si="91"/>
        <v>18.5</v>
      </c>
      <c r="T1167">
        <f t="shared" si="92"/>
        <v>6</v>
      </c>
      <c r="U1167">
        <f t="shared" si="93"/>
        <v>0.5</v>
      </c>
      <c r="V1167" s="14">
        <f t="shared" si="94"/>
        <v>3.0833333333333335</v>
      </c>
      <c r="W1167" t="str">
        <f t="shared" si="90"/>
        <v>NO</v>
      </c>
      <c r="X1167" t="str">
        <f>VLOOKUP(B:B,[1]Sheet3!A:B,2,0)</f>
        <v>23-59 yrs (Adults)</v>
      </c>
    </row>
    <row r="1168" spans="1:24" x14ac:dyDescent="0.35">
      <c r="A1168" s="1" t="s">
        <v>916</v>
      </c>
      <c r="B1168" s="1">
        <v>40</v>
      </c>
      <c r="C1168" s="1" t="s">
        <v>25</v>
      </c>
      <c r="D1168" s="1" t="s">
        <v>18</v>
      </c>
      <c r="E1168" s="1">
        <v>1</v>
      </c>
      <c r="F1168" s="1">
        <v>2</v>
      </c>
      <c r="G1168" s="1">
        <v>1</v>
      </c>
      <c r="H1168" s="1">
        <v>6.7</v>
      </c>
      <c r="I1168" s="1">
        <v>1</v>
      </c>
      <c r="J1168" s="1">
        <v>1</v>
      </c>
      <c r="K1168" s="1" t="s">
        <v>47</v>
      </c>
      <c r="L1168" s="1">
        <v>2</v>
      </c>
      <c r="M1168" s="1" t="s">
        <v>1383</v>
      </c>
      <c r="N1168" s="1" t="s">
        <v>20</v>
      </c>
      <c r="O1168" s="1" t="s">
        <v>48</v>
      </c>
      <c r="P1168" s="1" t="s">
        <v>22</v>
      </c>
      <c r="Q1168" s="1" t="s">
        <v>22</v>
      </c>
      <c r="R1168" s="1" t="s">
        <v>37</v>
      </c>
      <c r="S1168">
        <f t="shared" si="91"/>
        <v>12.7</v>
      </c>
      <c r="T1168">
        <f t="shared" si="92"/>
        <v>6.7</v>
      </c>
      <c r="U1168">
        <f t="shared" si="93"/>
        <v>1</v>
      </c>
      <c r="V1168" s="14">
        <f t="shared" si="94"/>
        <v>2.1166666666666667</v>
      </c>
      <c r="W1168" t="str">
        <f t="shared" si="90"/>
        <v>NO</v>
      </c>
      <c r="X1168" t="str">
        <f>VLOOKUP(B:B,[1]Sheet3!A:B,2,0)</f>
        <v>23-59 yrs (Adults)</v>
      </c>
    </row>
    <row r="1169" spans="1:24" x14ac:dyDescent="0.35">
      <c r="A1169" s="1" t="s">
        <v>924</v>
      </c>
      <c r="B1169" s="1">
        <v>40</v>
      </c>
      <c r="C1169" s="1" t="s">
        <v>151</v>
      </c>
      <c r="D1169" s="1" t="s">
        <v>26</v>
      </c>
      <c r="E1169" s="1">
        <v>2</v>
      </c>
      <c r="F1169" s="1">
        <v>3</v>
      </c>
      <c r="G1169" s="1">
        <v>0</v>
      </c>
      <c r="H1169" s="1">
        <v>5</v>
      </c>
      <c r="I1169" s="1">
        <v>1</v>
      </c>
      <c r="J1169" s="1">
        <v>1</v>
      </c>
      <c r="K1169" s="1" t="s">
        <v>47</v>
      </c>
      <c r="L1169" s="1">
        <v>4</v>
      </c>
      <c r="M1169" s="1" t="s">
        <v>1381</v>
      </c>
      <c r="N1169" s="1" t="s">
        <v>20</v>
      </c>
      <c r="O1169" s="1" t="s">
        <v>36</v>
      </c>
      <c r="P1169" s="1" t="s">
        <v>20</v>
      </c>
      <c r="Q1169" s="1" t="s">
        <v>22</v>
      </c>
      <c r="R1169" s="1" t="s">
        <v>23</v>
      </c>
      <c r="S1169">
        <f t="shared" si="91"/>
        <v>12</v>
      </c>
      <c r="T1169">
        <f t="shared" si="92"/>
        <v>5</v>
      </c>
      <c r="U1169">
        <f t="shared" si="93"/>
        <v>0</v>
      </c>
      <c r="V1169" s="14">
        <f t="shared" si="94"/>
        <v>2</v>
      </c>
      <c r="W1169" t="str">
        <f t="shared" si="90"/>
        <v>NO</v>
      </c>
      <c r="X1169" t="str">
        <f>VLOOKUP(B:B,[1]Sheet3!A:B,2,0)</f>
        <v>23-59 yrs (Adults)</v>
      </c>
    </row>
    <row r="1170" spans="1:24" x14ac:dyDescent="0.35">
      <c r="A1170" s="1" t="s">
        <v>938</v>
      </c>
      <c r="B1170" s="1">
        <v>40</v>
      </c>
      <c r="C1170" s="1" t="s">
        <v>55</v>
      </c>
      <c r="D1170" s="1" t="s">
        <v>18</v>
      </c>
      <c r="E1170" s="1">
        <v>0</v>
      </c>
      <c r="F1170" s="1">
        <v>0</v>
      </c>
      <c r="G1170" s="1">
        <v>1</v>
      </c>
      <c r="H1170" s="1">
        <v>10</v>
      </c>
      <c r="I1170" s="1">
        <v>2</v>
      </c>
      <c r="J1170" s="1">
        <v>1</v>
      </c>
      <c r="K1170" s="1" t="s">
        <v>47</v>
      </c>
      <c r="L1170" s="1">
        <v>3</v>
      </c>
      <c r="M1170" s="1" t="s">
        <v>1381</v>
      </c>
      <c r="N1170" s="1" t="s">
        <v>20</v>
      </c>
      <c r="O1170" s="1" t="s">
        <v>36</v>
      </c>
      <c r="P1170" s="1" t="s">
        <v>20</v>
      </c>
      <c r="Q1170" s="1" t="s">
        <v>22</v>
      </c>
      <c r="R1170" s="1" t="s">
        <v>37</v>
      </c>
      <c r="S1170">
        <f t="shared" si="91"/>
        <v>14</v>
      </c>
      <c r="T1170">
        <f t="shared" si="92"/>
        <v>10</v>
      </c>
      <c r="U1170">
        <f t="shared" si="93"/>
        <v>0</v>
      </c>
      <c r="V1170" s="14">
        <f t="shared" si="94"/>
        <v>2.3333333333333335</v>
      </c>
      <c r="W1170" t="str">
        <f t="shared" si="90"/>
        <v>NO</v>
      </c>
      <c r="X1170" t="str">
        <f>VLOOKUP(B:B,[1]Sheet3!A:B,2,0)</f>
        <v>23-59 yrs (Adults)</v>
      </c>
    </row>
    <row r="1171" spans="1:24" x14ac:dyDescent="0.35">
      <c r="A1171" s="1" t="s">
        <v>949</v>
      </c>
      <c r="B1171" s="1">
        <v>40</v>
      </c>
      <c r="C1171" s="1" t="s">
        <v>55</v>
      </c>
      <c r="D1171" s="1" t="s">
        <v>26</v>
      </c>
      <c r="E1171" s="1">
        <v>5</v>
      </c>
      <c r="F1171" s="1">
        <v>2</v>
      </c>
      <c r="G1171" s="1">
        <v>1</v>
      </c>
      <c r="H1171" s="1">
        <v>8</v>
      </c>
      <c r="I1171" s="1">
        <v>4</v>
      </c>
      <c r="J1171" s="1">
        <v>6</v>
      </c>
      <c r="K1171" s="1" t="s">
        <v>47</v>
      </c>
      <c r="L1171" s="1">
        <v>3</v>
      </c>
      <c r="M1171" s="1" t="s">
        <v>1383</v>
      </c>
      <c r="N1171" s="1" t="s">
        <v>20</v>
      </c>
      <c r="O1171" s="1" t="s">
        <v>28</v>
      </c>
      <c r="P1171" s="1" t="s">
        <v>22</v>
      </c>
      <c r="Q1171" s="1" t="s">
        <v>22</v>
      </c>
      <c r="R1171" s="1" t="s">
        <v>29</v>
      </c>
      <c r="S1171">
        <f t="shared" si="91"/>
        <v>26</v>
      </c>
      <c r="T1171">
        <f t="shared" si="92"/>
        <v>8</v>
      </c>
      <c r="U1171">
        <f t="shared" si="93"/>
        <v>1</v>
      </c>
      <c r="V1171" s="14">
        <f t="shared" si="94"/>
        <v>4.333333333333333</v>
      </c>
      <c r="W1171" t="str">
        <f t="shared" si="90"/>
        <v>NO</v>
      </c>
      <c r="X1171" t="str">
        <f>VLOOKUP(B:B,[1]Sheet3!A:B,2,0)</f>
        <v>23-59 yrs (Adults)</v>
      </c>
    </row>
    <row r="1172" spans="1:24" x14ac:dyDescent="0.35">
      <c r="A1172" s="1" t="s">
        <v>955</v>
      </c>
      <c r="B1172" s="1">
        <v>40</v>
      </c>
      <c r="C1172" s="1" t="s">
        <v>55</v>
      </c>
      <c r="D1172" s="1" t="s">
        <v>26</v>
      </c>
      <c r="E1172" s="1">
        <v>1</v>
      </c>
      <c r="F1172" s="1">
        <v>1</v>
      </c>
      <c r="G1172" s="1">
        <v>1</v>
      </c>
      <c r="H1172" s="1">
        <v>8</v>
      </c>
      <c r="I1172" s="1">
        <v>3</v>
      </c>
      <c r="J1172" s="1">
        <v>2</v>
      </c>
      <c r="K1172" s="1" t="s">
        <v>142</v>
      </c>
      <c r="L1172" s="1">
        <v>2</v>
      </c>
      <c r="M1172" s="1" t="s">
        <v>1386</v>
      </c>
      <c r="N1172" s="1" t="s">
        <v>20</v>
      </c>
      <c r="O1172" s="1" t="s">
        <v>956</v>
      </c>
      <c r="P1172" s="1" t="s">
        <v>20</v>
      </c>
      <c r="Q1172" s="1" t="s">
        <v>22</v>
      </c>
      <c r="R1172" s="1" t="s">
        <v>23</v>
      </c>
      <c r="S1172">
        <f t="shared" si="91"/>
        <v>16</v>
      </c>
      <c r="T1172">
        <f t="shared" si="92"/>
        <v>8</v>
      </c>
      <c r="U1172">
        <f t="shared" si="93"/>
        <v>1</v>
      </c>
      <c r="V1172" s="14">
        <f t="shared" si="94"/>
        <v>2.6666666666666665</v>
      </c>
      <c r="W1172" t="str">
        <f t="shared" si="90"/>
        <v>NO</v>
      </c>
      <c r="X1172" t="str">
        <f>VLOOKUP(B:B,[1]Sheet3!A:B,2,0)</f>
        <v>23-59 yrs (Adults)</v>
      </c>
    </row>
    <row r="1173" spans="1:24" x14ac:dyDescent="0.35">
      <c r="A1173" s="1" t="s">
        <v>973</v>
      </c>
      <c r="B1173" s="1">
        <v>40</v>
      </c>
      <c r="C1173" s="1" t="s">
        <v>25</v>
      </c>
      <c r="D1173" s="1" t="s">
        <v>18</v>
      </c>
      <c r="E1173" s="1">
        <v>6</v>
      </c>
      <c r="F1173" s="1">
        <v>2</v>
      </c>
      <c r="G1173" s="1">
        <v>1</v>
      </c>
      <c r="H1173" s="1">
        <v>6</v>
      </c>
      <c r="I1173" s="1">
        <v>2</v>
      </c>
      <c r="J1173" s="1">
        <v>2</v>
      </c>
      <c r="K1173" s="1" t="s">
        <v>47</v>
      </c>
      <c r="L1173" s="1">
        <v>3</v>
      </c>
      <c r="M1173" s="1" t="s">
        <v>1386</v>
      </c>
      <c r="N1173" s="1" t="s">
        <v>20</v>
      </c>
      <c r="O1173" s="1" t="s">
        <v>32</v>
      </c>
      <c r="P1173" s="1" t="s">
        <v>22</v>
      </c>
      <c r="Q1173" s="1" t="s">
        <v>20</v>
      </c>
      <c r="R1173" s="1" t="s">
        <v>23</v>
      </c>
      <c r="S1173">
        <f t="shared" si="91"/>
        <v>19</v>
      </c>
      <c r="T1173">
        <f t="shared" si="92"/>
        <v>6</v>
      </c>
      <c r="U1173">
        <f t="shared" si="93"/>
        <v>1</v>
      </c>
      <c r="V1173" s="14">
        <f t="shared" si="94"/>
        <v>3.1666666666666665</v>
      </c>
      <c r="W1173" t="str">
        <f t="shared" si="90"/>
        <v>NO</v>
      </c>
      <c r="X1173" t="str">
        <f>VLOOKUP(B:B,[1]Sheet3!A:B,2,0)</f>
        <v>23-59 yrs (Adults)</v>
      </c>
    </row>
    <row r="1174" spans="1:24" x14ac:dyDescent="0.35">
      <c r="A1174" s="1" t="s">
        <v>1082</v>
      </c>
      <c r="B1174" s="1">
        <v>40</v>
      </c>
      <c r="C1174" s="1" t="s">
        <v>25</v>
      </c>
      <c r="D1174" s="1" t="s">
        <v>18</v>
      </c>
      <c r="E1174" s="1">
        <v>5</v>
      </c>
      <c r="F1174" s="1">
        <v>4</v>
      </c>
      <c r="G1174" s="1">
        <v>1</v>
      </c>
      <c r="H1174" s="1">
        <v>7</v>
      </c>
      <c r="I1174" s="1">
        <v>6</v>
      </c>
      <c r="J1174" s="1">
        <v>2</v>
      </c>
      <c r="K1174" s="1" t="s">
        <v>19</v>
      </c>
      <c r="L1174" s="1">
        <v>3</v>
      </c>
      <c r="M1174" s="1" t="s">
        <v>1383</v>
      </c>
      <c r="N1174" s="1" t="s">
        <v>20</v>
      </c>
      <c r="O1174" s="1" t="s">
        <v>32</v>
      </c>
      <c r="P1174" s="1" t="s">
        <v>22</v>
      </c>
      <c r="Q1174" s="1" t="s">
        <v>22</v>
      </c>
      <c r="R1174" s="1" t="s">
        <v>23</v>
      </c>
      <c r="S1174">
        <f t="shared" si="91"/>
        <v>25</v>
      </c>
      <c r="T1174">
        <f t="shared" si="92"/>
        <v>7</v>
      </c>
      <c r="U1174">
        <f t="shared" si="93"/>
        <v>1</v>
      </c>
      <c r="V1174" s="14">
        <f t="shared" si="94"/>
        <v>4.166666666666667</v>
      </c>
      <c r="W1174" t="str">
        <f t="shared" si="90"/>
        <v>NO</v>
      </c>
      <c r="X1174" t="str">
        <f>VLOOKUP(B:B,[1]Sheet3!A:B,2,0)</f>
        <v>23-59 yrs (Adults)</v>
      </c>
    </row>
    <row r="1175" spans="1:24" x14ac:dyDescent="0.35">
      <c r="A1175" s="1" t="s">
        <v>484</v>
      </c>
      <c r="B1175" s="1">
        <v>42</v>
      </c>
      <c r="C1175" s="1" t="s">
        <v>17</v>
      </c>
      <c r="D1175" s="1" t="s">
        <v>18</v>
      </c>
      <c r="E1175" s="1">
        <v>4</v>
      </c>
      <c r="F1175" s="1">
        <v>3</v>
      </c>
      <c r="G1175" s="1">
        <v>0</v>
      </c>
      <c r="H1175" s="1">
        <v>7</v>
      </c>
      <c r="I1175" s="1">
        <v>1</v>
      </c>
      <c r="J1175" s="1">
        <v>0.5</v>
      </c>
      <c r="K1175" s="1" t="s">
        <v>142</v>
      </c>
      <c r="L1175" s="1">
        <v>2</v>
      </c>
      <c r="M1175" s="1" t="s">
        <v>1381</v>
      </c>
      <c r="N1175" s="1" t="s">
        <v>20</v>
      </c>
      <c r="O1175" s="1" t="s">
        <v>39</v>
      </c>
      <c r="P1175" s="1" t="s">
        <v>22</v>
      </c>
      <c r="Q1175" s="1" t="s">
        <v>22</v>
      </c>
      <c r="R1175" s="1" t="s">
        <v>33</v>
      </c>
      <c r="S1175">
        <f t="shared" si="91"/>
        <v>15.5</v>
      </c>
      <c r="T1175">
        <f t="shared" si="92"/>
        <v>7</v>
      </c>
      <c r="U1175">
        <f t="shared" si="93"/>
        <v>0</v>
      </c>
      <c r="V1175" s="14">
        <f t="shared" si="94"/>
        <v>2.5833333333333335</v>
      </c>
      <c r="W1175" t="str">
        <f t="shared" si="90"/>
        <v>NO</v>
      </c>
      <c r="X1175" t="str">
        <f>VLOOKUP(B:B,[1]Sheet3!A:B,2,0)</f>
        <v>23-59 yrs (Adults)</v>
      </c>
    </row>
    <row r="1176" spans="1:24" x14ac:dyDescent="0.35">
      <c r="A1176" s="1" t="s">
        <v>440</v>
      </c>
      <c r="B1176" s="1">
        <v>43</v>
      </c>
      <c r="C1176" s="1" t="s">
        <v>55</v>
      </c>
      <c r="D1176" s="1" t="s">
        <v>26</v>
      </c>
      <c r="E1176" s="1">
        <v>2</v>
      </c>
      <c r="F1176" s="1">
        <v>0</v>
      </c>
      <c r="G1176" s="1">
        <v>1</v>
      </c>
      <c r="H1176" s="1">
        <v>6</v>
      </c>
      <c r="I1176" s="1">
        <v>2</v>
      </c>
      <c r="J1176" s="1">
        <v>0.5</v>
      </c>
      <c r="K1176" s="1" t="s">
        <v>142</v>
      </c>
      <c r="L1176" s="1">
        <v>3</v>
      </c>
      <c r="M1176" s="1" t="s">
        <v>1381</v>
      </c>
      <c r="N1176" s="1" t="s">
        <v>20</v>
      </c>
      <c r="O1176" s="1" t="s">
        <v>441</v>
      </c>
      <c r="P1176" s="1" t="s">
        <v>20</v>
      </c>
      <c r="Q1176" s="1" t="s">
        <v>22</v>
      </c>
      <c r="R1176" s="1" t="s">
        <v>442</v>
      </c>
      <c r="S1176">
        <f t="shared" si="91"/>
        <v>11.5</v>
      </c>
      <c r="T1176">
        <f t="shared" si="92"/>
        <v>6</v>
      </c>
      <c r="U1176">
        <f t="shared" si="93"/>
        <v>0</v>
      </c>
      <c r="V1176" s="14">
        <f t="shared" si="94"/>
        <v>1.9166666666666667</v>
      </c>
      <c r="W1176" t="str">
        <f t="shared" si="90"/>
        <v>NO</v>
      </c>
      <c r="X1176" t="str">
        <f>VLOOKUP(B:B,[1]Sheet3!A:B,2,0)</f>
        <v>23-59 yrs (Adults)</v>
      </c>
    </row>
    <row r="1177" spans="1:24" x14ac:dyDescent="0.35">
      <c r="A1177" s="1" t="s">
        <v>754</v>
      </c>
      <c r="B1177" s="1">
        <v>43</v>
      </c>
      <c r="C1177" s="1" t="s">
        <v>17</v>
      </c>
      <c r="D1177" s="1" t="s">
        <v>18</v>
      </c>
      <c r="E1177" s="1">
        <v>2</v>
      </c>
      <c r="F1177" s="1">
        <v>2</v>
      </c>
      <c r="G1177" s="1">
        <v>1</v>
      </c>
      <c r="H1177" s="1">
        <v>7</v>
      </c>
      <c r="I1177" s="1">
        <v>1</v>
      </c>
      <c r="J1177" s="1">
        <v>1</v>
      </c>
      <c r="K1177" s="1" t="s">
        <v>47</v>
      </c>
      <c r="L1177" s="1">
        <v>2</v>
      </c>
      <c r="M1177" s="1" t="s">
        <v>1383</v>
      </c>
      <c r="N1177" s="1" t="s">
        <v>20</v>
      </c>
      <c r="O1177" s="1" t="s">
        <v>166</v>
      </c>
      <c r="P1177" s="1" t="s">
        <v>22</v>
      </c>
      <c r="Q1177" s="1" t="s">
        <v>22</v>
      </c>
      <c r="R1177" s="1" t="s">
        <v>33</v>
      </c>
      <c r="S1177">
        <f t="shared" si="91"/>
        <v>14</v>
      </c>
      <c r="T1177">
        <f t="shared" si="92"/>
        <v>7</v>
      </c>
      <c r="U1177">
        <f t="shared" si="93"/>
        <v>1</v>
      </c>
      <c r="V1177" s="14">
        <f t="shared" si="94"/>
        <v>2.3333333333333335</v>
      </c>
      <c r="W1177" t="str">
        <f t="shared" si="90"/>
        <v>NO</v>
      </c>
      <c r="X1177" t="str">
        <f>VLOOKUP(B:B,[1]Sheet3!A:B,2,0)</f>
        <v>23-59 yrs (Adults)</v>
      </c>
    </row>
    <row r="1178" spans="1:24" x14ac:dyDescent="0.35">
      <c r="A1178" s="1" t="s">
        <v>650</v>
      </c>
      <c r="B1178" s="1">
        <v>44</v>
      </c>
      <c r="C1178" s="1" t="s">
        <v>55</v>
      </c>
      <c r="D1178" s="1" t="s">
        <v>26</v>
      </c>
      <c r="E1178" s="1">
        <v>3</v>
      </c>
      <c r="F1178" s="1">
        <v>4</v>
      </c>
      <c r="G1178" s="1">
        <v>0</v>
      </c>
      <c r="H1178" s="1">
        <v>6</v>
      </c>
      <c r="I1178" s="1">
        <v>1</v>
      </c>
      <c r="J1178" s="1">
        <v>1</v>
      </c>
      <c r="K1178" s="1" t="s">
        <v>142</v>
      </c>
      <c r="L1178" s="1">
        <v>2</v>
      </c>
      <c r="M1178" s="1" t="s">
        <v>1383</v>
      </c>
      <c r="N1178" s="1" t="s">
        <v>20</v>
      </c>
      <c r="O1178" s="1" t="s">
        <v>66</v>
      </c>
      <c r="P1178" s="1" t="s">
        <v>22</v>
      </c>
      <c r="Q1178" s="1" t="s">
        <v>22</v>
      </c>
      <c r="R1178" s="1" t="s">
        <v>29</v>
      </c>
      <c r="S1178">
        <f t="shared" si="91"/>
        <v>15</v>
      </c>
      <c r="T1178">
        <f t="shared" si="92"/>
        <v>6</v>
      </c>
      <c r="U1178">
        <f t="shared" si="93"/>
        <v>0</v>
      </c>
      <c r="V1178" s="14">
        <f t="shared" si="94"/>
        <v>2.5</v>
      </c>
      <c r="W1178" t="str">
        <f t="shared" si="90"/>
        <v>NO</v>
      </c>
      <c r="X1178" t="str">
        <f>VLOOKUP(B:B,[1]Sheet3!A:B,2,0)</f>
        <v>23-59 yrs (Adults)</v>
      </c>
    </row>
    <row r="1179" spans="1:24" x14ac:dyDescent="0.35">
      <c r="A1179" s="1" t="s">
        <v>560</v>
      </c>
      <c r="B1179" s="1">
        <v>45</v>
      </c>
      <c r="C1179" s="1" t="s">
        <v>25</v>
      </c>
      <c r="D1179" s="1" t="s">
        <v>18</v>
      </c>
      <c r="E1179" s="1">
        <v>3</v>
      </c>
      <c r="F1179" s="1">
        <v>4</v>
      </c>
      <c r="G1179" s="1">
        <v>1</v>
      </c>
      <c r="H1179" s="1">
        <v>8</v>
      </c>
      <c r="I1179" s="1">
        <v>2</v>
      </c>
      <c r="J1179" s="1">
        <v>1</v>
      </c>
      <c r="K1179" s="1" t="s">
        <v>27</v>
      </c>
      <c r="L1179" s="1">
        <v>3</v>
      </c>
      <c r="M1179" s="1" t="s">
        <v>1381</v>
      </c>
      <c r="N1179" s="1" t="s">
        <v>20</v>
      </c>
      <c r="O1179" s="1" t="s">
        <v>156</v>
      </c>
      <c r="P1179" s="1" t="s">
        <v>22</v>
      </c>
      <c r="Q1179" s="1" t="s">
        <v>22</v>
      </c>
      <c r="R1179" s="1" t="s">
        <v>37</v>
      </c>
      <c r="S1179">
        <f t="shared" si="91"/>
        <v>19</v>
      </c>
      <c r="T1179">
        <f t="shared" si="92"/>
        <v>8</v>
      </c>
      <c r="U1179">
        <f t="shared" si="93"/>
        <v>1</v>
      </c>
      <c r="V1179" s="14">
        <f t="shared" si="94"/>
        <v>3.1666666666666665</v>
      </c>
      <c r="W1179" t="str">
        <f t="shared" si="90"/>
        <v>NO</v>
      </c>
      <c r="X1179" t="str">
        <f>VLOOKUP(B:B,[1]Sheet3!A:B,2,0)</f>
        <v>23-59 yrs (Adults)</v>
      </c>
    </row>
    <row r="1180" spans="1:24" x14ac:dyDescent="0.35">
      <c r="A1180" s="1" t="s">
        <v>708</v>
      </c>
      <c r="B1180" s="1">
        <v>46</v>
      </c>
      <c r="C1180" s="1" t="s">
        <v>31</v>
      </c>
      <c r="D1180" s="1" t="s">
        <v>26</v>
      </c>
      <c r="E1180" s="1">
        <v>2</v>
      </c>
      <c r="F1180" s="1">
        <v>0.5</v>
      </c>
      <c r="G1180" s="1">
        <v>0.25</v>
      </c>
      <c r="H1180" s="1">
        <v>7</v>
      </c>
      <c r="I1180" s="1">
        <v>1</v>
      </c>
      <c r="J1180" s="1">
        <v>1</v>
      </c>
      <c r="K1180" s="1" t="s">
        <v>47</v>
      </c>
      <c r="L1180" s="1">
        <v>3</v>
      </c>
      <c r="M1180" s="1" t="s">
        <v>1383</v>
      </c>
      <c r="N1180" s="1" t="s">
        <v>20</v>
      </c>
      <c r="O1180" s="1" t="s">
        <v>21</v>
      </c>
      <c r="P1180" s="1" t="s">
        <v>20</v>
      </c>
      <c r="Q1180" s="1" t="s">
        <v>20</v>
      </c>
      <c r="R1180" s="1" t="s">
        <v>33</v>
      </c>
      <c r="S1180">
        <f t="shared" si="91"/>
        <v>11.75</v>
      </c>
      <c r="T1180">
        <f t="shared" si="92"/>
        <v>7</v>
      </c>
      <c r="U1180">
        <f t="shared" si="93"/>
        <v>0.25</v>
      </c>
      <c r="V1180" s="14">
        <f t="shared" si="94"/>
        <v>1.9583333333333333</v>
      </c>
      <c r="W1180" t="str">
        <f t="shared" si="90"/>
        <v>NO</v>
      </c>
      <c r="X1180" t="str">
        <f>VLOOKUP(B:B,[1]Sheet3!A:B,2,0)</f>
        <v>23-59 yrs (Adults)</v>
      </c>
    </row>
    <row r="1181" spans="1:24" x14ac:dyDescent="0.35">
      <c r="A1181" s="1" t="s">
        <v>547</v>
      </c>
      <c r="B1181" s="1">
        <v>50</v>
      </c>
      <c r="C1181" s="1" t="s">
        <v>17</v>
      </c>
      <c r="D1181" s="1" t="s">
        <v>26</v>
      </c>
      <c r="E1181" s="1">
        <v>2</v>
      </c>
      <c r="F1181" s="1">
        <v>2</v>
      </c>
      <c r="G1181" s="1">
        <v>0</v>
      </c>
      <c r="H1181" s="1">
        <v>6</v>
      </c>
      <c r="I1181" s="1">
        <v>2</v>
      </c>
      <c r="J1181" s="1">
        <v>1</v>
      </c>
      <c r="K1181" s="1" t="s">
        <v>27</v>
      </c>
      <c r="L1181" s="1">
        <v>3</v>
      </c>
      <c r="M1181" s="1" t="s">
        <v>1383</v>
      </c>
      <c r="N1181" s="1" t="s">
        <v>20</v>
      </c>
      <c r="O1181" s="1" t="s">
        <v>32</v>
      </c>
      <c r="P1181" s="1" t="s">
        <v>22</v>
      </c>
      <c r="Q1181" s="1" t="s">
        <v>20</v>
      </c>
      <c r="R1181" s="1" t="s">
        <v>23</v>
      </c>
      <c r="S1181">
        <f t="shared" si="91"/>
        <v>13</v>
      </c>
      <c r="T1181">
        <f t="shared" si="92"/>
        <v>6</v>
      </c>
      <c r="U1181">
        <f t="shared" si="93"/>
        <v>0</v>
      </c>
      <c r="V1181" s="14">
        <f t="shared" si="94"/>
        <v>2.1666666666666665</v>
      </c>
      <c r="W1181" t="str">
        <f t="shared" si="90"/>
        <v>NO</v>
      </c>
      <c r="X1181" t="str">
        <f>VLOOKUP(B:B,[1]Sheet3!A:B,2,0)</f>
        <v>23-59 yrs (Adults)</v>
      </c>
    </row>
    <row r="1182" spans="1:24" x14ac:dyDescent="0.35">
      <c r="A1182" s="1" t="s">
        <v>720</v>
      </c>
      <c r="B1182" s="1">
        <v>52</v>
      </c>
      <c r="C1182" s="1" t="s">
        <v>17</v>
      </c>
      <c r="D1182" s="1" t="s">
        <v>18</v>
      </c>
      <c r="E1182" s="1">
        <v>0</v>
      </c>
      <c r="F1182" s="1">
        <v>2</v>
      </c>
      <c r="G1182" s="1">
        <v>1</v>
      </c>
      <c r="H1182" s="1">
        <v>8</v>
      </c>
      <c r="I1182" s="1">
        <v>2</v>
      </c>
      <c r="J1182" s="1">
        <v>0</v>
      </c>
      <c r="K1182" s="1" t="s">
        <v>27</v>
      </c>
      <c r="L1182" s="1">
        <v>4</v>
      </c>
      <c r="M1182" s="1" t="s">
        <v>1383</v>
      </c>
      <c r="N1182" s="1" t="s">
        <v>20</v>
      </c>
      <c r="O1182" s="1" t="s">
        <v>58</v>
      </c>
      <c r="P1182" s="1" t="s">
        <v>22</v>
      </c>
      <c r="Q1182" s="1" t="s">
        <v>22</v>
      </c>
      <c r="R1182" s="1" t="s">
        <v>52</v>
      </c>
      <c r="S1182">
        <f t="shared" si="91"/>
        <v>13</v>
      </c>
      <c r="T1182">
        <f t="shared" si="92"/>
        <v>8</v>
      </c>
      <c r="U1182">
        <f t="shared" si="93"/>
        <v>0</v>
      </c>
      <c r="V1182" s="14">
        <f t="shared" si="94"/>
        <v>2.1666666666666665</v>
      </c>
      <c r="W1182" t="str">
        <f t="shared" si="90"/>
        <v>NO</v>
      </c>
      <c r="X1182" t="str">
        <f>VLOOKUP(B:B,[1]Sheet3!A:B,2,0)</f>
        <v>23-59 yrs (Adults)</v>
      </c>
    </row>
    <row r="1183" spans="1:24" x14ac:dyDescent="0.35">
      <c r="A1183" s="1" t="s">
        <v>290</v>
      </c>
      <c r="B1183" s="1">
        <v>59</v>
      </c>
      <c r="C1183" s="1" t="s">
        <v>55</v>
      </c>
      <c r="D1183" s="1" t="s">
        <v>26</v>
      </c>
      <c r="E1183" s="1">
        <v>3</v>
      </c>
      <c r="F1183" s="1">
        <v>6</v>
      </c>
      <c r="G1183" s="1">
        <v>1</v>
      </c>
      <c r="H1183" s="1">
        <v>9</v>
      </c>
      <c r="I1183" s="1">
        <v>0.5</v>
      </c>
      <c r="J1183" s="1">
        <v>1</v>
      </c>
      <c r="K1183" s="1" t="s">
        <v>47</v>
      </c>
      <c r="L1183" s="1">
        <v>2</v>
      </c>
      <c r="M1183" s="1" t="s">
        <v>1381</v>
      </c>
      <c r="N1183" s="1" t="s">
        <v>20</v>
      </c>
      <c r="O1183" s="1" t="s">
        <v>96</v>
      </c>
      <c r="P1183" s="1" t="s">
        <v>22</v>
      </c>
      <c r="Q1183" s="1" t="s">
        <v>22</v>
      </c>
      <c r="R1183" s="1" t="s">
        <v>23</v>
      </c>
      <c r="S1183">
        <f t="shared" si="91"/>
        <v>20.5</v>
      </c>
      <c r="T1183">
        <f t="shared" si="92"/>
        <v>9</v>
      </c>
      <c r="U1183">
        <f t="shared" si="93"/>
        <v>0.5</v>
      </c>
      <c r="V1183" s="14">
        <f t="shared" si="94"/>
        <v>3.4166666666666665</v>
      </c>
      <c r="W1183" t="str">
        <f t="shared" si="90"/>
        <v>NO</v>
      </c>
      <c r="X1183" t="str">
        <f>VLOOKUP(B:B,[1]Sheet3!A:B,2,0)</f>
        <v>23-59 yrs (Adults)</v>
      </c>
    </row>
    <row r="1184" spans="1:24" x14ac:dyDescent="0.35">
      <c r="A1184" s="1"/>
      <c r="B1184" s="1"/>
      <c r="C1184" s="1"/>
      <c r="D1184" s="1"/>
      <c r="E1184" s="1"/>
      <c r="F1184" s="1"/>
      <c r="G1184" s="1"/>
      <c r="H1184" s="1"/>
      <c r="I1184" s="1"/>
      <c r="J1184" s="1"/>
      <c r="K1184" s="1"/>
      <c r="L1184" s="1"/>
      <c r="M1184" s="1"/>
      <c r="N1184" s="1"/>
      <c r="O1184" s="1"/>
      <c r="P1184" s="1"/>
      <c r="Q1184" s="1"/>
      <c r="R1184" s="1"/>
      <c r="S118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3CB3-47D1-456E-A972-3F12BD4F5C80}">
  <dimension ref="A1:J1184"/>
  <sheetViews>
    <sheetView workbookViewId="0">
      <selection activeCell="E6" sqref="E6"/>
    </sheetView>
  </sheetViews>
  <sheetFormatPr defaultRowHeight="12.5" x14ac:dyDescent="0.25"/>
  <cols>
    <col min="1" max="1" width="8.7265625" style="9" customWidth="1"/>
    <col min="2" max="3" width="11.1796875" style="9" customWidth="1"/>
    <col min="4" max="4" width="27.54296875" style="9" customWidth="1"/>
    <col min="5" max="5" width="10.08984375" style="9" customWidth="1"/>
    <col min="6" max="6" width="13.7265625" style="9" customWidth="1"/>
    <col min="7" max="7" width="10.453125" style="9" customWidth="1"/>
    <col min="8" max="8" width="15" style="9" customWidth="1"/>
    <col min="9" max="9" width="16.90625" style="11" customWidth="1"/>
    <col min="10" max="10" width="23.6328125" style="9" customWidth="1"/>
    <col min="11" max="16384" width="8.7265625" style="9"/>
  </cols>
  <sheetData>
    <row r="1" spans="1:10" s="7" customFormat="1" ht="73" customHeight="1" x14ac:dyDescent="0.35">
      <c r="A1" s="6" t="s">
        <v>0</v>
      </c>
      <c r="B1" s="6" t="s">
        <v>1374</v>
      </c>
      <c r="C1" s="6" t="s">
        <v>1369</v>
      </c>
      <c r="D1" s="6" t="s">
        <v>1370</v>
      </c>
      <c r="E1" s="6" t="s">
        <v>1376</v>
      </c>
      <c r="F1" s="6" t="s">
        <v>1364</v>
      </c>
      <c r="G1" s="6" t="s">
        <v>1365</v>
      </c>
      <c r="H1" s="6" t="s">
        <v>1366</v>
      </c>
      <c r="I1" s="13" t="s">
        <v>1367</v>
      </c>
      <c r="J1" s="6" t="s">
        <v>1368</v>
      </c>
    </row>
    <row r="2" spans="1:10" ht="32.5" customHeight="1" x14ac:dyDescent="0.25">
      <c r="A2" s="8" t="s">
        <v>582</v>
      </c>
      <c r="B2" s="8" t="s">
        <v>1371</v>
      </c>
      <c r="C2" s="8" t="s">
        <v>17</v>
      </c>
      <c r="D2" s="8" t="s">
        <v>26</v>
      </c>
      <c r="E2" s="8" t="s">
        <v>1377</v>
      </c>
      <c r="F2" s="8" t="s">
        <v>1379</v>
      </c>
      <c r="G2" s="8" t="s">
        <v>47</v>
      </c>
      <c r="H2" s="8" t="s">
        <v>61</v>
      </c>
      <c r="I2" s="12" t="s">
        <v>22</v>
      </c>
      <c r="J2" s="8" t="s">
        <v>33</v>
      </c>
    </row>
    <row r="3" spans="1:10" x14ac:dyDescent="0.25">
      <c r="A3" s="8" t="s">
        <v>526</v>
      </c>
      <c r="B3" s="8" t="s">
        <v>1371</v>
      </c>
      <c r="C3" s="8" t="s">
        <v>25</v>
      </c>
      <c r="D3" s="8" t="s">
        <v>18</v>
      </c>
      <c r="E3" s="8" t="s">
        <v>1377</v>
      </c>
      <c r="F3" s="8" t="s">
        <v>1379</v>
      </c>
      <c r="G3" s="8" t="s">
        <v>47</v>
      </c>
      <c r="H3" s="8" t="s">
        <v>68</v>
      </c>
      <c r="I3" s="12" t="s">
        <v>22</v>
      </c>
      <c r="J3" s="8" t="s">
        <v>29</v>
      </c>
    </row>
    <row r="4" spans="1:10" ht="25.5" customHeight="1" x14ac:dyDescent="0.25">
      <c r="A4" s="8" t="s">
        <v>696</v>
      </c>
      <c r="B4" s="8" t="s">
        <v>1371</v>
      </c>
      <c r="C4" s="8" t="s">
        <v>25</v>
      </c>
      <c r="D4" s="8" t="s">
        <v>18</v>
      </c>
      <c r="E4" s="8" t="s">
        <v>1377</v>
      </c>
      <c r="F4" s="8" t="s">
        <v>1379</v>
      </c>
      <c r="G4" s="8" t="s">
        <v>27</v>
      </c>
      <c r="H4" s="8" t="s">
        <v>166</v>
      </c>
      <c r="I4" s="12" t="s">
        <v>22</v>
      </c>
      <c r="J4" s="8" t="s">
        <v>1375</v>
      </c>
    </row>
    <row r="5" spans="1:10" x14ac:dyDescent="0.25">
      <c r="A5" s="8" t="s">
        <v>523</v>
      </c>
      <c r="B5" s="8" t="s">
        <v>1371</v>
      </c>
      <c r="C5" s="8" t="s">
        <v>55</v>
      </c>
      <c r="D5" s="8" t="s">
        <v>18</v>
      </c>
      <c r="E5" s="8" t="s">
        <v>1377</v>
      </c>
      <c r="F5" s="8" t="s">
        <v>1379</v>
      </c>
      <c r="G5" s="8" t="s">
        <v>27</v>
      </c>
      <c r="H5" s="8" t="s">
        <v>32</v>
      </c>
      <c r="I5" s="12" t="s">
        <v>20</v>
      </c>
      <c r="J5" s="8" t="s">
        <v>29</v>
      </c>
    </row>
    <row r="6" spans="1:10" x14ac:dyDescent="0.25">
      <c r="A6" s="8" t="s">
        <v>1064</v>
      </c>
      <c r="B6" s="8" t="s">
        <v>1371</v>
      </c>
      <c r="C6" s="8" t="s">
        <v>25</v>
      </c>
      <c r="D6" s="8" t="s">
        <v>363</v>
      </c>
      <c r="E6" s="8" t="s">
        <v>1378</v>
      </c>
      <c r="F6" s="8" t="s">
        <v>1379</v>
      </c>
      <c r="G6" s="8" t="s">
        <v>47</v>
      </c>
      <c r="H6" s="8" t="s">
        <v>61</v>
      </c>
      <c r="I6" s="12" t="s">
        <v>22</v>
      </c>
      <c r="J6" s="8" t="s">
        <v>45</v>
      </c>
    </row>
    <row r="7" spans="1:10" x14ac:dyDescent="0.25">
      <c r="A7" s="8" t="s">
        <v>183</v>
      </c>
      <c r="B7" s="8" t="s">
        <v>1371</v>
      </c>
      <c r="C7" s="8" t="s">
        <v>17</v>
      </c>
      <c r="D7" s="8" t="s">
        <v>44</v>
      </c>
      <c r="E7" s="8" t="s">
        <v>1378</v>
      </c>
      <c r="F7" s="8" t="s">
        <v>1379</v>
      </c>
      <c r="G7" s="8" t="s">
        <v>27</v>
      </c>
      <c r="H7" s="8" t="s">
        <v>61</v>
      </c>
      <c r="I7" s="12" t="s">
        <v>20</v>
      </c>
      <c r="J7" s="8" t="s">
        <v>52</v>
      </c>
    </row>
    <row r="8" spans="1:10" x14ac:dyDescent="0.25">
      <c r="A8" s="8" t="s">
        <v>613</v>
      </c>
      <c r="B8" s="8" t="s">
        <v>1371</v>
      </c>
      <c r="C8" s="8" t="s">
        <v>55</v>
      </c>
      <c r="D8" s="8" t="s">
        <v>26</v>
      </c>
      <c r="E8" s="8" t="s">
        <v>1378</v>
      </c>
      <c r="F8" s="8" t="s">
        <v>1379</v>
      </c>
      <c r="G8" s="8" t="s">
        <v>47</v>
      </c>
      <c r="H8" s="8" t="s">
        <v>68</v>
      </c>
      <c r="I8" s="12" t="s">
        <v>22</v>
      </c>
      <c r="J8" s="8" t="s">
        <v>1375</v>
      </c>
    </row>
    <row r="9" spans="1:10" x14ac:dyDescent="0.25">
      <c r="A9" s="8" t="s">
        <v>1061</v>
      </c>
      <c r="B9" s="8" t="s">
        <v>1371</v>
      </c>
      <c r="C9" s="8" t="s">
        <v>55</v>
      </c>
      <c r="D9" s="8" t="s">
        <v>18</v>
      </c>
      <c r="E9" s="8" t="s">
        <v>1378</v>
      </c>
      <c r="F9" s="8" t="s">
        <v>1379</v>
      </c>
      <c r="G9" s="8" t="s">
        <v>47</v>
      </c>
      <c r="H9" s="8" t="s">
        <v>61</v>
      </c>
      <c r="I9" s="12" t="s">
        <v>22</v>
      </c>
      <c r="J9" s="8" t="s">
        <v>1062</v>
      </c>
    </row>
    <row r="10" spans="1:10" x14ac:dyDescent="0.25">
      <c r="A10" s="8" t="s">
        <v>1302</v>
      </c>
      <c r="B10" s="8" t="s">
        <v>1371</v>
      </c>
      <c r="C10" s="8" t="s">
        <v>17</v>
      </c>
      <c r="D10" s="8" t="s">
        <v>26</v>
      </c>
      <c r="E10" s="8" t="s">
        <v>1378</v>
      </c>
      <c r="F10" s="8" t="s">
        <v>1379</v>
      </c>
      <c r="G10" s="8" t="s">
        <v>57</v>
      </c>
      <c r="H10" s="8" t="s">
        <v>277</v>
      </c>
      <c r="I10" s="12" t="s">
        <v>22</v>
      </c>
      <c r="J10" s="8" t="s">
        <v>1375</v>
      </c>
    </row>
    <row r="11" spans="1:10" x14ac:dyDescent="0.25">
      <c r="A11" s="8" t="s">
        <v>452</v>
      </c>
      <c r="B11" s="8" t="s">
        <v>1371</v>
      </c>
      <c r="C11" s="8" t="s">
        <v>55</v>
      </c>
      <c r="D11" s="8" t="s">
        <v>87</v>
      </c>
      <c r="E11" s="8" t="s">
        <v>1378</v>
      </c>
      <c r="F11" s="8" t="s">
        <v>1379</v>
      </c>
      <c r="G11" s="8" t="s">
        <v>47</v>
      </c>
      <c r="H11" s="8" t="s">
        <v>453</v>
      </c>
      <c r="I11" s="12" t="s">
        <v>22</v>
      </c>
      <c r="J11" s="8" t="s">
        <v>29</v>
      </c>
    </row>
    <row r="12" spans="1:10" x14ac:dyDescent="0.25">
      <c r="A12" s="8" t="s">
        <v>626</v>
      </c>
      <c r="B12" s="8" t="s">
        <v>1371</v>
      </c>
      <c r="C12" s="8" t="s">
        <v>17</v>
      </c>
      <c r="D12" s="8" t="s">
        <v>18</v>
      </c>
      <c r="E12" s="8" t="s">
        <v>1377</v>
      </c>
      <c r="F12" s="8" t="s">
        <v>1380</v>
      </c>
      <c r="G12" s="8" t="s">
        <v>27</v>
      </c>
      <c r="H12" s="8" t="s">
        <v>32</v>
      </c>
      <c r="I12" s="12" t="s">
        <v>22</v>
      </c>
      <c r="J12" s="8" t="s">
        <v>1375</v>
      </c>
    </row>
    <row r="13" spans="1:10" ht="16.5" customHeight="1" x14ac:dyDescent="0.25">
      <c r="A13" s="8" t="s">
        <v>1100</v>
      </c>
      <c r="B13" s="8" t="s">
        <v>1371</v>
      </c>
      <c r="C13" s="8" t="s">
        <v>17</v>
      </c>
      <c r="D13" s="8" t="s">
        <v>26</v>
      </c>
      <c r="E13" s="8" t="s">
        <v>1378</v>
      </c>
      <c r="F13" s="8" t="s">
        <v>1379</v>
      </c>
      <c r="G13" s="8" t="s">
        <v>47</v>
      </c>
      <c r="H13" s="8" t="s">
        <v>166</v>
      </c>
      <c r="I13" s="12" t="s">
        <v>22</v>
      </c>
      <c r="J13" s="8" t="s">
        <v>1375</v>
      </c>
    </row>
    <row r="14" spans="1:10" x14ac:dyDescent="0.25">
      <c r="A14" s="8" t="s">
        <v>1109</v>
      </c>
      <c r="B14" s="8" t="s">
        <v>1371</v>
      </c>
      <c r="C14" s="8" t="s">
        <v>25</v>
      </c>
      <c r="D14" s="8" t="s">
        <v>26</v>
      </c>
      <c r="E14" s="8" t="s">
        <v>1377</v>
      </c>
      <c r="F14" s="8" t="s">
        <v>1380</v>
      </c>
      <c r="G14" s="8" t="s">
        <v>27</v>
      </c>
      <c r="H14" s="8" t="s">
        <v>61</v>
      </c>
      <c r="I14" s="12" t="s">
        <v>22</v>
      </c>
      <c r="J14" s="8" t="s">
        <v>37</v>
      </c>
    </row>
    <row r="15" spans="1:10" ht="12.5" customHeight="1" x14ac:dyDescent="0.25">
      <c r="A15" s="8" t="s">
        <v>1297</v>
      </c>
      <c r="B15" s="8" t="s">
        <v>1371</v>
      </c>
      <c r="C15" s="8" t="s">
        <v>25</v>
      </c>
      <c r="D15" s="8" t="s">
        <v>26</v>
      </c>
      <c r="E15" s="8" t="s">
        <v>1378</v>
      </c>
      <c r="F15" s="8" t="s">
        <v>1379</v>
      </c>
      <c r="G15" s="8" t="s">
        <v>47</v>
      </c>
      <c r="H15" s="8" t="s">
        <v>156</v>
      </c>
      <c r="I15" s="12" t="s">
        <v>22</v>
      </c>
      <c r="J15" s="8" t="s">
        <v>37</v>
      </c>
    </row>
    <row r="16" spans="1:10" x14ac:dyDescent="0.25">
      <c r="A16" s="8" t="s">
        <v>1314</v>
      </c>
      <c r="B16" s="8" t="s">
        <v>1371</v>
      </c>
      <c r="C16" s="8" t="s">
        <v>55</v>
      </c>
      <c r="D16" s="8" t="s">
        <v>26</v>
      </c>
      <c r="E16" s="8" t="s">
        <v>1378</v>
      </c>
      <c r="F16" s="8" t="s">
        <v>1379</v>
      </c>
      <c r="G16" s="8" t="s">
        <v>47</v>
      </c>
      <c r="H16" s="8" t="s">
        <v>36</v>
      </c>
      <c r="I16" s="12" t="s">
        <v>20</v>
      </c>
      <c r="J16" s="8" t="s">
        <v>1375</v>
      </c>
    </row>
    <row r="17" spans="1:10" ht="29.5" customHeight="1" x14ac:dyDescent="0.25">
      <c r="A17" s="8" t="s">
        <v>421</v>
      </c>
      <c r="B17" s="8" t="s">
        <v>1371</v>
      </c>
      <c r="C17" s="8" t="s">
        <v>17</v>
      </c>
      <c r="D17" s="8" t="s">
        <v>18</v>
      </c>
      <c r="E17" s="8" t="s">
        <v>1377</v>
      </c>
      <c r="F17" s="8" t="s">
        <v>1379</v>
      </c>
      <c r="G17" s="8" t="s">
        <v>27</v>
      </c>
      <c r="H17" s="8" t="s">
        <v>58</v>
      </c>
      <c r="I17" s="12" t="s">
        <v>22</v>
      </c>
      <c r="J17" s="8" t="s">
        <v>52</v>
      </c>
    </row>
    <row r="18" spans="1:10" ht="17" customHeight="1" x14ac:dyDescent="0.25">
      <c r="A18" s="8" t="s">
        <v>459</v>
      </c>
      <c r="B18" s="8" t="s">
        <v>1371</v>
      </c>
      <c r="C18" s="8" t="s">
        <v>25</v>
      </c>
      <c r="D18" s="8" t="s">
        <v>26</v>
      </c>
      <c r="E18" s="8" t="s">
        <v>1377</v>
      </c>
      <c r="F18" s="8" t="s">
        <v>1379</v>
      </c>
      <c r="G18" s="8" t="s">
        <v>27</v>
      </c>
      <c r="H18" s="8" t="s">
        <v>61</v>
      </c>
      <c r="I18" s="12" t="s">
        <v>22</v>
      </c>
      <c r="J18" s="8" t="s">
        <v>1375</v>
      </c>
    </row>
    <row r="19" spans="1:10" ht="17" customHeight="1" x14ac:dyDescent="0.25">
      <c r="A19" s="8" t="s">
        <v>480</v>
      </c>
      <c r="B19" s="8" t="s">
        <v>1371</v>
      </c>
      <c r="C19" s="8" t="s">
        <v>25</v>
      </c>
      <c r="D19" s="8" t="s">
        <v>26</v>
      </c>
      <c r="E19" s="8" t="s">
        <v>1377</v>
      </c>
      <c r="F19" s="8" t="s">
        <v>1379</v>
      </c>
      <c r="G19" s="8" t="s">
        <v>47</v>
      </c>
      <c r="H19" s="8" t="s">
        <v>76</v>
      </c>
      <c r="I19" s="12" t="s">
        <v>22</v>
      </c>
      <c r="J19" s="8" t="s">
        <v>37</v>
      </c>
    </row>
    <row r="20" spans="1:10" x14ac:dyDescent="0.25">
      <c r="A20" s="8" t="s">
        <v>482</v>
      </c>
      <c r="B20" s="8" t="s">
        <v>1371</v>
      </c>
      <c r="C20" s="8" t="s">
        <v>17</v>
      </c>
      <c r="D20" s="8" t="s">
        <v>26</v>
      </c>
      <c r="E20" s="8" t="s">
        <v>1377</v>
      </c>
      <c r="F20" s="8" t="s">
        <v>1379</v>
      </c>
      <c r="G20" s="8" t="s">
        <v>47</v>
      </c>
      <c r="H20" s="8" t="s">
        <v>32</v>
      </c>
      <c r="I20" s="12" t="s">
        <v>22</v>
      </c>
      <c r="J20" s="8" t="s">
        <v>33</v>
      </c>
    </row>
    <row r="21" spans="1:10" ht="13" customHeight="1" x14ac:dyDescent="0.25">
      <c r="A21" s="8" t="s">
        <v>489</v>
      </c>
      <c r="B21" s="8" t="s">
        <v>1371</v>
      </c>
      <c r="C21" s="8" t="s">
        <v>55</v>
      </c>
      <c r="D21" s="8" t="s">
        <v>87</v>
      </c>
      <c r="E21" s="8" t="s">
        <v>1377</v>
      </c>
      <c r="F21" s="8" t="s">
        <v>1379</v>
      </c>
      <c r="G21" s="8" t="s">
        <v>27</v>
      </c>
      <c r="H21" s="8" t="s">
        <v>66</v>
      </c>
      <c r="I21" s="12" t="s">
        <v>22</v>
      </c>
      <c r="J21" s="8" t="s">
        <v>37</v>
      </c>
    </row>
    <row r="22" spans="1:10" ht="25.5" customHeight="1" x14ac:dyDescent="0.25">
      <c r="A22" s="8" t="s">
        <v>497</v>
      </c>
      <c r="B22" s="8" t="s">
        <v>1371</v>
      </c>
      <c r="C22" s="8" t="s">
        <v>25</v>
      </c>
      <c r="D22" s="8" t="s">
        <v>26</v>
      </c>
      <c r="E22" s="8" t="s">
        <v>1377</v>
      </c>
      <c r="F22" s="8" t="s">
        <v>1379</v>
      </c>
      <c r="G22" s="8" t="s">
        <v>27</v>
      </c>
      <c r="H22" s="8" t="s">
        <v>66</v>
      </c>
      <c r="I22" s="12" t="s">
        <v>22</v>
      </c>
      <c r="J22" s="8" t="s">
        <v>1375</v>
      </c>
    </row>
    <row r="23" spans="1:10" ht="35" customHeight="1" x14ac:dyDescent="0.25">
      <c r="A23" s="8" t="s">
        <v>528</v>
      </c>
      <c r="B23" s="8" t="s">
        <v>1371</v>
      </c>
      <c r="C23" s="8" t="s">
        <v>55</v>
      </c>
      <c r="D23" s="8" t="s">
        <v>18</v>
      </c>
      <c r="E23" s="8" t="s">
        <v>1377</v>
      </c>
      <c r="F23" s="8" t="s">
        <v>1379</v>
      </c>
      <c r="G23" s="8" t="s">
        <v>35</v>
      </c>
      <c r="H23" s="8" t="s">
        <v>166</v>
      </c>
      <c r="I23" s="12" t="s">
        <v>22</v>
      </c>
      <c r="J23" s="8" t="s">
        <v>37</v>
      </c>
    </row>
    <row r="24" spans="1:10" x14ac:dyDescent="0.25">
      <c r="A24" s="8" t="s">
        <v>534</v>
      </c>
      <c r="B24" s="8" t="s">
        <v>1371</v>
      </c>
      <c r="C24" s="8" t="s">
        <v>25</v>
      </c>
      <c r="D24" s="8" t="s">
        <v>26</v>
      </c>
      <c r="E24" s="8" t="s">
        <v>1377</v>
      </c>
      <c r="F24" s="8" t="s">
        <v>1379</v>
      </c>
      <c r="G24" s="8" t="s">
        <v>27</v>
      </c>
      <c r="H24" s="8" t="s">
        <v>21</v>
      </c>
      <c r="I24" s="12" t="s">
        <v>22</v>
      </c>
      <c r="J24" s="8" t="s">
        <v>37</v>
      </c>
    </row>
    <row r="25" spans="1:10" x14ac:dyDescent="0.25">
      <c r="A25" s="8" t="s">
        <v>695</v>
      </c>
      <c r="B25" s="8" t="s">
        <v>1371</v>
      </c>
      <c r="C25" s="8" t="s">
        <v>17</v>
      </c>
      <c r="D25" s="8" t="s">
        <v>44</v>
      </c>
      <c r="E25" s="8" t="s">
        <v>1378</v>
      </c>
      <c r="F25" s="8" t="s">
        <v>1379</v>
      </c>
      <c r="G25" s="8" t="s">
        <v>27</v>
      </c>
      <c r="H25" s="8" t="s">
        <v>61</v>
      </c>
      <c r="I25" s="12" t="s">
        <v>22</v>
      </c>
      <c r="J25" s="8" t="s">
        <v>1375</v>
      </c>
    </row>
    <row r="26" spans="1:10" ht="12.5" customHeight="1" x14ac:dyDescent="0.25">
      <c r="A26" s="8" t="s">
        <v>908</v>
      </c>
      <c r="B26" s="8" t="s">
        <v>1371</v>
      </c>
      <c r="C26" s="8" t="s">
        <v>55</v>
      </c>
      <c r="D26" s="8" t="s">
        <v>26</v>
      </c>
      <c r="E26" s="8" t="s">
        <v>1378</v>
      </c>
      <c r="F26" s="8" t="s">
        <v>1379</v>
      </c>
      <c r="G26" s="8" t="s">
        <v>57</v>
      </c>
      <c r="H26" s="8" t="s">
        <v>21</v>
      </c>
      <c r="I26" s="12" t="s">
        <v>22</v>
      </c>
      <c r="J26" s="8" t="s">
        <v>37</v>
      </c>
    </row>
    <row r="27" spans="1:10" x14ac:dyDescent="0.25">
      <c r="A27" s="8" t="s">
        <v>1147</v>
      </c>
      <c r="B27" s="8" t="s">
        <v>1371</v>
      </c>
      <c r="C27" s="8" t="s">
        <v>25</v>
      </c>
      <c r="D27" s="8" t="s">
        <v>26</v>
      </c>
      <c r="E27" s="8" t="s">
        <v>1377</v>
      </c>
      <c r="F27" s="8" t="s">
        <v>1379</v>
      </c>
      <c r="G27" s="8" t="s">
        <v>47</v>
      </c>
      <c r="H27" s="8" t="s">
        <v>66</v>
      </c>
      <c r="I27" s="12" t="s">
        <v>22</v>
      </c>
      <c r="J27" s="8" t="s">
        <v>1375</v>
      </c>
    </row>
    <row r="28" spans="1:10" ht="26.5" customHeight="1" x14ac:dyDescent="0.25">
      <c r="A28" s="8" t="s">
        <v>1270</v>
      </c>
      <c r="B28" s="8" t="s">
        <v>1371</v>
      </c>
      <c r="C28" s="8" t="s">
        <v>17</v>
      </c>
      <c r="D28" s="8" t="s">
        <v>44</v>
      </c>
      <c r="E28" s="8" t="s">
        <v>1378</v>
      </c>
      <c r="F28" s="8" t="s">
        <v>1380</v>
      </c>
      <c r="G28" s="8" t="s">
        <v>27</v>
      </c>
      <c r="H28" s="8" t="s">
        <v>61</v>
      </c>
      <c r="I28" s="12" t="s">
        <v>22</v>
      </c>
      <c r="J28" s="8" t="s">
        <v>1375</v>
      </c>
    </row>
    <row r="29" spans="1:10" x14ac:dyDescent="0.25">
      <c r="A29" s="8" t="s">
        <v>1273</v>
      </c>
      <c r="B29" s="8" t="s">
        <v>1371</v>
      </c>
      <c r="C29" s="8" t="s">
        <v>17</v>
      </c>
      <c r="D29" s="8" t="s">
        <v>26</v>
      </c>
      <c r="E29" s="8" t="s">
        <v>1378</v>
      </c>
      <c r="F29" s="8" t="s">
        <v>1379</v>
      </c>
      <c r="G29" s="8" t="s">
        <v>27</v>
      </c>
      <c r="H29" s="8" t="s">
        <v>32</v>
      </c>
      <c r="I29" s="12" t="s">
        <v>22</v>
      </c>
      <c r="J29" s="8" t="s">
        <v>52</v>
      </c>
    </row>
    <row r="30" spans="1:10" x14ac:dyDescent="0.25">
      <c r="A30" s="8" t="s">
        <v>1277</v>
      </c>
      <c r="B30" s="8" t="s">
        <v>1371</v>
      </c>
      <c r="C30" s="8" t="s">
        <v>17</v>
      </c>
      <c r="D30" s="8" t="s">
        <v>44</v>
      </c>
      <c r="E30" s="8" t="s">
        <v>1378</v>
      </c>
      <c r="F30" s="8" t="s">
        <v>1379</v>
      </c>
      <c r="G30" s="8" t="s">
        <v>27</v>
      </c>
      <c r="H30" s="8" t="s">
        <v>32</v>
      </c>
      <c r="I30" s="12" t="s">
        <v>22</v>
      </c>
      <c r="J30" s="8" t="s">
        <v>52</v>
      </c>
    </row>
    <row r="31" spans="1:10" x14ac:dyDescent="0.25">
      <c r="A31" s="8" t="s">
        <v>1280</v>
      </c>
      <c r="B31" s="8" t="s">
        <v>1371</v>
      </c>
      <c r="C31" s="8" t="s">
        <v>25</v>
      </c>
      <c r="D31" s="8" t="s">
        <v>26</v>
      </c>
      <c r="E31" s="8" t="s">
        <v>1378</v>
      </c>
      <c r="F31" s="8" t="s">
        <v>1379</v>
      </c>
      <c r="G31" s="8" t="s">
        <v>27</v>
      </c>
      <c r="H31" s="8" t="s">
        <v>32</v>
      </c>
      <c r="I31" s="12" t="s">
        <v>22</v>
      </c>
      <c r="J31" s="8" t="s">
        <v>37</v>
      </c>
    </row>
    <row r="32" spans="1:10" x14ac:dyDescent="0.25">
      <c r="A32" s="8" t="s">
        <v>1296</v>
      </c>
      <c r="B32" s="8" t="s">
        <v>1371</v>
      </c>
      <c r="C32" s="8" t="s">
        <v>17</v>
      </c>
      <c r="D32" s="8" t="s">
        <v>26</v>
      </c>
      <c r="E32" s="8" t="s">
        <v>1378</v>
      </c>
      <c r="F32" s="8" t="s">
        <v>1380</v>
      </c>
      <c r="G32" s="8" t="s">
        <v>27</v>
      </c>
      <c r="H32" s="8" t="s">
        <v>39</v>
      </c>
      <c r="I32" s="12" t="s">
        <v>22</v>
      </c>
      <c r="J32" s="8" t="s">
        <v>1375</v>
      </c>
    </row>
    <row r="33" spans="1:10" x14ac:dyDescent="0.25">
      <c r="A33" s="8" t="s">
        <v>1298</v>
      </c>
      <c r="B33" s="8" t="s">
        <v>1371</v>
      </c>
      <c r="C33" s="8" t="s">
        <v>25</v>
      </c>
      <c r="D33" s="8" t="s">
        <v>44</v>
      </c>
      <c r="E33" s="8" t="s">
        <v>1378</v>
      </c>
      <c r="F33" s="8" t="s">
        <v>1379</v>
      </c>
      <c r="G33" s="8" t="s">
        <v>47</v>
      </c>
      <c r="H33" s="8" t="s">
        <v>27</v>
      </c>
      <c r="I33" s="12" t="s">
        <v>22</v>
      </c>
      <c r="J33" s="8" t="s">
        <v>37</v>
      </c>
    </row>
    <row r="34" spans="1:10" x14ac:dyDescent="0.25">
      <c r="A34" s="8" t="s">
        <v>1304</v>
      </c>
      <c r="B34" s="8" t="s">
        <v>1371</v>
      </c>
      <c r="C34" s="8" t="s">
        <v>55</v>
      </c>
      <c r="D34" s="8" t="s">
        <v>26</v>
      </c>
      <c r="E34" s="8" t="s">
        <v>1378</v>
      </c>
      <c r="F34" s="8" t="s">
        <v>1379</v>
      </c>
      <c r="G34" s="8" t="s">
        <v>27</v>
      </c>
      <c r="H34" s="8" t="s">
        <v>28</v>
      </c>
      <c r="I34" s="12" t="s">
        <v>22</v>
      </c>
      <c r="J34" s="8" t="s">
        <v>37</v>
      </c>
    </row>
    <row r="35" spans="1:10" x14ac:dyDescent="0.25">
      <c r="A35" s="8" t="s">
        <v>1317</v>
      </c>
      <c r="B35" s="8" t="s">
        <v>1371</v>
      </c>
      <c r="C35" s="8" t="s">
        <v>17</v>
      </c>
      <c r="D35" s="8" t="s">
        <v>18</v>
      </c>
      <c r="E35" s="8" t="s">
        <v>1378</v>
      </c>
      <c r="F35" s="8" t="s">
        <v>1380</v>
      </c>
      <c r="G35" s="8" t="s">
        <v>85</v>
      </c>
      <c r="H35" s="8" t="s">
        <v>39</v>
      </c>
      <c r="I35" s="12" t="s">
        <v>22</v>
      </c>
      <c r="J35" s="8" t="s">
        <v>45</v>
      </c>
    </row>
    <row r="36" spans="1:10" x14ac:dyDescent="0.25">
      <c r="A36" s="8" t="s">
        <v>1320</v>
      </c>
      <c r="B36" s="8" t="s">
        <v>1371</v>
      </c>
      <c r="C36" s="8" t="s">
        <v>17</v>
      </c>
      <c r="D36" s="8" t="s">
        <v>26</v>
      </c>
      <c r="E36" s="8" t="s">
        <v>1378</v>
      </c>
      <c r="F36" s="8" t="s">
        <v>1379</v>
      </c>
      <c r="G36" s="8" t="s">
        <v>47</v>
      </c>
      <c r="H36" s="8" t="s">
        <v>156</v>
      </c>
      <c r="I36" s="12" t="s">
        <v>22</v>
      </c>
      <c r="J36" s="8" t="s">
        <v>52</v>
      </c>
    </row>
    <row r="37" spans="1:10" x14ac:dyDescent="0.25">
      <c r="A37" s="8" t="s">
        <v>1321</v>
      </c>
      <c r="B37" s="8" t="s">
        <v>1371</v>
      </c>
      <c r="C37" s="8" t="s">
        <v>25</v>
      </c>
      <c r="D37" s="8" t="s">
        <v>18</v>
      </c>
      <c r="E37" s="8" t="s">
        <v>1378</v>
      </c>
      <c r="F37" s="8" t="s">
        <v>1379</v>
      </c>
      <c r="G37" s="8" t="s">
        <v>57</v>
      </c>
      <c r="H37" s="8" t="s">
        <v>32</v>
      </c>
      <c r="I37" s="12" t="s">
        <v>22</v>
      </c>
      <c r="J37" s="8" t="s">
        <v>45</v>
      </c>
    </row>
    <row r="38" spans="1:10" x14ac:dyDescent="0.25">
      <c r="A38" s="8" t="s">
        <v>1326</v>
      </c>
      <c r="B38" s="8" t="s">
        <v>1371</v>
      </c>
      <c r="C38" s="8" t="s">
        <v>25</v>
      </c>
      <c r="D38" s="8" t="s">
        <v>26</v>
      </c>
      <c r="E38" s="8" t="s">
        <v>1378</v>
      </c>
      <c r="F38" s="8" t="s">
        <v>1379</v>
      </c>
      <c r="G38" s="8" t="s">
        <v>27</v>
      </c>
      <c r="H38" s="8" t="s">
        <v>32</v>
      </c>
      <c r="I38" s="12" t="s">
        <v>22</v>
      </c>
      <c r="J38" s="8" t="s">
        <v>1375</v>
      </c>
    </row>
    <row r="39" spans="1:10" x14ac:dyDescent="0.25">
      <c r="A39" s="8" t="s">
        <v>1330</v>
      </c>
      <c r="B39" s="8" t="s">
        <v>1371</v>
      </c>
      <c r="C39" s="8" t="s">
        <v>25</v>
      </c>
      <c r="D39" s="8" t="s">
        <v>26</v>
      </c>
      <c r="E39" s="8" t="s">
        <v>1378</v>
      </c>
      <c r="F39" s="8" t="s">
        <v>1379</v>
      </c>
      <c r="G39" s="8" t="s">
        <v>1331</v>
      </c>
      <c r="H39" s="8" t="s">
        <v>166</v>
      </c>
      <c r="I39" s="12" t="s">
        <v>22</v>
      </c>
      <c r="J39" s="8" t="s">
        <v>37</v>
      </c>
    </row>
    <row r="40" spans="1:10" x14ac:dyDescent="0.25">
      <c r="A40" s="8" t="s">
        <v>1334</v>
      </c>
      <c r="B40" s="8" t="s">
        <v>1371</v>
      </c>
      <c r="C40" s="8" t="s">
        <v>25</v>
      </c>
      <c r="D40" s="8" t="s">
        <v>26</v>
      </c>
      <c r="E40" s="8" t="s">
        <v>1378</v>
      </c>
      <c r="F40" s="8" t="s">
        <v>1379</v>
      </c>
      <c r="G40" s="8" t="s">
        <v>27</v>
      </c>
      <c r="H40" s="8" t="s">
        <v>68</v>
      </c>
      <c r="I40" s="12" t="s">
        <v>22</v>
      </c>
      <c r="J40" s="8" t="s">
        <v>37</v>
      </c>
    </row>
    <row r="41" spans="1:10" x14ac:dyDescent="0.25">
      <c r="A41" s="8" t="s">
        <v>1336</v>
      </c>
      <c r="B41" s="8" t="s">
        <v>1371</v>
      </c>
      <c r="C41" s="8" t="s">
        <v>31</v>
      </c>
      <c r="D41" s="8" t="s">
        <v>26</v>
      </c>
      <c r="E41" s="8" t="s">
        <v>1378</v>
      </c>
      <c r="F41" s="8" t="s">
        <v>1380</v>
      </c>
      <c r="G41" s="8" t="s">
        <v>27</v>
      </c>
      <c r="H41" s="8" t="s">
        <v>1074</v>
      </c>
      <c r="I41" s="12" t="s">
        <v>22</v>
      </c>
      <c r="J41" s="8" t="s">
        <v>37</v>
      </c>
    </row>
    <row r="42" spans="1:10" x14ac:dyDescent="0.25">
      <c r="A42" s="8" t="s">
        <v>1338</v>
      </c>
      <c r="B42" s="8" t="s">
        <v>1371</v>
      </c>
      <c r="C42" s="8" t="s">
        <v>55</v>
      </c>
      <c r="D42" s="8" t="s">
        <v>26</v>
      </c>
      <c r="E42" s="8" t="s">
        <v>1378</v>
      </c>
      <c r="F42" s="8" t="s">
        <v>1379</v>
      </c>
      <c r="G42" s="8" t="s">
        <v>47</v>
      </c>
      <c r="H42" s="8" t="s">
        <v>32</v>
      </c>
      <c r="I42" s="12" t="s">
        <v>22</v>
      </c>
      <c r="J42" s="8" t="s">
        <v>29</v>
      </c>
    </row>
    <row r="43" spans="1:10" x14ac:dyDescent="0.25">
      <c r="A43" s="8" t="s">
        <v>1339</v>
      </c>
      <c r="B43" s="8" t="s">
        <v>1371</v>
      </c>
      <c r="C43" s="8" t="s">
        <v>17</v>
      </c>
      <c r="D43" s="8" t="s">
        <v>18</v>
      </c>
      <c r="E43" s="8" t="s">
        <v>1378</v>
      </c>
      <c r="F43" s="8" t="s">
        <v>1379</v>
      </c>
      <c r="G43" s="8" t="s">
        <v>27</v>
      </c>
      <c r="H43" s="8" t="s">
        <v>32</v>
      </c>
      <c r="I43" s="12" t="s">
        <v>20</v>
      </c>
      <c r="J43" s="8" t="s">
        <v>52</v>
      </c>
    </row>
    <row r="44" spans="1:10" x14ac:dyDescent="0.25">
      <c r="A44" s="8" t="s">
        <v>1345</v>
      </c>
      <c r="B44" s="8" t="s">
        <v>1371</v>
      </c>
      <c r="C44" s="8" t="s">
        <v>25</v>
      </c>
      <c r="D44" s="8" t="s">
        <v>18</v>
      </c>
      <c r="E44" s="8" t="s">
        <v>1378</v>
      </c>
      <c r="F44" s="8" t="s">
        <v>1380</v>
      </c>
      <c r="G44" s="8" t="s">
        <v>27</v>
      </c>
      <c r="H44" s="8" t="s">
        <v>76</v>
      </c>
      <c r="I44" s="12" t="s">
        <v>22</v>
      </c>
      <c r="J44" s="8" t="s">
        <v>1375</v>
      </c>
    </row>
    <row r="45" spans="1:10" x14ac:dyDescent="0.25">
      <c r="A45" s="8" t="s">
        <v>1350</v>
      </c>
      <c r="B45" s="8" t="s">
        <v>1371</v>
      </c>
      <c r="C45" s="8" t="s">
        <v>17</v>
      </c>
      <c r="D45" s="8" t="s">
        <v>26</v>
      </c>
      <c r="E45" s="8" t="s">
        <v>1378</v>
      </c>
      <c r="F45" s="8" t="s">
        <v>1379</v>
      </c>
      <c r="G45" s="8" t="s">
        <v>35</v>
      </c>
      <c r="H45" s="8" t="s">
        <v>68</v>
      </c>
      <c r="I45" s="12" t="s">
        <v>22</v>
      </c>
      <c r="J45" s="8" t="s">
        <v>33</v>
      </c>
    </row>
    <row r="46" spans="1:10" x14ac:dyDescent="0.25">
      <c r="A46" s="8" t="s">
        <v>344</v>
      </c>
      <c r="B46" s="8" t="s">
        <v>1371</v>
      </c>
      <c r="C46" s="8" t="s">
        <v>31</v>
      </c>
      <c r="D46" s="8" t="s">
        <v>18</v>
      </c>
      <c r="E46" s="8" t="s">
        <v>1378</v>
      </c>
      <c r="F46" s="8" t="s">
        <v>1380</v>
      </c>
      <c r="G46" s="8" t="s">
        <v>47</v>
      </c>
      <c r="H46" s="8" t="s">
        <v>21</v>
      </c>
      <c r="I46" s="12" t="s">
        <v>20</v>
      </c>
      <c r="J46" s="8" t="s">
        <v>1375</v>
      </c>
    </row>
    <row r="47" spans="1:10" x14ac:dyDescent="0.25">
      <c r="A47" s="8" t="s">
        <v>464</v>
      </c>
      <c r="B47" s="8" t="s">
        <v>1371</v>
      </c>
      <c r="C47" s="8" t="s">
        <v>25</v>
      </c>
      <c r="D47" s="8" t="s">
        <v>26</v>
      </c>
      <c r="E47" s="8" t="s">
        <v>1377</v>
      </c>
      <c r="F47" s="8" t="s">
        <v>1380</v>
      </c>
      <c r="G47" s="8" t="s">
        <v>27</v>
      </c>
      <c r="H47" s="8" t="s">
        <v>66</v>
      </c>
      <c r="I47" s="12" t="s">
        <v>22</v>
      </c>
      <c r="J47" s="8" t="s">
        <v>45</v>
      </c>
    </row>
    <row r="48" spans="1:10" x14ac:dyDescent="0.25">
      <c r="A48" s="8" t="s">
        <v>470</v>
      </c>
      <c r="B48" s="8" t="s">
        <v>1371</v>
      </c>
      <c r="C48" s="8" t="s">
        <v>25</v>
      </c>
      <c r="D48" s="8" t="s">
        <v>26</v>
      </c>
      <c r="E48" s="8" t="s">
        <v>1377</v>
      </c>
      <c r="F48" s="8" t="s">
        <v>1379</v>
      </c>
      <c r="G48" s="8" t="s">
        <v>35</v>
      </c>
      <c r="H48" s="8" t="s">
        <v>471</v>
      </c>
      <c r="I48" s="12" t="s">
        <v>22</v>
      </c>
      <c r="J48" s="8" t="s">
        <v>1375</v>
      </c>
    </row>
    <row r="49" spans="1:10" x14ac:dyDescent="0.25">
      <c r="A49" s="8" t="s">
        <v>475</v>
      </c>
      <c r="B49" s="8" t="s">
        <v>1371</v>
      </c>
      <c r="C49" s="8" t="s">
        <v>25</v>
      </c>
      <c r="D49" s="8" t="s">
        <v>26</v>
      </c>
      <c r="E49" s="8" t="s">
        <v>1377</v>
      </c>
      <c r="F49" s="8" t="s">
        <v>1379</v>
      </c>
      <c r="G49" s="8" t="s">
        <v>57</v>
      </c>
      <c r="H49" s="8" t="s">
        <v>36</v>
      </c>
      <c r="I49" s="12" t="s">
        <v>20</v>
      </c>
      <c r="J49" s="8" t="s">
        <v>37</v>
      </c>
    </row>
    <row r="50" spans="1:10" x14ac:dyDescent="0.25">
      <c r="A50" s="8" t="s">
        <v>477</v>
      </c>
      <c r="B50" s="8" t="s">
        <v>1371</v>
      </c>
      <c r="C50" s="8" t="s">
        <v>55</v>
      </c>
      <c r="D50" s="8" t="s">
        <v>26</v>
      </c>
      <c r="E50" s="8" t="s">
        <v>1377</v>
      </c>
      <c r="F50" s="8" t="s">
        <v>1379</v>
      </c>
      <c r="G50" s="8" t="s">
        <v>27</v>
      </c>
      <c r="H50" s="8" t="s">
        <v>61</v>
      </c>
      <c r="I50" s="12" t="s">
        <v>20</v>
      </c>
      <c r="J50" s="8" t="s">
        <v>1375</v>
      </c>
    </row>
    <row r="51" spans="1:10" x14ac:dyDescent="0.25">
      <c r="A51" s="8" t="s">
        <v>508</v>
      </c>
      <c r="B51" s="8" t="s">
        <v>1371</v>
      </c>
      <c r="C51" s="8" t="s">
        <v>25</v>
      </c>
      <c r="D51" s="8" t="s">
        <v>26</v>
      </c>
      <c r="E51" s="8" t="s">
        <v>1378</v>
      </c>
      <c r="F51" s="8" t="s">
        <v>1379</v>
      </c>
      <c r="G51" s="8" t="s">
        <v>27</v>
      </c>
      <c r="H51" s="8" t="s">
        <v>32</v>
      </c>
      <c r="I51" s="12" t="s">
        <v>22</v>
      </c>
      <c r="J51" s="8" t="s">
        <v>37</v>
      </c>
    </row>
    <row r="52" spans="1:10" x14ac:dyDescent="0.25">
      <c r="A52" s="8" t="s">
        <v>514</v>
      </c>
      <c r="B52" s="8" t="s">
        <v>1371</v>
      </c>
      <c r="C52" s="8" t="s">
        <v>25</v>
      </c>
      <c r="D52" s="8" t="s">
        <v>26</v>
      </c>
      <c r="E52" s="8" t="s">
        <v>1377</v>
      </c>
      <c r="F52" s="8" t="s">
        <v>1379</v>
      </c>
      <c r="G52" s="8" t="s">
        <v>47</v>
      </c>
      <c r="H52" s="8" t="s">
        <v>66</v>
      </c>
      <c r="I52" s="12" t="s">
        <v>22</v>
      </c>
      <c r="J52" s="8" t="s">
        <v>1375</v>
      </c>
    </row>
    <row r="53" spans="1:10" x14ac:dyDescent="0.25">
      <c r="A53" s="8" t="s">
        <v>515</v>
      </c>
      <c r="B53" s="8" t="s">
        <v>1371</v>
      </c>
      <c r="C53" s="8" t="s">
        <v>17</v>
      </c>
      <c r="D53" s="8" t="s">
        <v>26</v>
      </c>
      <c r="E53" s="8" t="s">
        <v>1377</v>
      </c>
      <c r="F53" s="8" t="s">
        <v>1380</v>
      </c>
      <c r="G53" s="8" t="s">
        <v>27</v>
      </c>
      <c r="H53" s="8" t="s">
        <v>61</v>
      </c>
      <c r="I53" s="12" t="s">
        <v>22</v>
      </c>
      <c r="J53" s="8" t="s">
        <v>1375</v>
      </c>
    </row>
    <row r="54" spans="1:10" x14ac:dyDescent="0.25">
      <c r="A54" s="8" t="s">
        <v>550</v>
      </c>
      <c r="B54" s="8" t="s">
        <v>1371</v>
      </c>
      <c r="C54" s="8" t="s">
        <v>17</v>
      </c>
      <c r="D54" s="8" t="s">
        <v>26</v>
      </c>
      <c r="E54" s="8" t="s">
        <v>1377</v>
      </c>
      <c r="F54" s="8" t="s">
        <v>1379</v>
      </c>
      <c r="G54" s="8" t="s">
        <v>27</v>
      </c>
      <c r="H54" s="8" t="s">
        <v>39</v>
      </c>
      <c r="I54" s="12" t="s">
        <v>20</v>
      </c>
      <c r="J54" s="8" t="s">
        <v>1375</v>
      </c>
    </row>
    <row r="55" spans="1:10" x14ac:dyDescent="0.25">
      <c r="A55" s="8" t="s">
        <v>556</v>
      </c>
      <c r="B55" s="8" t="s">
        <v>1371</v>
      </c>
      <c r="C55" s="8" t="s">
        <v>25</v>
      </c>
      <c r="D55" s="8" t="s">
        <v>26</v>
      </c>
      <c r="E55" s="8" t="s">
        <v>1377</v>
      </c>
      <c r="F55" s="8" t="s">
        <v>1379</v>
      </c>
      <c r="G55" s="8" t="s">
        <v>27</v>
      </c>
      <c r="H55" s="8" t="s">
        <v>66</v>
      </c>
      <c r="I55" s="12" t="s">
        <v>20</v>
      </c>
      <c r="J55" s="8" t="s">
        <v>1375</v>
      </c>
    </row>
    <row r="56" spans="1:10" x14ac:dyDescent="0.25">
      <c r="A56" s="8" t="s">
        <v>557</v>
      </c>
      <c r="B56" s="8" t="s">
        <v>1371</v>
      </c>
      <c r="C56" s="8" t="s">
        <v>17</v>
      </c>
      <c r="D56" s="8" t="s">
        <v>26</v>
      </c>
      <c r="E56" s="8" t="s">
        <v>1378</v>
      </c>
      <c r="F56" s="8" t="s">
        <v>1379</v>
      </c>
      <c r="G56" s="8" t="s">
        <v>47</v>
      </c>
      <c r="H56" s="8" t="s">
        <v>61</v>
      </c>
      <c r="I56" s="12" t="s">
        <v>22</v>
      </c>
      <c r="J56" s="8" t="s">
        <v>1375</v>
      </c>
    </row>
    <row r="57" spans="1:10" x14ac:dyDescent="0.25">
      <c r="A57" s="8" t="s">
        <v>572</v>
      </c>
      <c r="B57" s="8" t="s">
        <v>1371</v>
      </c>
      <c r="C57" s="8" t="s">
        <v>17</v>
      </c>
      <c r="D57" s="8" t="s">
        <v>87</v>
      </c>
      <c r="E57" s="8" t="s">
        <v>1378</v>
      </c>
      <c r="F57" s="8" t="s">
        <v>1379</v>
      </c>
      <c r="G57" s="8" t="s">
        <v>27</v>
      </c>
      <c r="H57" s="8" t="s">
        <v>21</v>
      </c>
      <c r="I57" s="12" t="s">
        <v>22</v>
      </c>
      <c r="J57" s="8" t="s">
        <v>1375</v>
      </c>
    </row>
    <row r="58" spans="1:10" x14ac:dyDescent="0.25">
      <c r="A58" s="8" t="s">
        <v>612</v>
      </c>
      <c r="B58" s="8" t="s">
        <v>1371</v>
      </c>
      <c r="C58" s="8" t="s">
        <v>55</v>
      </c>
      <c r="D58" s="8" t="s">
        <v>26</v>
      </c>
      <c r="E58" s="8" t="s">
        <v>1378</v>
      </c>
      <c r="F58" s="8" t="s">
        <v>1379</v>
      </c>
      <c r="G58" s="8" t="s">
        <v>47</v>
      </c>
      <c r="H58" s="8" t="s">
        <v>68</v>
      </c>
      <c r="I58" s="12" t="s">
        <v>22</v>
      </c>
      <c r="J58" s="8" t="s">
        <v>37</v>
      </c>
    </row>
    <row r="59" spans="1:10" x14ac:dyDescent="0.25">
      <c r="A59" s="8" t="s">
        <v>622</v>
      </c>
      <c r="B59" s="8" t="s">
        <v>1371</v>
      </c>
      <c r="C59" s="8" t="s">
        <v>25</v>
      </c>
      <c r="D59" s="8" t="s">
        <v>26</v>
      </c>
      <c r="E59" s="8" t="s">
        <v>1377</v>
      </c>
      <c r="F59" s="8" t="s">
        <v>1380</v>
      </c>
      <c r="G59" s="8" t="s">
        <v>35</v>
      </c>
      <c r="H59" s="8" t="s">
        <v>61</v>
      </c>
      <c r="I59" s="12" t="s">
        <v>22</v>
      </c>
      <c r="J59" s="8" t="s">
        <v>37</v>
      </c>
    </row>
    <row r="60" spans="1:10" x14ac:dyDescent="0.25">
      <c r="A60" s="8" t="s">
        <v>667</v>
      </c>
      <c r="B60" s="8" t="s">
        <v>1371</v>
      </c>
      <c r="C60" s="8" t="s">
        <v>25</v>
      </c>
      <c r="D60" s="8" t="s">
        <v>26</v>
      </c>
      <c r="E60" s="8" t="s">
        <v>1377</v>
      </c>
      <c r="F60" s="8" t="s">
        <v>1379</v>
      </c>
      <c r="G60" s="8" t="s">
        <v>142</v>
      </c>
      <c r="H60" s="8" t="s">
        <v>28</v>
      </c>
      <c r="I60" s="12" t="s">
        <v>20</v>
      </c>
      <c r="J60" s="8" t="s">
        <v>1375</v>
      </c>
    </row>
    <row r="61" spans="1:10" x14ac:dyDescent="0.25">
      <c r="A61" s="8" t="s">
        <v>672</v>
      </c>
      <c r="B61" s="8" t="s">
        <v>1371</v>
      </c>
      <c r="C61" s="8" t="s">
        <v>17</v>
      </c>
      <c r="D61" s="8" t="s">
        <v>26</v>
      </c>
      <c r="E61" s="8" t="s">
        <v>1377</v>
      </c>
      <c r="F61" s="8" t="s">
        <v>1379</v>
      </c>
      <c r="G61" s="8" t="s">
        <v>27</v>
      </c>
      <c r="H61" s="8" t="s">
        <v>32</v>
      </c>
      <c r="I61" s="12" t="s">
        <v>22</v>
      </c>
      <c r="J61" s="8" t="s">
        <v>1375</v>
      </c>
    </row>
    <row r="62" spans="1:10" x14ac:dyDescent="0.25">
      <c r="A62" s="8" t="s">
        <v>703</v>
      </c>
      <c r="B62" s="8" t="s">
        <v>1371</v>
      </c>
      <c r="C62" s="8" t="s">
        <v>55</v>
      </c>
      <c r="D62" s="8" t="s">
        <v>44</v>
      </c>
      <c r="E62" s="8" t="s">
        <v>1378</v>
      </c>
      <c r="F62" s="8" t="s">
        <v>1379</v>
      </c>
      <c r="G62" s="8" t="s">
        <v>85</v>
      </c>
      <c r="H62" s="8" t="s">
        <v>76</v>
      </c>
      <c r="I62" s="12" t="s">
        <v>22</v>
      </c>
      <c r="J62" s="8" t="s">
        <v>686</v>
      </c>
    </row>
    <row r="63" spans="1:10" x14ac:dyDescent="0.25">
      <c r="A63" s="8" t="s">
        <v>706</v>
      </c>
      <c r="B63" s="8" t="s">
        <v>1371</v>
      </c>
      <c r="C63" s="8" t="s">
        <v>17</v>
      </c>
      <c r="D63" s="8" t="s">
        <v>318</v>
      </c>
      <c r="E63" s="8" t="s">
        <v>1378</v>
      </c>
      <c r="F63" s="8" t="s">
        <v>1380</v>
      </c>
      <c r="G63" s="8" t="s">
        <v>35</v>
      </c>
      <c r="H63" s="8" t="s">
        <v>21</v>
      </c>
      <c r="I63" s="12" t="s">
        <v>22</v>
      </c>
      <c r="J63" s="8" t="s">
        <v>52</v>
      </c>
    </row>
    <row r="64" spans="1:10" x14ac:dyDescent="0.25">
      <c r="A64" s="8" t="s">
        <v>739</v>
      </c>
      <c r="B64" s="8" t="s">
        <v>1371</v>
      </c>
      <c r="C64" s="8" t="s">
        <v>17</v>
      </c>
      <c r="D64" s="8" t="s">
        <v>26</v>
      </c>
      <c r="E64" s="8" t="s">
        <v>1378</v>
      </c>
      <c r="F64" s="8" t="s">
        <v>1379</v>
      </c>
      <c r="G64" s="8" t="s">
        <v>47</v>
      </c>
      <c r="H64" s="8" t="s">
        <v>32</v>
      </c>
      <c r="I64" s="12" t="s">
        <v>22</v>
      </c>
      <c r="J64" s="8" t="s">
        <v>52</v>
      </c>
    </row>
    <row r="65" spans="1:10" x14ac:dyDescent="0.25">
      <c r="A65" s="8" t="s">
        <v>745</v>
      </c>
      <c r="B65" s="8" t="s">
        <v>1371</v>
      </c>
      <c r="C65" s="8" t="s">
        <v>25</v>
      </c>
      <c r="D65" s="8" t="s">
        <v>26</v>
      </c>
      <c r="E65" s="8" t="s">
        <v>1378</v>
      </c>
      <c r="F65" s="8" t="s">
        <v>1379</v>
      </c>
      <c r="G65" s="8" t="s">
        <v>47</v>
      </c>
      <c r="H65" s="8" t="s">
        <v>66</v>
      </c>
      <c r="I65" s="12" t="s">
        <v>22</v>
      </c>
      <c r="J65" s="8" t="s">
        <v>37</v>
      </c>
    </row>
    <row r="66" spans="1:10" x14ac:dyDescent="0.25">
      <c r="A66" s="8" t="s">
        <v>1066</v>
      </c>
      <c r="B66" s="8" t="s">
        <v>1371</v>
      </c>
      <c r="C66" s="8" t="s">
        <v>17</v>
      </c>
      <c r="D66" s="8" t="s">
        <v>18</v>
      </c>
      <c r="E66" s="8" t="s">
        <v>1378</v>
      </c>
      <c r="F66" s="8" t="s">
        <v>1380</v>
      </c>
      <c r="G66" s="8" t="s">
        <v>27</v>
      </c>
      <c r="H66" s="8" t="s">
        <v>61</v>
      </c>
      <c r="I66" s="12" t="s">
        <v>22</v>
      </c>
      <c r="J66" s="8" t="s">
        <v>52</v>
      </c>
    </row>
    <row r="67" spans="1:10" x14ac:dyDescent="0.25">
      <c r="A67" s="8" t="s">
        <v>1068</v>
      </c>
      <c r="B67" s="8" t="s">
        <v>1371</v>
      </c>
      <c r="C67" s="8" t="s">
        <v>31</v>
      </c>
      <c r="D67" s="8" t="s">
        <v>26</v>
      </c>
      <c r="E67" s="8" t="s">
        <v>1378</v>
      </c>
      <c r="F67" s="8" t="s">
        <v>1380</v>
      </c>
      <c r="G67" s="8" t="s">
        <v>27</v>
      </c>
      <c r="H67" s="8" t="s">
        <v>32</v>
      </c>
      <c r="I67" s="12" t="s">
        <v>22</v>
      </c>
      <c r="J67" s="8" t="s">
        <v>1375</v>
      </c>
    </row>
    <row r="68" spans="1:10" x14ac:dyDescent="0.25">
      <c r="A68" s="8" t="s">
        <v>1272</v>
      </c>
      <c r="B68" s="8" t="s">
        <v>1371</v>
      </c>
      <c r="C68" s="8" t="s">
        <v>25</v>
      </c>
      <c r="D68" s="8" t="s">
        <v>26</v>
      </c>
      <c r="E68" s="8" t="s">
        <v>1378</v>
      </c>
      <c r="F68" s="8" t="s">
        <v>1379</v>
      </c>
      <c r="G68" s="8" t="s">
        <v>27</v>
      </c>
      <c r="H68" s="8" t="s">
        <v>61</v>
      </c>
      <c r="I68" s="12" t="s">
        <v>22</v>
      </c>
      <c r="J68" s="8" t="s">
        <v>37</v>
      </c>
    </row>
    <row r="69" spans="1:10" x14ac:dyDescent="0.25">
      <c r="A69" s="8" t="s">
        <v>1276</v>
      </c>
      <c r="B69" s="8" t="s">
        <v>1371</v>
      </c>
      <c r="C69" s="8" t="s">
        <v>25</v>
      </c>
      <c r="D69" s="8" t="s">
        <v>44</v>
      </c>
      <c r="E69" s="8" t="s">
        <v>1378</v>
      </c>
      <c r="F69" s="8" t="s">
        <v>1379</v>
      </c>
      <c r="G69" s="8" t="s">
        <v>27</v>
      </c>
      <c r="H69" s="8" t="s">
        <v>32</v>
      </c>
      <c r="I69" s="12" t="s">
        <v>20</v>
      </c>
      <c r="J69" s="8" t="s">
        <v>1375</v>
      </c>
    </row>
    <row r="70" spans="1:10" x14ac:dyDescent="0.25">
      <c r="A70" s="8" t="s">
        <v>1278</v>
      </c>
      <c r="B70" s="8" t="s">
        <v>1371</v>
      </c>
      <c r="C70" s="8" t="s">
        <v>17</v>
      </c>
      <c r="D70" s="8" t="s">
        <v>26</v>
      </c>
      <c r="E70" s="8" t="s">
        <v>1378</v>
      </c>
      <c r="F70" s="8" t="s">
        <v>1379</v>
      </c>
      <c r="G70" s="8" t="s">
        <v>27</v>
      </c>
      <c r="H70" s="8" t="s">
        <v>32</v>
      </c>
      <c r="I70" s="12" t="s">
        <v>22</v>
      </c>
      <c r="J70" s="8" t="s">
        <v>52</v>
      </c>
    </row>
    <row r="71" spans="1:10" x14ac:dyDescent="0.25">
      <c r="A71" s="8" t="s">
        <v>1282</v>
      </c>
      <c r="B71" s="8" t="s">
        <v>1371</v>
      </c>
      <c r="C71" s="8" t="s">
        <v>17</v>
      </c>
      <c r="D71" s="8" t="s">
        <v>26</v>
      </c>
      <c r="E71" s="8" t="s">
        <v>1378</v>
      </c>
      <c r="F71" s="8" t="s">
        <v>1379</v>
      </c>
      <c r="G71" s="8" t="s">
        <v>47</v>
      </c>
      <c r="H71" s="8" t="s">
        <v>156</v>
      </c>
      <c r="I71" s="12" t="s">
        <v>22</v>
      </c>
      <c r="J71" s="8" t="s">
        <v>52</v>
      </c>
    </row>
    <row r="72" spans="1:10" x14ac:dyDescent="0.25">
      <c r="A72" s="8" t="s">
        <v>1283</v>
      </c>
      <c r="B72" s="8" t="s">
        <v>1371</v>
      </c>
      <c r="C72" s="8" t="s">
        <v>55</v>
      </c>
      <c r="D72" s="8" t="s">
        <v>18</v>
      </c>
      <c r="E72" s="8" t="s">
        <v>1378</v>
      </c>
      <c r="F72" s="8" t="s">
        <v>1379</v>
      </c>
      <c r="G72" s="8" t="s">
        <v>27</v>
      </c>
      <c r="H72" s="8" t="s">
        <v>61</v>
      </c>
      <c r="I72" s="12" t="s">
        <v>20</v>
      </c>
      <c r="J72" s="8" t="s">
        <v>37</v>
      </c>
    </row>
    <row r="73" spans="1:10" x14ac:dyDescent="0.25">
      <c r="A73" s="8" t="s">
        <v>1289</v>
      </c>
      <c r="B73" s="8" t="s">
        <v>1371</v>
      </c>
      <c r="C73" s="8" t="s">
        <v>17</v>
      </c>
      <c r="D73" s="8" t="s">
        <v>44</v>
      </c>
      <c r="E73" s="8" t="s">
        <v>1378</v>
      </c>
      <c r="F73" s="8" t="s">
        <v>1379</v>
      </c>
      <c r="G73" s="8" t="s">
        <v>27</v>
      </c>
      <c r="H73" s="8" t="s">
        <v>32</v>
      </c>
      <c r="I73" s="12" t="s">
        <v>20</v>
      </c>
      <c r="J73" s="8" t="s">
        <v>52</v>
      </c>
    </row>
    <row r="74" spans="1:10" x14ac:dyDescent="0.25">
      <c r="A74" s="8" t="s">
        <v>1291</v>
      </c>
      <c r="B74" s="8" t="s">
        <v>1371</v>
      </c>
      <c r="C74" s="8" t="s">
        <v>17</v>
      </c>
      <c r="D74" s="8" t="s">
        <v>44</v>
      </c>
      <c r="E74" s="8" t="s">
        <v>1378</v>
      </c>
      <c r="F74" s="8" t="s">
        <v>1379</v>
      </c>
      <c r="G74" s="8" t="s">
        <v>27</v>
      </c>
      <c r="H74" s="8" t="s">
        <v>61</v>
      </c>
      <c r="I74" s="12" t="s">
        <v>22</v>
      </c>
      <c r="J74" s="8" t="s">
        <v>1375</v>
      </c>
    </row>
    <row r="75" spans="1:10" x14ac:dyDescent="0.25">
      <c r="A75" s="8" t="s">
        <v>1293</v>
      </c>
      <c r="B75" s="8" t="s">
        <v>1371</v>
      </c>
      <c r="C75" s="8" t="s">
        <v>31</v>
      </c>
      <c r="D75" s="8" t="s">
        <v>26</v>
      </c>
      <c r="E75" s="8" t="s">
        <v>1378</v>
      </c>
      <c r="F75" s="8" t="s">
        <v>1380</v>
      </c>
      <c r="G75" s="8" t="s">
        <v>27</v>
      </c>
      <c r="H75" s="8" t="s">
        <v>61</v>
      </c>
      <c r="I75" s="12" t="s">
        <v>22</v>
      </c>
      <c r="J75" s="8" t="s">
        <v>357</v>
      </c>
    </row>
    <row r="76" spans="1:10" x14ac:dyDescent="0.25">
      <c r="A76" s="8" t="s">
        <v>1294</v>
      </c>
      <c r="B76" s="8" t="s">
        <v>1371</v>
      </c>
      <c r="C76" s="8" t="s">
        <v>55</v>
      </c>
      <c r="D76" s="8" t="s">
        <v>26</v>
      </c>
      <c r="E76" s="8" t="s">
        <v>1378</v>
      </c>
      <c r="F76" s="8" t="s">
        <v>1379</v>
      </c>
      <c r="G76" s="8" t="s">
        <v>27</v>
      </c>
      <c r="H76" s="8" t="s">
        <v>1295</v>
      </c>
      <c r="I76" s="12" t="s">
        <v>22</v>
      </c>
      <c r="J76" s="8" t="s">
        <v>686</v>
      </c>
    </row>
    <row r="77" spans="1:10" x14ac:dyDescent="0.25">
      <c r="A77" s="8" t="s">
        <v>1299</v>
      </c>
      <c r="B77" s="8" t="s">
        <v>1371</v>
      </c>
      <c r="C77" s="8" t="s">
        <v>17</v>
      </c>
      <c r="D77" s="8" t="s">
        <v>26</v>
      </c>
      <c r="E77" s="8" t="s">
        <v>1377</v>
      </c>
      <c r="F77" s="8" t="s">
        <v>1379</v>
      </c>
      <c r="G77" s="8" t="s">
        <v>47</v>
      </c>
      <c r="H77" s="8" t="s">
        <v>32</v>
      </c>
      <c r="I77" s="12" t="s">
        <v>22</v>
      </c>
      <c r="J77" s="8" t="s">
        <v>45</v>
      </c>
    </row>
    <row r="78" spans="1:10" x14ac:dyDescent="0.25">
      <c r="A78" s="8" t="s">
        <v>1303</v>
      </c>
      <c r="B78" s="8" t="s">
        <v>1371</v>
      </c>
      <c r="C78" s="8" t="s">
        <v>25</v>
      </c>
      <c r="D78" s="8" t="s">
        <v>26</v>
      </c>
      <c r="E78" s="8" t="s">
        <v>1378</v>
      </c>
      <c r="F78" s="8" t="s">
        <v>1379</v>
      </c>
      <c r="G78" s="8" t="s">
        <v>27</v>
      </c>
      <c r="H78" s="8" t="s">
        <v>66</v>
      </c>
      <c r="I78" s="12" t="s">
        <v>22</v>
      </c>
      <c r="J78" s="8" t="s">
        <v>1375</v>
      </c>
    </row>
    <row r="79" spans="1:10" x14ac:dyDescent="0.25">
      <c r="A79" s="8" t="s">
        <v>1308</v>
      </c>
      <c r="B79" s="8" t="s">
        <v>1371</v>
      </c>
      <c r="C79" s="8" t="s">
        <v>55</v>
      </c>
      <c r="D79" s="8" t="s">
        <v>26</v>
      </c>
      <c r="E79" s="8" t="s">
        <v>1378</v>
      </c>
      <c r="F79" s="8" t="s">
        <v>1379</v>
      </c>
      <c r="G79" s="8" t="s">
        <v>57</v>
      </c>
      <c r="H79" s="8" t="s">
        <v>61</v>
      </c>
      <c r="I79" s="12" t="s">
        <v>22</v>
      </c>
      <c r="J79" s="8" t="s">
        <v>37</v>
      </c>
    </row>
    <row r="80" spans="1:10" x14ac:dyDescent="0.25">
      <c r="A80" s="8" t="s">
        <v>1313</v>
      </c>
      <c r="B80" s="8" t="s">
        <v>1371</v>
      </c>
      <c r="C80" s="8" t="s">
        <v>17</v>
      </c>
      <c r="D80" s="8" t="s">
        <v>26</v>
      </c>
      <c r="E80" s="8" t="s">
        <v>1378</v>
      </c>
      <c r="F80" s="8" t="s">
        <v>1379</v>
      </c>
      <c r="G80" s="8" t="s">
        <v>47</v>
      </c>
      <c r="H80" s="8" t="s">
        <v>61</v>
      </c>
      <c r="I80" s="12" t="s">
        <v>22</v>
      </c>
      <c r="J80" s="8" t="s">
        <v>52</v>
      </c>
    </row>
    <row r="81" spans="1:10" x14ac:dyDescent="0.25">
      <c r="A81" s="8" t="s">
        <v>1315</v>
      </c>
      <c r="B81" s="8" t="s">
        <v>1371</v>
      </c>
      <c r="C81" s="8" t="s">
        <v>17</v>
      </c>
      <c r="D81" s="8" t="s">
        <v>26</v>
      </c>
      <c r="E81" s="8" t="s">
        <v>1378</v>
      </c>
      <c r="F81" s="8" t="s">
        <v>1379</v>
      </c>
      <c r="G81" s="8" t="s">
        <v>35</v>
      </c>
      <c r="H81" s="8" t="s">
        <v>32</v>
      </c>
      <c r="I81" s="12" t="s">
        <v>22</v>
      </c>
      <c r="J81" s="8" t="s">
        <v>1375</v>
      </c>
    </row>
    <row r="82" spans="1:10" x14ac:dyDescent="0.25">
      <c r="A82" s="8" t="s">
        <v>1318</v>
      </c>
      <c r="B82" s="8" t="s">
        <v>1371</v>
      </c>
      <c r="C82" s="8" t="s">
        <v>25</v>
      </c>
      <c r="D82" s="8" t="s">
        <v>18</v>
      </c>
      <c r="E82" s="8" t="s">
        <v>1378</v>
      </c>
      <c r="F82" s="8" t="s">
        <v>1379</v>
      </c>
      <c r="G82" s="8" t="s">
        <v>47</v>
      </c>
      <c r="H82" s="8" t="s">
        <v>1319</v>
      </c>
      <c r="I82" s="12" t="s">
        <v>22</v>
      </c>
      <c r="J82" s="8" t="s">
        <v>686</v>
      </c>
    </row>
    <row r="83" spans="1:10" x14ac:dyDescent="0.25">
      <c r="A83" s="8" t="s">
        <v>1322</v>
      </c>
      <c r="B83" s="8" t="s">
        <v>1371</v>
      </c>
      <c r="C83" s="8" t="s">
        <v>25</v>
      </c>
      <c r="D83" s="8" t="s">
        <v>26</v>
      </c>
      <c r="E83" s="8" t="s">
        <v>1378</v>
      </c>
      <c r="F83" s="8" t="s">
        <v>1379</v>
      </c>
      <c r="G83" s="8" t="s">
        <v>27</v>
      </c>
      <c r="H83" s="8" t="s">
        <v>1323</v>
      </c>
      <c r="I83" s="12" t="s">
        <v>20</v>
      </c>
      <c r="J83" s="8" t="s">
        <v>357</v>
      </c>
    </row>
    <row r="84" spans="1:10" x14ac:dyDescent="0.25">
      <c r="A84" s="8" t="s">
        <v>1333</v>
      </c>
      <c r="B84" s="8" t="s">
        <v>1371</v>
      </c>
      <c r="C84" s="8" t="s">
        <v>31</v>
      </c>
      <c r="D84" s="8" t="s">
        <v>18</v>
      </c>
      <c r="E84" s="8" t="s">
        <v>1378</v>
      </c>
      <c r="F84" s="8" t="s">
        <v>1379</v>
      </c>
      <c r="G84" s="8" t="s">
        <v>47</v>
      </c>
      <c r="H84" s="8" t="s">
        <v>32</v>
      </c>
      <c r="I84" s="12" t="s">
        <v>20</v>
      </c>
      <c r="J84" s="8" t="s">
        <v>37</v>
      </c>
    </row>
    <row r="85" spans="1:10" x14ac:dyDescent="0.25">
      <c r="A85" s="8" t="s">
        <v>1335</v>
      </c>
      <c r="B85" s="8" t="s">
        <v>1371</v>
      </c>
      <c r="C85" s="8" t="s">
        <v>25</v>
      </c>
      <c r="D85" s="8" t="s">
        <v>18</v>
      </c>
      <c r="E85" s="8" t="s">
        <v>1378</v>
      </c>
      <c r="F85" s="8" t="s">
        <v>1379</v>
      </c>
      <c r="G85" s="8" t="s">
        <v>47</v>
      </c>
      <c r="H85" s="8" t="s">
        <v>32</v>
      </c>
      <c r="I85" s="12" t="s">
        <v>22</v>
      </c>
      <c r="J85" s="8" t="s">
        <v>1375</v>
      </c>
    </row>
    <row r="86" spans="1:10" x14ac:dyDescent="0.25">
      <c r="A86" s="8" t="s">
        <v>1337</v>
      </c>
      <c r="B86" s="8" t="s">
        <v>1371</v>
      </c>
      <c r="C86" s="8" t="s">
        <v>25</v>
      </c>
      <c r="D86" s="8" t="s">
        <v>18</v>
      </c>
      <c r="E86" s="8" t="s">
        <v>1378</v>
      </c>
      <c r="F86" s="8" t="s">
        <v>1379</v>
      </c>
      <c r="G86" s="8" t="s">
        <v>47</v>
      </c>
      <c r="H86" s="8" t="s">
        <v>61</v>
      </c>
      <c r="I86" s="12" t="s">
        <v>22</v>
      </c>
      <c r="J86" s="8" t="s">
        <v>37</v>
      </c>
    </row>
    <row r="87" spans="1:10" x14ac:dyDescent="0.25">
      <c r="A87" s="8" t="s">
        <v>1340</v>
      </c>
      <c r="B87" s="8" t="s">
        <v>1371</v>
      </c>
      <c r="C87" s="8" t="s">
        <v>17</v>
      </c>
      <c r="D87" s="8" t="s">
        <v>44</v>
      </c>
      <c r="E87" s="8" t="s">
        <v>1378</v>
      </c>
      <c r="F87" s="8" t="s">
        <v>1379</v>
      </c>
      <c r="G87" s="8" t="s">
        <v>27</v>
      </c>
      <c r="H87" s="8" t="s">
        <v>68</v>
      </c>
      <c r="I87" s="12" t="s">
        <v>22</v>
      </c>
      <c r="J87" s="8" t="s">
        <v>52</v>
      </c>
    </row>
    <row r="88" spans="1:10" x14ac:dyDescent="0.25">
      <c r="A88" s="8" t="s">
        <v>1342</v>
      </c>
      <c r="B88" s="8" t="s">
        <v>1371</v>
      </c>
      <c r="C88" s="8" t="s">
        <v>25</v>
      </c>
      <c r="D88" s="8" t="s">
        <v>18</v>
      </c>
      <c r="E88" s="8" t="s">
        <v>1378</v>
      </c>
      <c r="F88" s="8" t="s">
        <v>1379</v>
      </c>
      <c r="G88" s="8" t="s">
        <v>27</v>
      </c>
      <c r="H88" s="8" t="s">
        <v>32</v>
      </c>
      <c r="I88" s="12" t="s">
        <v>22</v>
      </c>
      <c r="J88" s="8" t="s">
        <v>1375</v>
      </c>
    </row>
    <row r="89" spans="1:10" x14ac:dyDescent="0.25">
      <c r="A89" s="8" t="s">
        <v>1343</v>
      </c>
      <c r="B89" s="8" t="s">
        <v>1371</v>
      </c>
      <c r="C89" s="8" t="s">
        <v>17</v>
      </c>
      <c r="D89" s="8" t="s">
        <v>26</v>
      </c>
      <c r="E89" s="8" t="s">
        <v>1378</v>
      </c>
      <c r="F89" s="8" t="s">
        <v>1379</v>
      </c>
      <c r="G89" s="8" t="s">
        <v>47</v>
      </c>
      <c r="H89" s="8" t="s">
        <v>58</v>
      </c>
      <c r="I89" s="12" t="s">
        <v>22</v>
      </c>
      <c r="J89" s="8" t="s">
        <v>1375</v>
      </c>
    </row>
    <row r="90" spans="1:10" x14ac:dyDescent="0.25">
      <c r="A90" s="8" t="s">
        <v>1346</v>
      </c>
      <c r="B90" s="8" t="s">
        <v>1371</v>
      </c>
      <c r="C90" s="8" t="s">
        <v>55</v>
      </c>
      <c r="D90" s="8" t="s">
        <v>18</v>
      </c>
      <c r="E90" s="8" t="s">
        <v>1378</v>
      </c>
      <c r="F90" s="8" t="s">
        <v>1379</v>
      </c>
      <c r="G90" s="8" t="s">
        <v>47</v>
      </c>
      <c r="H90" s="8" t="s">
        <v>21</v>
      </c>
      <c r="I90" s="12" t="s">
        <v>22</v>
      </c>
      <c r="J90" s="8" t="s">
        <v>33</v>
      </c>
    </row>
    <row r="91" spans="1:10" x14ac:dyDescent="0.25">
      <c r="A91" s="8" t="s">
        <v>1348</v>
      </c>
      <c r="B91" s="8" t="s">
        <v>1371</v>
      </c>
      <c r="C91" s="8" t="s">
        <v>31</v>
      </c>
      <c r="D91" s="8" t="s">
        <v>26</v>
      </c>
      <c r="E91" s="8" t="s">
        <v>1378</v>
      </c>
      <c r="F91" s="8" t="s">
        <v>1380</v>
      </c>
      <c r="G91" s="8" t="s">
        <v>27</v>
      </c>
      <c r="H91" s="8" t="s">
        <v>1349</v>
      </c>
      <c r="I91" s="12" t="s">
        <v>20</v>
      </c>
      <c r="J91" s="8" t="s">
        <v>1375</v>
      </c>
    </row>
    <row r="92" spans="1:10" x14ac:dyDescent="0.25">
      <c r="A92" s="8" t="s">
        <v>1352</v>
      </c>
      <c r="B92" s="8" t="s">
        <v>1371</v>
      </c>
      <c r="C92" s="8" t="s">
        <v>55</v>
      </c>
      <c r="D92" s="8" t="s">
        <v>26</v>
      </c>
      <c r="E92" s="8" t="s">
        <v>1378</v>
      </c>
      <c r="F92" s="8" t="s">
        <v>1380</v>
      </c>
      <c r="G92" s="8" t="s">
        <v>27</v>
      </c>
      <c r="H92" s="8" t="s">
        <v>61</v>
      </c>
      <c r="I92" s="12" t="s">
        <v>22</v>
      </c>
      <c r="J92" s="8" t="s">
        <v>1375</v>
      </c>
    </row>
    <row r="93" spans="1:10" x14ac:dyDescent="0.25">
      <c r="A93" s="8" t="s">
        <v>1354</v>
      </c>
      <c r="B93" s="8" t="s">
        <v>1371</v>
      </c>
      <c r="C93" s="8" t="s">
        <v>17</v>
      </c>
      <c r="D93" s="8" t="s">
        <v>44</v>
      </c>
      <c r="E93" s="8" t="s">
        <v>1378</v>
      </c>
      <c r="F93" s="8" t="s">
        <v>1379</v>
      </c>
      <c r="G93" s="8" t="s">
        <v>47</v>
      </c>
      <c r="H93" s="8" t="s">
        <v>277</v>
      </c>
      <c r="I93" s="12" t="s">
        <v>22</v>
      </c>
      <c r="J93" s="8" t="s">
        <v>1375</v>
      </c>
    </row>
    <row r="94" spans="1:10" x14ac:dyDescent="0.25">
      <c r="A94" s="8" t="s">
        <v>187</v>
      </c>
      <c r="B94" s="8" t="s">
        <v>1371</v>
      </c>
      <c r="C94" s="8" t="s">
        <v>55</v>
      </c>
      <c r="D94" s="8" t="s">
        <v>18</v>
      </c>
      <c r="E94" s="8" t="s">
        <v>1378</v>
      </c>
      <c r="F94" s="8" t="s">
        <v>1380</v>
      </c>
      <c r="G94" s="8" t="s">
        <v>35</v>
      </c>
      <c r="H94" s="8" t="s">
        <v>28</v>
      </c>
      <c r="I94" s="12" t="s">
        <v>20</v>
      </c>
      <c r="J94" s="8" t="s">
        <v>188</v>
      </c>
    </row>
    <row r="95" spans="1:10" x14ac:dyDescent="0.25">
      <c r="A95" s="8" t="s">
        <v>192</v>
      </c>
      <c r="B95" s="8" t="s">
        <v>1371</v>
      </c>
      <c r="C95" s="8" t="s">
        <v>17</v>
      </c>
      <c r="D95" s="8" t="s">
        <v>26</v>
      </c>
      <c r="E95" s="8" t="s">
        <v>1378</v>
      </c>
      <c r="F95" s="8" t="s">
        <v>1379</v>
      </c>
      <c r="G95" s="8" t="s">
        <v>35</v>
      </c>
      <c r="H95" s="8" t="s">
        <v>166</v>
      </c>
      <c r="I95" s="12" t="s">
        <v>22</v>
      </c>
      <c r="J95" s="8" t="s">
        <v>52</v>
      </c>
    </row>
    <row r="96" spans="1:10" x14ac:dyDescent="0.25">
      <c r="A96" s="8" t="s">
        <v>223</v>
      </c>
      <c r="B96" s="8" t="s">
        <v>1371</v>
      </c>
      <c r="C96" s="8" t="s">
        <v>55</v>
      </c>
      <c r="D96" s="8" t="s">
        <v>26</v>
      </c>
      <c r="E96" s="8" t="s">
        <v>1378</v>
      </c>
      <c r="F96" s="8" t="s">
        <v>1379</v>
      </c>
      <c r="G96" s="8" t="s">
        <v>47</v>
      </c>
      <c r="H96" s="8" t="s">
        <v>32</v>
      </c>
      <c r="I96" s="12" t="s">
        <v>20</v>
      </c>
      <c r="J96" s="8" t="s">
        <v>37</v>
      </c>
    </row>
    <row r="97" spans="1:10" x14ac:dyDescent="0.25">
      <c r="A97" s="8" t="s">
        <v>264</v>
      </c>
      <c r="B97" s="8" t="s">
        <v>1371</v>
      </c>
      <c r="C97" s="8" t="s">
        <v>31</v>
      </c>
      <c r="D97" s="8" t="s">
        <v>26</v>
      </c>
      <c r="E97" s="8" t="s">
        <v>1378</v>
      </c>
      <c r="F97" s="8" t="s">
        <v>1379</v>
      </c>
      <c r="G97" s="8" t="s">
        <v>47</v>
      </c>
      <c r="H97" s="8" t="s">
        <v>66</v>
      </c>
      <c r="I97" s="12" t="s">
        <v>22</v>
      </c>
      <c r="J97" s="8" t="s">
        <v>37</v>
      </c>
    </row>
    <row r="98" spans="1:10" x14ac:dyDescent="0.25">
      <c r="A98" s="8" t="s">
        <v>327</v>
      </c>
      <c r="B98" s="8" t="s">
        <v>1371</v>
      </c>
      <c r="C98" s="8" t="s">
        <v>17</v>
      </c>
      <c r="D98" s="8" t="s">
        <v>18</v>
      </c>
      <c r="E98" s="8" t="s">
        <v>1378</v>
      </c>
      <c r="F98" s="8" t="s">
        <v>1379</v>
      </c>
      <c r="G98" s="8" t="s">
        <v>47</v>
      </c>
      <c r="H98" s="8" t="s">
        <v>21</v>
      </c>
      <c r="I98" s="12" t="s">
        <v>22</v>
      </c>
      <c r="J98" s="8" t="s">
        <v>1375</v>
      </c>
    </row>
    <row r="99" spans="1:10" x14ac:dyDescent="0.25">
      <c r="A99" s="8" t="s">
        <v>341</v>
      </c>
      <c r="B99" s="8" t="s">
        <v>1371</v>
      </c>
      <c r="C99" s="8" t="s">
        <v>55</v>
      </c>
      <c r="D99" s="8" t="s">
        <v>26</v>
      </c>
      <c r="E99" s="8" t="s">
        <v>1378</v>
      </c>
      <c r="F99" s="8" t="s">
        <v>1379</v>
      </c>
      <c r="G99" s="8" t="s">
        <v>35</v>
      </c>
      <c r="H99" s="8" t="s">
        <v>32</v>
      </c>
      <c r="I99" s="12" t="s">
        <v>22</v>
      </c>
      <c r="J99" s="8" t="s">
        <v>1375</v>
      </c>
    </row>
    <row r="100" spans="1:10" x14ac:dyDescent="0.25">
      <c r="A100" s="8" t="s">
        <v>403</v>
      </c>
      <c r="B100" s="8" t="s">
        <v>1371</v>
      </c>
      <c r="C100" s="8" t="s">
        <v>55</v>
      </c>
      <c r="D100" s="8" t="s">
        <v>44</v>
      </c>
      <c r="E100" s="8" t="s">
        <v>1378</v>
      </c>
      <c r="F100" s="8" t="s">
        <v>1380</v>
      </c>
      <c r="G100" s="8" t="s">
        <v>35</v>
      </c>
      <c r="H100" s="8" t="s">
        <v>404</v>
      </c>
      <c r="I100" s="12" t="s">
        <v>22</v>
      </c>
      <c r="J100" s="8" t="s">
        <v>405</v>
      </c>
    </row>
    <row r="101" spans="1:10" x14ac:dyDescent="0.25">
      <c r="A101" s="8" t="s">
        <v>434</v>
      </c>
      <c r="B101" s="8" t="s">
        <v>1371</v>
      </c>
      <c r="C101" s="8" t="s">
        <v>55</v>
      </c>
      <c r="D101" s="8" t="s">
        <v>26</v>
      </c>
      <c r="E101" s="8" t="s">
        <v>1378</v>
      </c>
      <c r="F101" s="8" t="s">
        <v>1379</v>
      </c>
      <c r="G101" s="8" t="s">
        <v>27</v>
      </c>
      <c r="H101" s="8" t="s">
        <v>28</v>
      </c>
      <c r="I101" s="12" t="s">
        <v>22</v>
      </c>
      <c r="J101" s="8" t="s">
        <v>33</v>
      </c>
    </row>
    <row r="102" spans="1:10" x14ac:dyDescent="0.25">
      <c r="A102" s="8" t="s">
        <v>449</v>
      </c>
      <c r="B102" s="8" t="s">
        <v>1371</v>
      </c>
      <c r="C102" s="8" t="s">
        <v>17</v>
      </c>
      <c r="D102" s="8" t="s">
        <v>87</v>
      </c>
      <c r="E102" s="8" t="s">
        <v>1378</v>
      </c>
      <c r="F102" s="8" t="s">
        <v>1379</v>
      </c>
      <c r="G102" s="8" t="s">
        <v>47</v>
      </c>
      <c r="H102" s="8" t="s">
        <v>277</v>
      </c>
      <c r="I102" s="12" t="s">
        <v>22</v>
      </c>
      <c r="J102" s="8" t="s">
        <v>1375</v>
      </c>
    </row>
    <row r="103" spans="1:10" x14ac:dyDescent="0.25">
      <c r="A103" s="8" t="s">
        <v>462</v>
      </c>
      <c r="B103" s="8" t="s">
        <v>1371</v>
      </c>
      <c r="C103" s="8" t="s">
        <v>17</v>
      </c>
      <c r="D103" s="8" t="s">
        <v>26</v>
      </c>
      <c r="E103" s="8" t="s">
        <v>1378</v>
      </c>
      <c r="F103" s="8" t="s">
        <v>1379</v>
      </c>
      <c r="G103" s="8" t="s">
        <v>27</v>
      </c>
      <c r="H103" s="8" t="s">
        <v>21</v>
      </c>
      <c r="I103" s="12" t="s">
        <v>22</v>
      </c>
      <c r="J103" s="8" t="s">
        <v>52</v>
      </c>
    </row>
    <row r="104" spans="1:10" x14ac:dyDescent="0.25">
      <c r="A104" s="8" t="s">
        <v>478</v>
      </c>
      <c r="B104" s="8" t="s">
        <v>1371</v>
      </c>
      <c r="C104" s="8" t="s">
        <v>25</v>
      </c>
      <c r="D104" s="8" t="s">
        <v>26</v>
      </c>
      <c r="E104" s="8" t="s">
        <v>1377</v>
      </c>
      <c r="F104" s="8" t="s">
        <v>1379</v>
      </c>
      <c r="G104" s="8" t="s">
        <v>47</v>
      </c>
      <c r="H104" s="8" t="s">
        <v>61</v>
      </c>
      <c r="I104" s="12" t="s">
        <v>22</v>
      </c>
      <c r="J104" s="8" t="s">
        <v>1375</v>
      </c>
    </row>
    <row r="105" spans="1:10" x14ac:dyDescent="0.25">
      <c r="A105" s="8" t="s">
        <v>488</v>
      </c>
      <c r="B105" s="8" t="s">
        <v>1371</v>
      </c>
      <c r="C105" s="8" t="s">
        <v>25</v>
      </c>
      <c r="D105" s="8" t="s">
        <v>87</v>
      </c>
      <c r="E105" s="8" t="s">
        <v>1378</v>
      </c>
      <c r="F105" s="8" t="s">
        <v>1379</v>
      </c>
      <c r="G105" s="8" t="s">
        <v>142</v>
      </c>
      <c r="H105" s="8" t="s">
        <v>61</v>
      </c>
      <c r="I105" s="12" t="s">
        <v>20</v>
      </c>
      <c r="J105" s="8" t="s">
        <v>1375</v>
      </c>
    </row>
    <row r="106" spans="1:10" x14ac:dyDescent="0.25">
      <c r="A106" s="8" t="s">
        <v>490</v>
      </c>
      <c r="B106" s="8" t="s">
        <v>1371</v>
      </c>
      <c r="C106" s="8" t="s">
        <v>55</v>
      </c>
      <c r="D106" s="8" t="s">
        <v>87</v>
      </c>
      <c r="E106" s="8" t="s">
        <v>1378</v>
      </c>
      <c r="F106" s="8" t="s">
        <v>1379</v>
      </c>
      <c r="G106" s="8" t="s">
        <v>47</v>
      </c>
      <c r="H106" s="8" t="s">
        <v>32</v>
      </c>
      <c r="I106" s="12" t="s">
        <v>20</v>
      </c>
      <c r="J106" s="8" t="s">
        <v>37</v>
      </c>
    </row>
    <row r="107" spans="1:10" x14ac:dyDescent="0.25">
      <c r="A107" s="8" t="s">
        <v>510</v>
      </c>
      <c r="B107" s="8" t="s">
        <v>1371</v>
      </c>
      <c r="C107" s="8" t="s">
        <v>25</v>
      </c>
      <c r="D107" s="8" t="s">
        <v>26</v>
      </c>
      <c r="E107" s="8" t="s">
        <v>1378</v>
      </c>
      <c r="F107" s="8" t="s">
        <v>1379</v>
      </c>
      <c r="G107" s="8" t="s">
        <v>27</v>
      </c>
      <c r="H107" s="8" t="s">
        <v>32</v>
      </c>
      <c r="I107" s="12" t="s">
        <v>22</v>
      </c>
      <c r="J107" s="8" t="s">
        <v>1375</v>
      </c>
    </row>
    <row r="108" spans="1:10" x14ac:dyDescent="0.25">
      <c r="A108" s="8" t="s">
        <v>522</v>
      </c>
      <c r="B108" s="8" t="s">
        <v>1371</v>
      </c>
      <c r="C108" s="8" t="s">
        <v>17</v>
      </c>
      <c r="D108" s="8" t="s">
        <v>26</v>
      </c>
      <c r="E108" s="8" t="s">
        <v>1377</v>
      </c>
      <c r="F108" s="8" t="s">
        <v>1379</v>
      </c>
      <c r="G108" s="8" t="s">
        <v>57</v>
      </c>
      <c r="H108" s="8" t="s">
        <v>61</v>
      </c>
      <c r="I108" s="12" t="s">
        <v>22</v>
      </c>
      <c r="J108" s="8" t="s">
        <v>1375</v>
      </c>
    </row>
    <row r="109" spans="1:10" x14ac:dyDescent="0.25">
      <c r="A109" s="8" t="s">
        <v>524</v>
      </c>
      <c r="B109" s="8" t="s">
        <v>1371</v>
      </c>
      <c r="C109" s="8" t="s">
        <v>55</v>
      </c>
      <c r="D109" s="8" t="s">
        <v>26</v>
      </c>
      <c r="E109" s="8" t="s">
        <v>1378</v>
      </c>
      <c r="F109" s="8" t="s">
        <v>1379</v>
      </c>
      <c r="G109" s="8" t="s">
        <v>47</v>
      </c>
      <c r="H109" s="8" t="s">
        <v>36</v>
      </c>
      <c r="I109" s="12" t="s">
        <v>22</v>
      </c>
      <c r="J109" s="8" t="s">
        <v>37</v>
      </c>
    </row>
    <row r="110" spans="1:10" x14ac:dyDescent="0.25">
      <c r="A110" s="8" t="s">
        <v>545</v>
      </c>
      <c r="B110" s="8" t="s">
        <v>1371</v>
      </c>
      <c r="C110" s="8" t="s">
        <v>31</v>
      </c>
      <c r="D110" s="8" t="s">
        <v>44</v>
      </c>
      <c r="E110" s="8" t="s">
        <v>1378</v>
      </c>
      <c r="F110" s="8" t="s">
        <v>1379</v>
      </c>
      <c r="G110" s="8" t="s">
        <v>57</v>
      </c>
      <c r="H110" s="8" t="s">
        <v>166</v>
      </c>
      <c r="I110" s="12" t="s">
        <v>20</v>
      </c>
      <c r="J110" s="8" t="s">
        <v>33</v>
      </c>
    </row>
    <row r="111" spans="1:10" x14ac:dyDescent="0.25">
      <c r="A111" s="8" t="s">
        <v>553</v>
      </c>
      <c r="B111" s="8" t="s">
        <v>1371</v>
      </c>
      <c r="C111" s="8" t="s">
        <v>25</v>
      </c>
      <c r="D111" s="8" t="s">
        <v>18</v>
      </c>
      <c r="E111" s="8" t="s">
        <v>1378</v>
      </c>
      <c r="F111" s="8" t="s">
        <v>1380</v>
      </c>
      <c r="G111" s="8" t="s">
        <v>142</v>
      </c>
      <c r="H111" s="8" t="s">
        <v>32</v>
      </c>
      <c r="I111" s="12" t="s">
        <v>22</v>
      </c>
      <c r="J111" s="8" t="s">
        <v>37</v>
      </c>
    </row>
    <row r="112" spans="1:10" x14ac:dyDescent="0.25">
      <c r="A112" s="8" t="s">
        <v>647</v>
      </c>
      <c r="B112" s="8" t="s">
        <v>1371</v>
      </c>
      <c r="C112" s="8" t="s">
        <v>17</v>
      </c>
      <c r="D112" s="8" t="s">
        <v>363</v>
      </c>
      <c r="E112" s="8" t="s">
        <v>1378</v>
      </c>
      <c r="F112" s="8" t="s">
        <v>1379</v>
      </c>
      <c r="G112" s="8" t="s">
        <v>47</v>
      </c>
      <c r="H112" s="8" t="s">
        <v>32</v>
      </c>
      <c r="I112" s="12" t="s">
        <v>22</v>
      </c>
      <c r="J112" s="8" t="s">
        <v>1375</v>
      </c>
    </row>
    <row r="113" spans="1:10" x14ac:dyDescent="0.25">
      <c r="A113" s="8" t="s">
        <v>699</v>
      </c>
      <c r="B113" s="8" t="s">
        <v>1371</v>
      </c>
      <c r="C113" s="8" t="s">
        <v>55</v>
      </c>
      <c r="D113" s="8" t="s">
        <v>26</v>
      </c>
      <c r="E113" s="8" t="s">
        <v>1378</v>
      </c>
      <c r="F113" s="8" t="s">
        <v>1379</v>
      </c>
      <c r="G113" s="8" t="s">
        <v>47</v>
      </c>
      <c r="H113" s="8" t="s">
        <v>61</v>
      </c>
      <c r="I113" s="12" t="s">
        <v>20</v>
      </c>
      <c r="J113" s="8" t="s">
        <v>1375</v>
      </c>
    </row>
    <row r="114" spans="1:10" x14ac:dyDescent="0.25">
      <c r="A114" s="8" t="s">
        <v>718</v>
      </c>
      <c r="B114" s="8" t="s">
        <v>1371</v>
      </c>
      <c r="C114" s="8" t="s">
        <v>55</v>
      </c>
      <c r="D114" s="8" t="s">
        <v>26</v>
      </c>
      <c r="E114" s="8" t="s">
        <v>1378</v>
      </c>
      <c r="F114" s="8" t="s">
        <v>1379</v>
      </c>
      <c r="G114" s="8" t="s">
        <v>47</v>
      </c>
      <c r="H114" s="8" t="s">
        <v>61</v>
      </c>
      <c r="I114" s="12" t="s">
        <v>22</v>
      </c>
      <c r="J114" s="8" t="s">
        <v>1375</v>
      </c>
    </row>
    <row r="115" spans="1:10" x14ac:dyDescent="0.25">
      <c r="A115" s="8" t="s">
        <v>726</v>
      </c>
      <c r="B115" s="8" t="s">
        <v>1371</v>
      </c>
      <c r="C115" s="8" t="s">
        <v>17</v>
      </c>
      <c r="D115" s="8" t="s">
        <v>26</v>
      </c>
      <c r="E115" s="8" t="s">
        <v>1378</v>
      </c>
      <c r="F115" s="8" t="s">
        <v>1379</v>
      </c>
      <c r="G115" s="8" t="s">
        <v>142</v>
      </c>
      <c r="H115" s="8" t="s">
        <v>39</v>
      </c>
      <c r="I115" s="12" t="s">
        <v>20</v>
      </c>
      <c r="J115" s="8" t="s">
        <v>52</v>
      </c>
    </row>
    <row r="116" spans="1:10" x14ac:dyDescent="0.25">
      <c r="A116" s="8" t="s">
        <v>945</v>
      </c>
      <c r="B116" s="8" t="s">
        <v>1371</v>
      </c>
      <c r="C116" s="8" t="s">
        <v>17</v>
      </c>
      <c r="D116" s="8" t="s">
        <v>18</v>
      </c>
      <c r="E116" s="8" t="s">
        <v>1378</v>
      </c>
      <c r="F116" s="8" t="s">
        <v>1379</v>
      </c>
      <c r="G116" s="8" t="s">
        <v>142</v>
      </c>
      <c r="H116" s="8" t="s">
        <v>166</v>
      </c>
      <c r="I116" s="12" t="s">
        <v>22</v>
      </c>
      <c r="J116" s="8" t="s">
        <v>1375</v>
      </c>
    </row>
    <row r="117" spans="1:10" x14ac:dyDescent="0.25">
      <c r="A117" s="8" t="s">
        <v>1034</v>
      </c>
      <c r="B117" s="8" t="s">
        <v>1371</v>
      </c>
      <c r="C117" s="8" t="s">
        <v>17</v>
      </c>
      <c r="D117" s="8" t="s">
        <v>26</v>
      </c>
      <c r="E117" s="8" t="s">
        <v>1377</v>
      </c>
      <c r="F117" s="8" t="s">
        <v>1380</v>
      </c>
      <c r="G117" s="8" t="s">
        <v>47</v>
      </c>
      <c r="H117" s="8" t="s">
        <v>166</v>
      </c>
      <c r="I117" s="12" t="s">
        <v>22</v>
      </c>
      <c r="J117" s="8" t="s">
        <v>1375</v>
      </c>
    </row>
    <row r="118" spans="1:10" x14ac:dyDescent="0.25">
      <c r="A118" s="8" t="s">
        <v>1063</v>
      </c>
      <c r="B118" s="8" t="s">
        <v>1371</v>
      </c>
      <c r="C118" s="8" t="s">
        <v>55</v>
      </c>
      <c r="D118" s="8" t="s">
        <v>44</v>
      </c>
      <c r="E118" s="8" t="s">
        <v>1378</v>
      </c>
      <c r="F118" s="8" t="s">
        <v>1379</v>
      </c>
      <c r="G118" s="8" t="s">
        <v>27</v>
      </c>
      <c r="H118" s="8" t="s">
        <v>61</v>
      </c>
      <c r="I118" s="12" t="s">
        <v>22</v>
      </c>
      <c r="J118" s="8" t="s">
        <v>37</v>
      </c>
    </row>
    <row r="119" spans="1:10" x14ac:dyDescent="0.25">
      <c r="A119" s="8" t="s">
        <v>1071</v>
      </c>
      <c r="B119" s="8" t="s">
        <v>1371</v>
      </c>
      <c r="C119" s="8" t="s">
        <v>17</v>
      </c>
      <c r="D119" s="8" t="s">
        <v>26</v>
      </c>
      <c r="E119" s="8" t="s">
        <v>1378</v>
      </c>
      <c r="F119" s="8" t="s">
        <v>1379</v>
      </c>
      <c r="G119" s="8" t="s">
        <v>35</v>
      </c>
      <c r="H119" s="8" t="s">
        <v>61</v>
      </c>
      <c r="I119" s="12" t="s">
        <v>22</v>
      </c>
      <c r="J119" s="8" t="s">
        <v>52</v>
      </c>
    </row>
    <row r="120" spans="1:10" x14ac:dyDescent="0.25">
      <c r="A120" s="8" t="s">
        <v>1076</v>
      </c>
      <c r="B120" s="8" t="s">
        <v>1371</v>
      </c>
      <c r="C120" s="8" t="s">
        <v>55</v>
      </c>
      <c r="D120" s="8" t="s">
        <v>44</v>
      </c>
      <c r="E120" s="8" t="s">
        <v>1378</v>
      </c>
      <c r="F120" s="8" t="s">
        <v>1380</v>
      </c>
      <c r="G120" s="8" t="s">
        <v>27</v>
      </c>
      <c r="H120" s="8" t="s">
        <v>32</v>
      </c>
      <c r="I120" s="12" t="s">
        <v>22</v>
      </c>
      <c r="J120" s="8" t="s">
        <v>33</v>
      </c>
    </row>
    <row r="121" spans="1:10" x14ac:dyDescent="0.25">
      <c r="A121" s="8" t="s">
        <v>1095</v>
      </c>
      <c r="B121" s="8" t="s">
        <v>1371</v>
      </c>
      <c r="C121" s="8" t="s">
        <v>17</v>
      </c>
      <c r="D121" s="8" t="s">
        <v>44</v>
      </c>
      <c r="E121" s="8" t="s">
        <v>1378</v>
      </c>
      <c r="F121" s="8" t="s">
        <v>1379</v>
      </c>
      <c r="G121" s="8" t="s">
        <v>27</v>
      </c>
      <c r="H121" s="8" t="s">
        <v>61</v>
      </c>
      <c r="I121" s="12" t="s">
        <v>22</v>
      </c>
      <c r="J121" s="8" t="s">
        <v>378</v>
      </c>
    </row>
    <row r="122" spans="1:10" x14ac:dyDescent="0.25">
      <c r="A122" s="8" t="s">
        <v>1096</v>
      </c>
      <c r="B122" s="8" t="s">
        <v>1371</v>
      </c>
      <c r="C122" s="8" t="s">
        <v>17</v>
      </c>
      <c r="D122" s="8" t="s">
        <v>26</v>
      </c>
      <c r="E122" s="8" t="s">
        <v>1378</v>
      </c>
      <c r="F122" s="8" t="s">
        <v>1380</v>
      </c>
      <c r="G122" s="8" t="s">
        <v>27</v>
      </c>
      <c r="H122" s="8" t="s">
        <v>145</v>
      </c>
      <c r="I122" s="12" t="s">
        <v>22</v>
      </c>
      <c r="J122" s="8" t="s">
        <v>52</v>
      </c>
    </row>
    <row r="123" spans="1:10" x14ac:dyDescent="0.25">
      <c r="A123" s="8" t="s">
        <v>1271</v>
      </c>
      <c r="B123" s="8" t="s">
        <v>1371</v>
      </c>
      <c r="C123" s="8" t="s">
        <v>25</v>
      </c>
      <c r="D123" s="8" t="s">
        <v>26</v>
      </c>
      <c r="E123" s="8" t="s">
        <v>1378</v>
      </c>
      <c r="F123" s="8" t="s">
        <v>1379</v>
      </c>
      <c r="G123" s="8" t="s">
        <v>47</v>
      </c>
      <c r="H123" s="8" t="s">
        <v>32</v>
      </c>
      <c r="I123" s="12" t="s">
        <v>22</v>
      </c>
      <c r="J123" s="8" t="s">
        <v>37</v>
      </c>
    </row>
    <row r="124" spans="1:10" x14ac:dyDescent="0.25">
      <c r="A124" s="8" t="s">
        <v>1281</v>
      </c>
      <c r="B124" s="8" t="s">
        <v>1371</v>
      </c>
      <c r="C124" s="8" t="s">
        <v>17</v>
      </c>
      <c r="D124" s="8" t="s">
        <v>26</v>
      </c>
      <c r="E124" s="8" t="s">
        <v>1378</v>
      </c>
      <c r="F124" s="8" t="s">
        <v>1379</v>
      </c>
      <c r="G124" s="8" t="s">
        <v>27</v>
      </c>
      <c r="H124" s="8" t="s">
        <v>32</v>
      </c>
      <c r="I124" s="12" t="s">
        <v>22</v>
      </c>
      <c r="J124" s="8" t="s">
        <v>1375</v>
      </c>
    </row>
    <row r="125" spans="1:10" x14ac:dyDescent="0.25">
      <c r="A125" s="8" t="s">
        <v>1284</v>
      </c>
      <c r="B125" s="8" t="s">
        <v>1371</v>
      </c>
      <c r="C125" s="8" t="s">
        <v>55</v>
      </c>
      <c r="D125" s="8" t="s">
        <v>18</v>
      </c>
      <c r="E125" s="8" t="s">
        <v>1378</v>
      </c>
      <c r="F125" s="8" t="s">
        <v>1379</v>
      </c>
      <c r="G125" s="8" t="s">
        <v>27</v>
      </c>
      <c r="H125" s="8" t="s">
        <v>28</v>
      </c>
      <c r="I125" s="12" t="s">
        <v>20</v>
      </c>
      <c r="J125" s="8" t="s">
        <v>29</v>
      </c>
    </row>
    <row r="126" spans="1:10" x14ac:dyDescent="0.25">
      <c r="A126" s="8" t="s">
        <v>1285</v>
      </c>
      <c r="B126" s="8" t="s">
        <v>1371</v>
      </c>
      <c r="C126" s="8" t="s">
        <v>55</v>
      </c>
      <c r="D126" s="8" t="s">
        <v>26</v>
      </c>
      <c r="E126" s="8" t="s">
        <v>1378</v>
      </c>
      <c r="F126" s="8" t="s">
        <v>1380</v>
      </c>
      <c r="G126" s="8" t="s">
        <v>27</v>
      </c>
      <c r="H126" s="8" t="s">
        <v>61</v>
      </c>
      <c r="I126" s="12" t="s">
        <v>22</v>
      </c>
      <c r="J126" s="8" t="s">
        <v>1375</v>
      </c>
    </row>
    <row r="127" spans="1:10" x14ac:dyDescent="0.25">
      <c r="A127" s="8" t="s">
        <v>1286</v>
      </c>
      <c r="B127" s="8" t="s">
        <v>1371</v>
      </c>
      <c r="C127" s="8" t="s">
        <v>17</v>
      </c>
      <c r="D127" s="8" t="s">
        <v>26</v>
      </c>
      <c r="E127" s="8" t="s">
        <v>1378</v>
      </c>
      <c r="F127" s="8" t="s">
        <v>1379</v>
      </c>
      <c r="G127" s="8" t="s">
        <v>47</v>
      </c>
      <c r="H127" s="8" t="s">
        <v>166</v>
      </c>
      <c r="I127" s="12" t="s">
        <v>22</v>
      </c>
      <c r="J127" s="8" t="s">
        <v>1375</v>
      </c>
    </row>
    <row r="128" spans="1:10" x14ac:dyDescent="0.25">
      <c r="A128" s="8" t="s">
        <v>1287</v>
      </c>
      <c r="B128" s="8" t="s">
        <v>1371</v>
      </c>
      <c r="C128" s="8" t="s">
        <v>55</v>
      </c>
      <c r="D128" s="8" t="s">
        <v>26</v>
      </c>
      <c r="E128" s="8" t="s">
        <v>1378</v>
      </c>
      <c r="F128" s="8" t="s">
        <v>1379</v>
      </c>
      <c r="G128" s="8" t="s">
        <v>27</v>
      </c>
      <c r="H128" s="8" t="s">
        <v>68</v>
      </c>
      <c r="I128" s="12" t="s">
        <v>20</v>
      </c>
      <c r="J128" s="8" t="s">
        <v>37</v>
      </c>
    </row>
    <row r="129" spans="1:10" x14ac:dyDescent="0.25">
      <c r="A129" s="8" t="s">
        <v>1288</v>
      </c>
      <c r="B129" s="8" t="s">
        <v>1371</v>
      </c>
      <c r="C129" s="8" t="s">
        <v>25</v>
      </c>
      <c r="D129" s="8" t="s">
        <v>26</v>
      </c>
      <c r="E129" s="8" t="s">
        <v>1378</v>
      </c>
      <c r="F129" s="8" t="s">
        <v>1379</v>
      </c>
      <c r="G129" s="8" t="s">
        <v>47</v>
      </c>
      <c r="H129" s="8" t="s">
        <v>36</v>
      </c>
      <c r="I129" s="12" t="s">
        <v>22</v>
      </c>
      <c r="J129" s="8" t="s">
        <v>1375</v>
      </c>
    </row>
    <row r="130" spans="1:10" x14ac:dyDescent="0.25">
      <c r="A130" s="8" t="s">
        <v>1292</v>
      </c>
      <c r="B130" s="8" t="s">
        <v>1371</v>
      </c>
      <c r="C130" s="8" t="s">
        <v>55</v>
      </c>
      <c r="D130" s="8" t="s">
        <v>26</v>
      </c>
      <c r="E130" s="8" t="s">
        <v>1378</v>
      </c>
      <c r="F130" s="8" t="s">
        <v>1379</v>
      </c>
      <c r="G130" s="8" t="s">
        <v>47</v>
      </c>
      <c r="H130" s="8" t="s">
        <v>166</v>
      </c>
      <c r="I130" s="12" t="s">
        <v>22</v>
      </c>
      <c r="J130" s="8" t="s">
        <v>1375</v>
      </c>
    </row>
    <row r="131" spans="1:10" x14ac:dyDescent="0.25">
      <c r="A131" s="8" t="s">
        <v>1300</v>
      </c>
      <c r="B131" s="8" t="s">
        <v>1371</v>
      </c>
      <c r="C131" s="8" t="s">
        <v>17</v>
      </c>
      <c r="D131" s="8" t="s">
        <v>18</v>
      </c>
      <c r="E131" s="8" t="s">
        <v>1378</v>
      </c>
      <c r="F131" s="8" t="s">
        <v>1379</v>
      </c>
      <c r="G131" s="8" t="s">
        <v>27</v>
      </c>
      <c r="H131" s="8" t="s">
        <v>166</v>
      </c>
      <c r="I131" s="12" t="s">
        <v>22</v>
      </c>
      <c r="J131" s="8" t="s">
        <v>1375</v>
      </c>
    </row>
    <row r="132" spans="1:10" x14ac:dyDescent="0.25">
      <c r="A132" s="8" t="s">
        <v>1306</v>
      </c>
      <c r="B132" s="8" t="s">
        <v>1371</v>
      </c>
      <c r="C132" s="8" t="s">
        <v>55</v>
      </c>
      <c r="D132" s="8" t="s">
        <v>363</v>
      </c>
      <c r="E132" s="8" t="s">
        <v>1378</v>
      </c>
      <c r="F132" s="8" t="s">
        <v>1379</v>
      </c>
      <c r="G132" s="8" t="s">
        <v>47</v>
      </c>
      <c r="H132" s="8" t="s">
        <v>32</v>
      </c>
      <c r="I132" s="12" t="s">
        <v>22</v>
      </c>
      <c r="J132" s="8" t="s">
        <v>33</v>
      </c>
    </row>
    <row r="133" spans="1:10" x14ac:dyDescent="0.25">
      <c r="A133" s="8" t="s">
        <v>1307</v>
      </c>
      <c r="B133" s="8" t="s">
        <v>1371</v>
      </c>
      <c r="C133" s="8" t="s">
        <v>55</v>
      </c>
      <c r="D133" s="8" t="s">
        <v>26</v>
      </c>
      <c r="E133" s="8" t="s">
        <v>1378</v>
      </c>
      <c r="F133" s="8" t="s">
        <v>1379</v>
      </c>
      <c r="G133" s="8" t="s">
        <v>47</v>
      </c>
      <c r="H133" s="8" t="s">
        <v>32</v>
      </c>
      <c r="I133" s="12" t="s">
        <v>22</v>
      </c>
      <c r="J133" s="8" t="s">
        <v>37</v>
      </c>
    </row>
    <row r="134" spans="1:10" x14ac:dyDescent="0.25">
      <c r="A134" s="8" t="s">
        <v>1316</v>
      </c>
      <c r="B134" s="8" t="s">
        <v>1371</v>
      </c>
      <c r="C134" s="8" t="s">
        <v>25</v>
      </c>
      <c r="D134" s="8" t="s">
        <v>26</v>
      </c>
      <c r="E134" s="8" t="s">
        <v>1378</v>
      </c>
      <c r="F134" s="8" t="s">
        <v>1379</v>
      </c>
      <c r="G134" s="8" t="s">
        <v>27</v>
      </c>
      <c r="H134" s="8" t="s">
        <v>32</v>
      </c>
      <c r="I134" s="12" t="s">
        <v>22</v>
      </c>
      <c r="J134" s="8" t="s">
        <v>37</v>
      </c>
    </row>
    <row r="135" spans="1:10" x14ac:dyDescent="0.25">
      <c r="A135" s="8" t="s">
        <v>1324</v>
      </c>
      <c r="B135" s="8" t="s">
        <v>1371</v>
      </c>
      <c r="C135" s="8" t="s">
        <v>25</v>
      </c>
      <c r="D135" s="8" t="s">
        <v>18</v>
      </c>
      <c r="E135" s="8" t="s">
        <v>1378</v>
      </c>
      <c r="F135" s="8" t="s">
        <v>1379</v>
      </c>
      <c r="G135" s="8" t="s">
        <v>47</v>
      </c>
      <c r="H135" s="8" t="s">
        <v>166</v>
      </c>
      <c r="I135" s="12" t="s">
        <v>22</v>
      </c>
      <c r="J135" s="8" t="s">
        <v>29</v>
      </c>
    </row>
    <row r="136" spans="1:10" x14ac:dyDescent="0.25">
      <c r="A136" s="8" t="s">
        <v>1325</v>
      </c>
      <c r="B136" s="8" t="s">
        <v>1371</v>
      </c>
      <c r="C136" s="8" t="s">
        <v>17</v>
      </c>
      <c r="D136" s="8" t="s">
        <v>26</v>
      </c>
      <c r="E136" s="8" t="s">
        <v>1378</v>
      </c>
      <c r="F136" s="8" t="s">
        <v>1379</v>
      </c>
      <c r="G136" s="8" t="s">
        <v>47</v>
      </c>
      <c r="H136" s="8" t="s">
        <v>39</v>
      </c>
      <c r="I136" s="12" t="s">
        <v>22</v>
      </c>
      <c r="J136" s="8" t="s">
        <v>52</v>
      </c>
    </row>
    <row r="137" spans="1:10" x14ac:dyDescent="0.25">
      <c r="A137" s="8" t="s">
        <v>1327</v>
      </c>
      <c r="B137" s="8" t="s">
        <v>1371</v>
      </c>
      <c r="C137" s="8" t="s">
        <v>55</v>
      </c>
      <c r="D137" s="8" t="s">
        <v>26</v>
      </c>
      <c r="E137" s="8" t="s">
        <v>1378</v>
      </c>
      <c r="F137" s="8" t="s">
        <v>1379</v>
      </c>
      <c r="G137" s="8" t="s">
        <v>47</v>
      </c>
      <c r="H137" s="8" t="s">
        <v>166</v>
      </c>
      <c r="I137" s="12" t="s">
        <v>22</v>
      </c>
      <c r="J137" s="8" t="s">
        <v>1328</v>
      </c>
    </row>
    <row r="138" spans="1:10" x14ac:dyDescent="0.25">
      <c r="A138" s="8" t="s">
        <v>1329</v>
      </c>
      <c r="B138" s="8" t="s">
        <v>1371</v>
      </c>
      <c r="C138" s="8" t="s">
        <v>25</v>
      </c>
      <c r="D138" s="8" t="s">
        <v>26</v>
      </c>
      <c r="E138" s="8" t="s">
        <v>1378</v>
      </c>
      <c r="F138" s="8" t="s">
        <v>1379</v>
      </c>
      <c r="G138" s="8" t="s">
        <v>47</v>
      </c>
      <c r="H138" s="8" t="s">
        <v>166</v>
      </c>
      <c r="I138" s="12" t="s">
        <v>22</v>
      </c>
      <c r="J138" s="8" t="s">
        <v>1375</v>
      </c>
    </row>
    <row r="139" spans="1:10" x14ac:dyDescent="0.25">
      <c r="A139" s="8" t="s">
        <v>1332</v>
      </c>
      <c r="B139" s="8" t="s">
        <v>1371</v>
      </c>
      <c r="C139" s="8" t="s">
        <v>25</v>
      </c>
      <c r="D139" s="8" t="s">
        <v>26</v>
      </c>
      <c r="E139" s="8" t="s">
        <v>1378</v>
      </c>
      <c r="F139" s="8" t="s">
        <v>1379</v>
      </c>
      <c r="G139" s="8" t="s">
        <v>47</v>
      </c>
      <c r="H139" s="8" t="s">
        <v>32</v>
      </c>
      <c r="I139" s="12" t="s">
        <v>22</v>
      </c>
      <c r="J139" s="8" t="s">
        <v>1375</v>
      </c>
    </row>
    <row r="140" spans="1:10" x14ac:dyDescent="0.25">
      <c r="A140" s="8" t="s">
        <v>1351</v>
      </c>
      <c r="B140" s="8" t="s">
        <v>1371</v>
      </c>
      <c r="C140" s="8" t="s">
        <v>55</v>
      </c>
      <c r="D140" s="8" t="s">
        <v>26</v>
      </c>
      <c r="E140" s="8" t="s">
        <v>1378</v>
      </c>
      <c r="F140" s="8" t="s">
        <v>1379</v>
      </c>
      <c r="G140" s="8" t="s">
        <v>47</v>
      </c>
      <c r="H140" s="8" t="s">
        <v>32</v>
      </c>
      <c r="I140" s="12" t="s">
        <v>22</v>
      </c>
      <c r="J140" s="8" t="s">
        <v>37</v>
      </c>
    </row>
    <row r="141" spans="1:10" x14ac:dyDescent="0.25">
      <c r="A141" s="8" t="s">
        <v>1353</v>
      </c>
      <c r="B141" s="8" t="s">
        <v>1371</v>
      </c>
      <c r="C141" s="8" t="s">
        <v>25</v>
      </c>
      <c r="D141" s="8" t="s">
        <v>18</v>
      </c>
      <c r="E141" s="8" t="s">
        <v>1378</v>
      </c>
      <c r="F141" s="8" t="s">
        <v>1379</v>
      </c>
      <c r="G141" s="8" t="s">
        <v>27</v>
      </c>
      <c r="H141" s="8" t="s">
        <v>66</v>
      </c>
      <c r="I141" s="12" t="s">
        <v>22</v>
      </c>
      <c r="J141" s="8" t="s">
        <v>1375</v>
      </c>
    </row>
    <row r="142" spans="1:10" x14ac:dyDescent="0.25">
      <c r="A142" s="8" t="s">
        <v>204</v>
      </c>
      <c r="B142" s="8" t="s">
        <v>1371</v>
      </c>
      <c r="C142" s="8" t="s">
        <v>17</v>
      </c>
      <c r="D142" s="8" t="s">
        <v>26</v>
      </c>
      <c r="E142" s="8" t="s">
        <v>1377</v>
      </c>
      <c r="F142" s="8" t="s">
        <v>1380</v>
      </c>
      <c r="G142" s="8" t="s">
        <v>47</v>
      </c>
      <c r="H142" s="8" t="s">
        <v>32</v>
      </c>
      <c r="I142" s="12" t="s">
        <v>22</v>
      </c>
      <c r="J142" s="8" t="s">
        <v>1375</v>
      </c>
    </row>
    <row r="143" spans="1:10" x14ac:dyDescent="0.25">
      <c r="A143" s="8" t="s">
        <v>214</v>
      </c>
      <c r="B143" s="8" t="s">
        <v>1371</v>
      </c>
      <c r="C143" s="8" t="s">
        <v>55</v>
      </c>
      <c r="D143" s="8" t="s">
        <v>26</v>
      </c>
      <c r="E143" s="8" t="s">
        <v>1378</v>
      </c>
      <c r="F143" s="8" t="s">
        <v>1379</v>
      </c>
      <c r="G143" s="8" t="s">
        <v>47</v>
      </c>
      <c r="H143" s="8" t="s">
        <v>68</v>
      </c>
      <c r="I143" s="12" t="s">
        <v>22</v>
      </c>
      <c r="J143" s="8" t="s">
        <v>45</v>
      </c>
    </row>
    <row r="144" spans="1:10" x14ac:dyDescent="0.25">
      <c r="A144" s="8" t="s">
        <v>230</v>
      </c>
      <c r="B144" s="8" t="s">
        <v>1371</v>
      </c>
      <c r="C144" s="8" t="s">
        <v>55</v>
      </c>
      <c r="D144" s="8" t="s">
        <v>26</v>
      </c>
      <c r="E144" s="8" t="s">
        <v>1378</v>
      </c>
      <c r="F144" s="8" t="s">
        <v>1379</v>
      </c>
      <c r="G144" s="8" t="s">
        <v>35</v>
      </c>
      <c r="H144" s="8" t="s">
        <v>32</v>
      </c>
      <c r="I144" s="12" t="s">
        <v>22</v>
      </c>
      <c r="J144" s="8" t="s">
        <v>37</v>
      </c>
    </row>
    <row r="145" spans="1:10" x14ac:dyDescent="0.25">
      <c r="A145" s="8" t="s">
        <v>248</v>
      </c>
      <c r="B145" s="8" t="s">
        <v>1371</v>
      </c>
      <c r="C145" s="8" t="s">
        <v>55</v>
      </c>
      <c r="D145" s="8" t="s">
        <v>26</v>
      </c>
      <c r="E145" s="8" t="s">
        <v>1378</v>
      </c>
      <c r="F145" s="8" t="s">
        <v>1379</v>
      </c>
      <c r="G145" s="8" t="s">
        <v>35</v>
      </c>
      <c r="H145" s="8" t="s">
        <v>61</v>
      </c>
      <c r="I145" s="12" t="s">
        <v>22</v>
      </c>
      <c r="J145" s="8" t="s">
        <v>37</v>
      </c>
    </row>
    <row r="146" spans="1:10" x14ac:dyDescent="0.25">
      <c r="A146" s="8" t="s">
        <v>269</v>
      </c>
      <c r="B146" s="8" t="s">
        <v>1371</v>
      </c>
      <c r="C146" s="8" t="s">
        <v>55</v>
      </c>
      <c r="D146" s="8" t="s">
        <v>26</v>
      </c>
      <c r="E146" s="8" t="s">
        <v>1378</v>
      </c>
      <c r="F146" s="8" t="s">
        <v>1380</v>
      </c>
      <c r="G146" s="8" t="s">
        <v>35</v>
      </c>
      <c r="H146" s="8" t="s">
        <v>36</v>
      </c>
      <c r="I146" s="12" t="s">
        <v>22</v>
      </c>
      <c r="J146" s="8" t="s">
        <v>1375</v>
      </c>
    </row>
    <row r="147" spans="1:10" x14ac:dyDescent="0.25">
      <c r="A147" s="8" t="s">
        <v>347</v>
      </c>
      <c r="B147" s="8" t="s">
        <v>1371</v>
      </c>
      <c r="C147" s="8" t="s">
        <v>55</v>
      </c>
      <c r="D147" s="8" t="s">
        <v>26</v>
      </c>
      <c r="E147" s="8" t="s">
        <v>1378</v>
      </c>
      <c r="F147" s="8" t="s">
        <v>1379</v>
      </c>
      <c r="G147" s="8" t="s">
        <v>27</v>
      </c>
      <c r="H147" s="8" t="s">
        <v>61</v>
      </c>
      <c r="I147" s="12" t="s">
        <v>22</v>
      </c>
      <c r="J147" s="8" t="s">
        <v>1375</v>
      </c>
    </row>
    <row r="148" spans="1:10" x14ac:dyDescent="0.25">
      <c r="A148" s="8" t="s">
        <v>443</v>
      </c>
      <c r="B148" s="8" t="s">
        <v>1371</v>
      </c>
      <c r="C148" s="8" t="s">
        <v>31</v>
      </c>
      <c r="D148" s="8" t="s">
        <v>44</v>
      </c>
      <c r="E148" s="8" t="s">
        <v>1378</v>
      </c>
      <c r="F148" s="8" t="s">
        <v>1379</v>
      </c>
      <c r="G148" s="8" t="s">
        <v>108</v>
      </c>
      <c r="H148" s="8" t="s">
        <v>32</v>
      </c>
      <c r="I148" s="12" t="s">
        <v>22</v>
      </c>
      <c r="J148" s="8" t="s">
        <v>37</v>
      </c>
    </row>
    <row r="149" spans="1:10" x14ac:dyDescent="0.25">
      <c r="A149" s="8" t="s">
        <v>445</v>
      </c>
      <c r="B149" s="8" t="s">
        <v>1371</v>
      </c>
      <c r="C149" s="8" t="s">
        <v>17</v>
      </c>
      <c r="D149" s="8" t="s">
        <v>18</v>
      </c>
      <c r="E149" s="8" t="s">
        <v>1378</v>
      </c>
      <c r="F149" s="8" t="s">
        <v>1379</v>
      </c>
      <c r="G149" s="8" t="s">
        <v>27</v>
      </c>
      <c r="H149" s="8" t="s">
        <v>166</v>
      </c>
      <c r="I149" s="12" t="s">
        <v>22</v>
      </c>
      <c r="J149" s="8" t="s">
        <v>52</v>
      </c>
    </row>
    <row r="150" spans="1:10" x14ac:dyDescent="0.25">
      <c r="A150" s="8" t="s">
        <v>456</v>
      </c>
      <c r="B150" s="8" t="s">
        <v>1371</v>
      </c>
      <c r="C150" s="8" t="s">
        <v>55</v>
      </c>
      <c r="D150" s="8" t="s">
        <v>26</v>
      </c>
      <c r="E150" s="8" t="s">
        <v>1378</v>
      </c>
      <c r="F150" s="8" t="s">
        <v>1380</v>
      </c>
      <c r="G150" s="8" t="s">
        <v>35</v>
      </c>
      <c r="H150" s="8" t="s">
        <v>61</v>
      </c>
      <c r="I150" s="12" t="s">
        <v>22</v>
      </c>
      <c r="J150" s="8" t="s">
        <v>1375</v>
      </c>
    </row>
    <row r="151" spans="1:10" x14ac:dyDescent="0.25">
      <c r="A151" s="8" t="s">
        <v>541</v>
      </c>
      <c r="B151" s="8" t="s">
        <v>1371</v>
      </c>
      <c r="C151" s="8" t="s">
        <v>55</v>
      </c>
      <c r="D151" s="8" t="s">
        <v>18</v>
      </c>
      <c r="E151" s="8" t="s">
        <v>1378</v>
      </c>
      <c r="F151" s="8" t="s">
        <v>1380</v>
      </c>
      <c r="G151" s="8" t="s">
        <v>35</v>
      </c>
      <c r="H151" s="8" t="s">
        <v>32</v>
      </c>
      <c r="I151" s="12" t="s">
        <v>22</v>
      </c>
      <c r="J151" s="8" t="s">
        <v>378</v>
      </c>
    </row>
    <row r="152" spans="1:10" x14ac:dyDescent="0.25">
      <c r="A152" s="8" t="s">
        <v>638</v>
      </c>
      <c r="B152" s="8" t="s">
        <v>1371</v>
      </c>
      <c r="C152" s="8" t="s">
        <v>31</v>
      </c>
      <c r="D152" s="8" t="s">
        <v>26</v>
      </c>
      <c r="E152" s="8" t="s">
        <v>1378</v>
      </c>
      <c r="F152" s="8" t="s">
        <v>1379</v>
      </c>
      <c r="G152" s="8" t="s">
        <v>27</v>
      </c>
      <c r="H152" s="8" t="s">
        <v>32</v>
      </c>
      <c r="I152" s="12" t="s">
        <v>20</v>
      </c>
      <c r="J152" s="8" t="s">
        <v>37</v>
      </c>
    </row>
    <row r="153" spans="1:10" x14ac:dyDescent="0.25">
      <c r="A153" s="8" t="s">
        <v>657</v>
      </c>
      <c r="B153" s="8" t="s">
        <v>1371</v>
      </c>
      <c r="C153" s="8" t="s">
        <v>17</v>
      </c>
      <c r="D153" s="8" t="s">
        <v>26</v>
      </c>
      <c r="E153" s="8" t="s">
        <v>1377</v>
      </c>
      <c r="F153" s="8" t="s">
        <v>1379</v>
      </c>
      <c r="G153" s="8" t="s">
        <v>47</v>
      </c>
      <c r="H153" s="8" t="s">
        <v>156</v>
      </c>
      <c r="I153" s="12" t="s">
        <v>22</v>
      </c>
      <c r="J153" s="8" t="s">
        <v>1375</v>
      </c>
    </row>
    <row r="154" spans="1:10" x14ac:dyDescent="0.25">
      <c r="A154" s="8" t="s">
        <v>663</v>
      </c>
      <c r="B154" s="8" t="s">
        <v>1371</v>
      </c>
      <c r="C154" s="8" t="s">
        <v>17</v>
      </c>
      <c r="D154" s="8" t="s">
        <v>26</v>
      </c>
      <c r="E154" s="8" t="s">
        <v>1378</v>
      </c>
      <c r="F154" s="8" t="s">
        <v>1379</v>
      </c>
      <c r="G154" s="8" t="s">
        <v>27</v>
      </c>
      <c r="H154" s="8" t="s">
        <v>61</v>
      </c>
      <c r="I154" s="12" t="s">
        <v>22</v>
      </c>
      <c r="J154" s="8" t="s">
        <v>52</v>
      </c>
    </row>
    <row r="155" spans="1:10" x14ac:dyDescent="0.25">
      <c r="A155" s="8" t="s">
        <v>669</v>
      </c>
      <c r="B155" s="8" t="s">
        <v>1371</v>
      </c>
      <c r="C155" s="8" t="s">
        <v>55</v>
      </c>
      <c r="D155" s="8" t="s">
        <v>18</v>
      </c>
      <c r="E155" s="8" t="s">
        <v>1378</v>
      </c>
      <c r="F155" s="8" t="s">
        <v>1379</v>
      </c>
      <c r="G155" s="8" t="s">
        <v>35</v>
      </c>
      <c r="H155" s="8" t="s">
        <v>32</v>
      </c>
      <c r="I155" s="12" t="s">
        <v>22</v>
      </c>
      <c r="J155" s="8" t="s">
        <v>37</v>
      </c>
    </row>
    <row r="156" spans="1:10" x14ac:dyDescent="0.25">
      <c r="A156" s="8" t="s">
        <v>731</v>
      </c>
      <c r="B156" s="8" t="s">
        <v>1371</v>
      </c>
      <c r="C156" s="8" t="s">
        <v>31</v>
      </c>
      <c r="D156" s="8" t="s">
        <v>26</v>
      </c>
      <c r="E156" s="8" t="s">
        <v>1378</v>
      </c>
      <c r="F156" s="8" t="s">
        <v>1379</v>
      </c>
      <c r="G156" s="8" t="s">
        <v>27</v>
      </c>
      <c r="H156" s="8" t="s">
        <v>48</v>
      </c>
      <c r="I156" s="12" t="s">
        <v>22</v>
      </c>
      <c r="J156" s="8" t="s">
        <v>1375</v>
      </c>
    </row>
    <row r="157" spans="1:10" x14ac:dyDescent="0.25">
      <c r="A157" s="8" t="s">
        <v>751</v>
      </c>
      <c r="B157" s="8" t="s">
        <v>1371</v>
      </c>
      <c r="C157" s="8" t="s">
        <v>25</v>
      </c>
      <c r="D157" s="8" t="s">
        <v>26</v>
      </c>
      <c r="E157" s="8" t="s">
        <v>1377</v>
      </c>
      <c r="F157" s="8" t="s">
        <v>1379</v>
      </c>
      <c r="G157" s="8" t="s">
        <v>47</v>
      </c>
      <c r="H157" s="8" t="s">
        <v>66</v>
      </c>
      <c r="I157" s="12" t="s">
        <v>22</v>
      </c>
      <c r="J157" s="8" t="s">
        <v>1375</v>
      </c>
    </row>
    <row r="158" spans="1:10" x14ac:dyDescent="0.25">
      <c r="A158" s="8" t="s">
        <v>858</v>
      </c>
      <c r="B158" s="8" t="s">
        <v>1371</v>
      </c>
      <c r="C158" s="8" t="s">
        <v>17</v>
      </c>
      <c r="D158" s="8" t="s">
        <v>26</v>
      </c>
      <c r="E158" s="8" t="s">
        <v>1378</v>
      </c>
      <c r="F158" s="8" t="s">
        <v>1380</v>
      </c>
      <c r="G158" s="8" t="s">
        <v>27</v>
      </c>
      <c r="H158" s="8" t="s">
        <v>166</v>
      </c>
      <c r="I158" s="12" t="s">
        <v>22</v>
      </c>
      <c r="J158" s="8" t="s">
        <v>52</v>
      </c>
    </row>
    <row r="159" spans="1:10" x14ac:dyDescent="0.25">
      <c r="A159" s="8" t="s">
        <v>1083</v>
      </c>
      <c r="B159" s="8" t="s">
        <v>1371</v>
      </c>
      <c r="C159" s="8" t="s">
        <v>17</v>
      </c>
      <c r="D159" s="8" t="s">
        <v>18</v>
      </c>
      <c r="E159" s="8" t="s">
        <v>1377</v>
      </c>
      <c r="F159" s="8" t="s">
        <v>1380</v>
      </c>
      <c r="G159" s="8" t="s">
        <v>27</v>
      </c>
      <c r="H159" s="8" t="s">
        <v>145</v>
      </c>
      <c r="I159" s="12" t="s">
        <v>22</v>
      </c>
      <c r="J159" s="8" t="s">
        <v>357</v>
      </c>
    </row>
    <row r="160" spans="1:10" x14ac:dyDescent="0.25">
      <c r="A160" s="8" t="s">
        <v>1207</v>
      </c>
      <c r="B160" s="8" t="s">
        <v>1371</v>
      </c>
      <c r="C160" s="8" t="s">
        <v>55</v>
      </c>
      <c r="D160" s="8" t="s">
        <v>18</v>
      </c>
      <c r="E160" s="8" t="s">
        <v>1378</v>
      </c>
      <c r="F160" s="8" t="s">
        <v>1379</v>
      </c>
      <c r="G160" s="8" t="s">
        <v>35</v>
      </c>
      <c r="H160" s="8" t="s">
        <v>1074</v>
      </c>
      <c r="I160" s="12" t="s">
        <v>22</v>
      </c>
      <c r="J160" s="8" t="s">
        <v>45</v>
      </c>
    </row>
    <row r="161" spans="1:10" x14ac:dyDescent="0.25">
      <c r="A161" s="8" t="s">
        <v>1212</v>
      </c>
      <c r="B161" s="8" t="s">
        <v>1371</v>
      </c>
      <c r="C161" s="8" t="s">
        <v>55</v>
      </c>
      <c r="D161" s="8" t="s">
        <v>44</v>
      </c>
      <c r="E161" s="8" t="s">
        <v>1378</v>
      </c>
      <c r="F161" s="8" t="s">
        <v>1379</v>
      </c>
      <c r="G161" s="8" t="s">
        <v>27</v>
      </c>
      <c r="H161" s="8" t="s">
        <v>1213</v>
      </c>
      <c r="I161" s="12" t="s">
        <v>20</v>
      </c>
      <c r="J161" s="8" t="s">
        <v>1375</v>
      </c>
    </row>
    <row r="162" spans="1:10" x14ac:dyDescent="0.25">
      <c r="A162" s="8" t="s">
        <v>1216</v>
      </c>
      <c r="B162" s="8" t="s">
        <v>1371</v>
      </c>
      <c r="C162" s="8" t="s">
        <v>17</v>
      </c>
      <c r="D162" s="8" t="s">
        <v>26</v>
      </c>
      <c r="E162" s="8" t="s">
        <v>1378</v>
      </c>
      <c r="F162" s="8" t="s">
        <v>1379</v>
      </c>
      <c r="G162" s="8" t="s">
        <v>47</v>
      </c>
      <c r="H162" s="8" t="s">
        <v>166</v>
      </c>
      <c r="I162" s="12" t="s">
        <v>22</v>
      </c>
      <c r="J162" s="8" t="s">
        <v>1375</v>
      </c>
    </row>
    <row r="163" spans="1:10" x14ac:dyDescent="0.25">
      <c r="A163" s="8" t="s">
        <v>1223</v>
      </c>
      <c r="B163" s="8" t="s">
        <v>1371</v>
      </c>
      <c r="C163" s="8" t="s">
        <v>55</v>
      </c>
      <c r="D163" s="8" t="s">
        <v>18</v>
      </c>
      <c r="E163" s="8" t="s">
        <v>1378</v>
      </c>
      <c r="F163" s="8" t="s">
        <v>1379</v>
      </c>
      <c r="G163" s="8" t="s">
        <v>47</v>
      </c>
      <c r="H163" s="8" t="s">
        <v>32</v>
      </c>
      <c r="I163" s="12" t="s">
        <v>22</v>
      </c>
      <c r="J163" s="8" t="s">
        <v>37</v>
      </c>
    </row>
    <row r="164" spans="1:10" x14ac:dyDescent="0.25">
      <c r="A164" s="8" t="s">
        <v>1225</v>
      </c>
      <c r="B164" s="8" t="s">
        <v>1371</v>
      </c>
      <c r="C164" s="8" t="s">
        <v>31</v>
      </c>
      <c r="D164" s="8" t="s">
        <v>18</v>
      </c>
      <c r="E164" s="8" t="s">
        <v>1378</v>
      </c>
      <c r="F164" s="8" t="s">
        <v>1380</v>
      </c>
      <c r="G164" s="8" t="s">
        <v>27</v>
      </c>
      <c r="H164" s="8" t="s">
        <v>61</v>
      </c>
      <c r="I164" s="12" t="s">
        <v>20</v>
      </c>
      <c r="J164" s="8" t="s">
        <v>1375</v>
      </c>
    </row>
    <row r="165" spans="1:10" x14ac:dyDescent="0.25">
      <c r="A165" s="8" t="s">
        <v>1226</v>
      </c>
      <c r="B165" s="8" t="s">
        <v>1371</v>
      </c>
      <c r="C165" s="8" t="s">
        <v>17</v>
      </c>
      <c r="D165" s="8" t="s">
        <v>26</v>
      </c>
      <c r="E165" s="8" t="s">
        <v>1378</v>
      </c>
      <c r="F165" s="8" t="s">
        <v>1379</v>
      </c>
      <c r="G165" s="8" t="s">
        <v>27</v>
      </c>
      <c r="H165" s="8" t="s">
        <v>61</v>
      </c>
      <c r="I165" s="12" t="s">
        <v>22</v>
      </c>
      <c r="J165" s="8" t="s">
        <v>1375</v>
      </c>
    </row>
    <row r="166" spans="1:10" x14ac:dyDescent="0.25">
      <c r="A166" s="8" t="s">
        <v>1227</v>
      </c>
      <c r="B166" s="8" t="s">
        <v>1371</v>
      </c>
      <c r="C166" s="8" t="s">
        <v>31</v>
      </c>
      <c r="D166" s="8" t="s">
        <v>26</v>
      </c>
      <c r="E166" s="8" t="s">
        <v>1378</v>
      </c>
      <c r="F166" s="8" t="s">
        <v>1379</v>
      </c>
      <c r="G166" s="8" t="s">
        <v>27</v>
      </c>
      <c r="H166" s="8" t="s">
        <v>61</v>
      </c>
      <c r="I166" s="12" t="s">
        <v>22</v>
      </c>
      <c r="J166" s="8" t="s">
        <v>1375</v>
      </c>
    </row>
    <row r="167" spans="1:10" x14ac:dyDescent="0.25">
      <c r="A167" s="8" t="s">
        <v>1229</v>
      </c>
      <c r="B167" s="8" t="s">
        <v>1371</v>
      </c>
      <c r="C167" s="8" t="s">
        <v>55</v>
      </c>
      <c r="D167" s="8" t="s">
        <v>26</v>
      </c>
      <c r="E167" s="8" t="s">
        <v>1378</v>
      </c>
      <c r="F167" s="8" t="s">
        <v>1379</v>
      </c>
      <c r="G167" s="8" t="s">
        <v>35</v>
      </c>
      <c r="H167" s="8" t="s">
        <v>32</v>
      </c>
      <c r="I167" s="12" t="s">
        <v>22</v>
      </c>
      <c r="J167" s="8" t="s">
        <v>45</v>
      </c>
    </row>
    <row r="168" spans="1:10" x14ac:dyDescent="0.25">
      <c r="A168" s="8" t="s">
        <v>1234</v>
      </c>
      <c r="B168" s="8" t="s">
        <v>1371</v>
      </c>
      <c r="C168" s="8" t="s">
        <v>55</v>
      </c>
      <c r="D168" s="8" t="s">
        <v>18</v>
      </c>
      <c r="E168" s="8" t="s">
        <v>1378</v>
      </c>
      <c r="F168" s="8" t="s">
        <v>1379</v>
      </c>
      <c r="G168" s="8" t="s">
        <v>47</v>
      </c>
      <c r="H168" s="8" t="s">
        <v>66</v>
      </c>
      <c r="I168" s="12" t="s">
        <v>22</v>
      </c>
      <c r="J168" s="8" t="s">
        <v>37</v>
      </c>
    </row>
    <row r="169" spans="1:10" x14ac:dyDescent="0.25">
      <c r="A169" s="8" t="s">
        <v>1236</v>
      </c>
      <c r="B169" s="8" t="s">
        <v>1371</v>
      </c>
      <c r="C169" s="8" t="s">
        <v>25</v>
      </c>
      <c r="D169" s="8" t="s">
        <v>18</v>
      </c>
      <c r="E169" s="8" t="s">
        <v>1378</v>
      </c>
      <c r="F169" s="8" t="s">
        <v>1379</v>
      </c>
      <c r="G169" s="8" t="s">
        <v>57</v>
      </c>
      <c r="H169" s="8" t="s">
        <v>166</v>
      </c>
      <c r="I169" s="12" t="s">
        <v>22</v>
      </c>
      <c r="J169" s="8" t="s">
        <v>37</v>
      </c>
    </row>
    <row r="170" spans="1:10" x14ac:dyDescent="0.25">
      <c r="A170" s="8" t="s">
        <v>1247</v>
      </c>
      <c r="B170" s="8" t="s">
        <v>1371</v>
      </c>
      <c r="C170" s="8" t="s">
        <v>25</v>
      </c>
      <c r="D170" s="8" t="s">
        <v>18</v>
      </c>
      <c r="E170" s="8" t="s">
        <v>1378</v>
      </c>
      <c r="F170" s="8" t="s">
        <v>1379</v>
      </c>
      <c r="G170" s="8" t="s">
        <v>47</v>
      </c>
      <c r="H170" s="8" t="s">
        <v>66</v>
      </c>
      <c r="I170" s="12" t="s">
        <v>22</v>
      </c>
      <c r="J170" s="8" t="s">
        <v>37</v>
      </c>
    </row>
    <row r="171" spans="1:10" x14ac:dyDescent="0.25">
      <c r="A171" s="8" t="s">
        <v>1252</v>
      </c>
      <c r="B171" s="8" t="s">
        <v>1371</v>
      </c>
      <c r="C171" s="8" t="s">
        <v>31</v>
      </c>
      <c r="D171" s="8" t="s">
        <v>26</v>
      </c>
      <c r="E171" s="8" t="s">
        <v>1378</v>
      </c>
      <c r="F171" s="8" t="s">
        <v>1380</v>
      </c>
      <c r="G171" s="8" t="s">
        <v>35</v>
      </c>
      <c r="H171" s="8" t="s">
        <v>28</v>
      </c>
      <c r="I171" s="12" t="s">
        <v>22</v>
      </c>
      <c r="J171" s="8" t="s">
        <v>45</v>
      </c>
    </row>
    <row r="172" spans="1:10" x14ac:dyDescent="0.25">
      <c r="A172" s="8" t="s">
        <v>1259</v>
      </c>
      <c r="B172" s="8" t="s">
        <v>1371</v>
      </c>
      <c r="C172" s="8" t="s">
        <v>17</v>
      </c>
      <c r="D172" s="8" t="s">
        <v>18</v>
      </c>
      <c r="E172" s="8" t="s">
        <v>1378</v>
      </c>
      <c r="F172" s="8" t="s">
        <v>1379</v>
      </c>
      <c r="G172" s="8" t="s">
        <v>47</v>
      </c>
      <c r="H172" s="8" t="s">
        <v>39</v>
      </c>
      <c r="I172" s="12" t="s">
        <v>20</v>
      </c>
      <c r="J172" s="8" t="s">
        <v>33</v>
      </c>
    </row>
    <row r="173" spans="1:10" x14ac:dyDescent="0.25">
      <c r="A173" s="8" t="s">
        <v>1266</v>
      </c>
      <c r="B173" s="8" t="s">
        <v>1371</v>
      </c>
      <c r="C173" s="8" t="s">
        <v>55</v>
      </c>
      <c r="D173" s="8" t="s">
        <v>26</v>
      </c>
      <c r="E173" s="8" t="s">
        <v>1378</v>
      </c>
      <c r="F173" s="8" t="s">
        <v>1379</v>
      </c>
      <c r="G173" s="8" t="s">
        <v>35</v>
      </c>
      <c r="H173" s="8" t="s">
        <v>32</v>
      </c>
      <c r="I173" s="12" t="s">
        <v>22</v>
      </c>
      <c r="J173" s="8" t="s">
        <v>37</v>
      </c>
    </row>
    <row r="174" spans="1:10" x14ac:dyDescent="0.25">
      <c r="A174" s="8" t="s">
        <v>1274</v>
      </c>
      <c r="B174" s="8" t="s">
        <v>1371</v>
      </c>
      <c r="C174" s="8" t="s">
        <v>55</v>
      </c>
      <c r="D174" s="8" t="s">
        <v>26</v>
      </c>
      <c r="E174" s="8" t="s">
        <v>1378</v>
      </c>
      <c r="F174" s="8" t="s">
        <v>1380</v>
      </c>
      <c r="G174" s="8" t="s">
        <v>27</v>
      </c>
      <c r="H174" s="8" t="s">
        <v>1275</v>
      </c>
      <c r="I174" s="12" t="s">
        <v>22</v>
      </c>
      <c r="J174" s="8" t="s">
        <v>33</v>
      </c>
    </row>
    <row r="175" spans="1:10" x14ac:dyDescent="0.25">
      <c r="A175" s="8" t="s">
        <v>1305</v>
      </c>
      <c r="B175" s="8" t="s">
        <v>1371</v>
      </c>
      <c r="C175" s="8" t="s">
        <v>17</v>
      </c>
      <c r="D175" s="8" t="s">
        <v>18</v>
      </c>
      <c r="E175" s="8" t="s">
        <v>1378</v>
      </c>
      <c r="F175" s="8" t="s">
        <v>1379</v>
      </c>
      <c r="G175" s="8" t="s">
        <v>47</v>
      </c>
      <c r="H175" s="8" t="s">
        <v>61</v>
      </c>
      <c r="I175" s="12" t="s">
        <v>22</v>
      </c>
      <c r="J175" s="8" t="s">
        <v>52</v>
      </c>
    </row>
    <row r="176" spans="1:10" x14ac:dyDescent="0.25">
      <c r="A176" s="8" t="s">
        <v>1309</v>
      </c>
      <c r="B176" s="8" t="s">
        <v>1371</v>
      </c>
      <c r="C176" s="8" t="s">
        <v>31</v>
      </c>
      <c r="D176" s="8" t="s">
        <v>26</v>
      </c>
      <c r="E176" s="8" t="s">
        <v>1378</v>
      </c>
      <c r="F176" s="8" t="s">
        <v>1379</v>
      </c>
      <c r="G176" s="8" t="s">
        <v>35</v>
      </c>
      <c r="H176" s="8" t="s">
        <v>61</v>
      </c>
      <c r="I176" s="12" t="s">
        <v>22</v>
      </c>
      <c r="J176" s="8" t="s">
        <v>37</v>
      </c>
    </row>
    <row r="177" spans="1:10" x14ac:dyDescent="0.25">
      <c r="A177" s="8" t="s">
        <v>1344</v>
      </c>
      <c r="B177" s="8" t="s">
        <v>1371</v>
      </c>
      <c r="C177" s="8" t="s">
        <v>55</v>
      </c>
      <c r="D177" s="8" t="s">
        <v>26</v>
      </c>
      <c r="E177" s="8" t="s">
        <v>1378</v>
      </c>
      <c r="F177" s="8" t="s">
        <v>1379</v>
      </c>
      <c r="G177" s="8" t="s">
        <v>27</v>
      </c>
      <c r="H177" s="8" t="s">
        <v>48</v>
      </c>
      <c r="I177" s="12" t="s">
        <v>22</v>
      </c>
      <c r="J177" s="8" t="s">
        <v>1375</v>
      </c>
    </row>
    <row r="178" spans="1:10" x14ac:dyDescent="0.25">
      <c r="A178" s="8" t="s">
        <v>1347</v>
      </c>
      <c r="B178" s="8" t="s">
        <v>1371</v>
      </c>
      <c r="C178" s="8" t="s">
        <v>17</v>
      </c>
      <c r="D178" s="8" t="s">
        <v>44</v>
      </c>
      <c r="E178" s="8" t="s">
        <v>1378</v>
      </c>
      <c r="F178" s="8" t="s">
        <v>1379</v>
      </c>
      <c r="G178" s="8" t="s">
        <v>47</v>
      </c>
      <c r="H178" s="8" t="s">
        <v>39</v>
      </c>
      <c r="I178" s="12" t="s">
        <v>22</v>
      </c>
      <c r="J178" s="8" t="s">
        <v>33</v>
      </c>
    </row>
    <row r="179" spans="1:10" x14ac:dyDescent="0.25">
      <c r="A179" s="8" t="s">
        <v>173</v>
      </c>
      <c r="B179" s="8" t="s">
        <v>1371</v>
      </c>
      <c r="C179" s="8" t="s">
        <v>151</v>
      </c>
      <c r="D179" s="8" t="s">
        <v>26</v>
      </c>
      <c r="E179" s="8" t="s">
        <v>1378</v>
      </c>
      <c r="F179" s="8" t="s">
        <v>1379</v>
      </c>
      <c r="G179" s="8" t="s">
        <v>27</v>
      </c>
      <c r="H179" s="8" t="s">
        <v>28</v>
      </c>
      <c r="I179" s="12" t="s">
        <v>22</v>
      </c>
      <c r="J179" s="8" t="s">
        <v>33</v>
      </c>
    </row>
    <row r="180" spans="1:10" x14ac:dyDescent="0.25">
      <c r="A180" s="8" t="s">
        <v>176</v>
      </c>
      <c r="B180" s="8" t="s">
        <v>1371</v>
      </c>
      <c r="C180" s="8" t="s">
        <v>31</v>
      </c>
      <c r="D180" s="8" t="s">
        <v>26</v>
      </c>
      <c r="E180" s="8" t="s">
        <v>1378</v>
      </c>
      <c r="F180" s="8" t="s">
        <v>1380</v>
      </c>
      <c r="G180" s="8" t="s">
        <v>27</v>
      </c>
      <c r="H180" s="8" t="s">
        <v>32</v>
      </c>
      <c r="I180" s="12" t="s">
        <v>20</v>
      </c>
      <c r="J180" s="8" t="s">
        <v>177</v>
      </c>
    </row>
    <row r="181" spans="1:10" x14ac:dyDescent="0.25">
      <c r="A181" s="8" t="s">
        <v>251</v>
      </c>
      <c r="B181" s="8" t="s">
        <v>1371</v>
      </c>
      <c r="C181" s="8" t="s">
        <v>25</v>
      </c>
      <c r="D181" s="8" t="s">
        <v>18</v>
      </c>
      <c r="E181" s="8" t="s">
        <v>1378</v>
      </c>
      <c r="F181" s="8" t="s">
        <v>1379</v>
      </c>
      <c r="G181" s="8" t="s">
        <v>27</v>
      </c>
      <c r="H181" s="8" t="s">
        <v>61</v>
      </c>
      <c r="I181" s="12" t="s">
        <v>22</v>
      </c>
      <c r="J181" s="8" t="s">
        <v>37</v>
      </c>
    </row>
    <row r="182" spans="1:10" x14ac:dyDescent="0.25">
      <c r="A182" s="8" t="s">
        <v>287</v>
      </c>
      <c r="B182" s="8" t="s">
        <v>1371</v>
      </c>
      <c r="C182" s="8" t="s">
        <v>55</v>
      </c>
      <c r="D182" s="8" t="s">
        <v>44</v>
      </c>
      <c r="E182" s="8" t="s">
        <v>1378</v>
      </c>
      <c r="F182" s="8" t="s">
        <v>1379</v>
      </c>
      <c r="G182" s="8" t="s">
        <v>47</v>
      </c>
      <c r="H182" s="8" t="s">
        <v>66</v>
      </c>
      <c r="I182" s="12" t="s">
        <v>22</v>
      </c>
      <c r="J182" s="8" t="s">
        <v>288</v>
      </c>
    </row>
    <row r="183" spans="1:10" x14ac:dyDescent="0.25">
      <c r="A183" s="8" t="s">
        <v>292</v>
      </c>
      <c r="B183" s="8" t="s">
        <v>1371</v>
      </c>
      <c r="C183" s="8" t="s">
        <v>31</v>
      </c>
      <c r="D183" s="8" t="s">
        <v>26</v>
      </c>
      <c r="E183" s="8" t="s">
        <v>1378</v>
      </c>
      <c r="F183" s="8" t="s">
        <v>1379</v>
      </c>
      <c r="G183" s="8" t="s">
        <v>27</v>
      </c>
      <c r="H183" s="8" t="s">
        <v>48</v>
      </c>
      <c r="I183" s="12" t="s">
        <v>22</v>
      </c>
      <c r="J183" s="8" t="s">
        <v>37</v>
      </c>
    </row>
    <row r="184" spans="1:10" x14ac:dyDescent="0.25">
      <c r="A184" s="8" t="s">
        <v>300</v>
      </c>
      <c r="B184" s="8" t="s">
        <v>1371</v>
      </c>
      <c r="C184" s="8" t="s">
        <v>17</v>
      </c>
      <c r="D184" s="8" t="s">
        <v>18</v>
      </c>
      <c r="E184" s="8" t="s">
        <v>1378</v>
      </c>
      <c r="F184" s="8" t="s">
        <v>1379</v>
      </c>
      <c r="G184" s="8" t="s">
        <v>47</v>
      </c>
      <c r="H184" s="8" t="s">
        <v>39</v>
      </c>
      <c r="I184" s="12" t="s">
        <v>20</v>
      </c>
      <c r="J184" s="8" t="s">
        <v>33</v>
      </c>
    </row>
    <row r="185" spans="1:10" x14ac:dyDescent="0.25">
      <c r="A185" s="8" t="s">
        <v>329</v>
      </c>
      <c r="B185" s="8" t="s">
        <v>1371</v>
      </c>
      <c r="C185" s="8" t="s">
        <v>55</v>
      </c>
      <c r="D185" s="8" t="s">
        <v>26</v>
      </c>
      <c r="E185" s="8" t="s">
        <v>1378</v>
      </c>
      <c r="F185" s="8" t="s">
        <v>1379</v>
      </c>
      <c r="G185" s="8" t="s">
        <v>35</v>
      </c>
      <c r="H185" s="8" t="s">
        <v>61</v>
      </c>
      <c r="I185" s="12" t="s">
        <v>22</v>
      </c>
      <c r="J185" s="8" t="s">
        <v>1375</v>
      </c>
    </row>
    <row r="186" spans="1:10" x14ac:dyDescent="0.25">
      <c r="A186" s="8" t="s">
        <v>337</v>
      </c>
      <c r="B186" s="8" t="s">
        <v>1371</v>
      </c>
      <c r="C186" s="8" t="s">
        <v>151</v>
      </c>
      <c r="D186" s="8" t="s">
        <v>18</v>
      </c>
      <c r="E186" s="8" t="s">
        <v>1378</v>
      </c>
      <c r="F186" s="8" t="s">
        <v>1379</v>
      </c>
      <c r="G186" s="8" t="s">
        <v>47</v>
      </c>
      <c r="H186" s="8" t="s">
        <v>32</v>
      </c>
      <c r="I186" s="12" t="s">
        <v>22</v>
      </c>
      <c r="J186" s="8" t="s">
        <v>1375</v>
      </c>
    </row>
    <row r="187" spans="1:10" x14ac:dyDescent="0.25">
      <c r="A187" s="8" t="s">
        <v>353</v>
      </c>
      <c r="B187" s="8" t="s">
        <v>1371</v>
      </c>
      <c r="C187" s="8" t="s">
        <v>17</v>
      </c>
      <c r="D187" s="8" t="s">
        <v>18</v>
      </c>
      <c r="E187" s="8" t="s">
        <v>1378</v>
      </c>
      <c r="F187" s="8" t="s">
        <v>1379</v>
      </c>
      <c r="G187" s="8" t="s">
        <v>47</v>
      </c>
      <c r="H187" s="8" t="s">
        <v>32</v>
      </c>
      <c r="I187" s="12" t="s">
        <v>20</v>
      </c>
      <c r="J187" s="8" t="s">
        <v>1375</v>
      </c>
    </row>
    <row r="188" spans="1:10" x14ac:dyDescent="0.25">
      <c r="A188" s="8" t="s">
        <v>362</v>
      </c>
      <c r="B188" s="8" t="s">
        <v>1371</v>
      </c>
      <c r="C188" s="8" t="s">
        <v>151</v>
      </c>
      <c r="D188" s="8" t="s">
        <v>363</v>
      </c>
      <c r="E188" s="8" t="s">
        <v>1378</v>
      </c>
      <c r="F188" s="8" t="s">
        <v>1379</v>
      </c>
      <c r="G188" s="8" t="s">
        <v>47</v>
      </c>
      <c r="H188" s="8" t="s">
        <v>364</v>
      </c>
      <c r="I188" s="12" t="s">
        <v>22</v>
      </c>
      <c r="J188" s="8" t="s">
        <v>365</v>
      </c>
    </row>
    <row r="189" spans="1:10" x14ac:dyDescent="0.25">
      <c r="A189" s="8" t="s">
        <v>376</v>
      </c>
      <c r="B189" s="8" t="s">
        <v>1371</v>
      </c>
      <c r="C189" s="8" t="s">
        <v>31</v>
      </c>
      <c r="D189" s="8" t="s">
        <v>26</v>
      </c>
      <c r="E189" s="8" t="s">
        <v>1378</v>
      </c>
      <c r="F189" s="8" t="s">
        <v>1379</v>
      </c>
      <c r="G189" s="8" t="s">
        <v>47</v>
      </c>
      <c r="H189" s="8" t="s">
        <v>61</v>
      </c>
      <c r="I189" s="12" t="s">
        <v>22</v>
      </c>
      <c r="J189" s="8" t="s">
        <v>37</v>
      </c>
    </row>
    <row r="190" spans="1:10" x14ac:dyDescent="0.25">
      <c r="A190" s="8" t="s">
        <v>384</v>
      </c>
      <c r="B190" s="8" t="s">
        <v>1371</v>
      </c>
      <c r="C190" s="8" t="s">
        <v>25</v>
      </c>
      <c r="D190" s="8" t="s">
        <v>44</v>
      </c>
      <c r="E190" s="8" t="s">
        <v>1378</v>
      </c>
      <c r="F190" s="8" t="s">
        <v>1379</v>
      </c>
      <c r="G190" s="8" t="s">
        <v>47</v>
      </c>
      <c r="H190" s="8" t="s">
        <v>48</v>
      </c>
      <c r="I190" s="12" t="s">
        <v>20</v>
      </c>
      <c r="J190" s="8" t="s">
        <v>1375</v>
      </c>
    </row>
    <row r="191" spans="1:10" x14ac:dyDescent="0.25">
      <c r="A191" s="8" t="s">
        <v>406</v>
      </c>
      <c r="B191" s="8" t="s">
        <v>1371</v>
      </c>
      <c r="C191" s="8" t="s">
        <v>31</v>
      </c>
      <c r="D191" s="8" t="s">
        <v>26</v>
      </c>
      <c r="E191" s="8" t="s">
        <v>1378</v>
      </c>
      <c r="F191" s="8" t="s">
        <v>1380</v>
      </c>
      <c r="G191" s="8" t="s">
        <v>27</v>
      </c>
      <c r="H191" s="8" t="s">
        <v>407</v>
      </c>
      <c r="I191" s="12" t="s">
        <v>20</v>
      </c>
      <c r="J191" s="8" t="s">
        <v>357</v>
      </c>
    </row>
    <row r="192" spans="1:10" x14ac:dyDescent="0.25">
      <c r="A192" s="8" t="s">
        <v>413</v>
      </c>
      <c r="B192" s="8" t="s">
        <v>1371</v>
      </c>
      <c r="C192" s="8" t="s">
        <v>17</v>
      </c>
      <c r="D192" s="8" t="s">
        <v>26</v>
      </c>
      <c r="E192" s="8" t="s">
        <v>1378</v>
      </c>
      <c r="F192" s="8" t="s">
        <v>1379</v>
      </c>
      <c r="G192" s="8" t="s">
        <v>35</v>
      </c>
      <c r="H192" s="8" t="s">
        <v>166</v>
      </c>
      <c r="I192" s="12" t="s">
        <v>22</v>
      </c>
      <c r="J192" s="8" t="s">
        <v>52</v>
      </c>
    </row>
    <row r="193" spans="1:10" x14ac:dyDescent="0.25">
      <c r="A193" s="8" t="s">
        <v>424</v>
      </c>
      <c r="B193" s="8" t="s">
        <v>1371</v>
      </c>
      <c r="C193" s="8" t="s">
        <v>31</v>
      </c>
      <c r="D193" s="8" t="s">
        <v>26</v>
      </c>
      <c r="E193" s="8" t="s">
        <v>1378</v>
      </c>
      <c r="F193" s="8" t="s">
        <v>1379</v>
      </c>
      <c r="G193" s="8" t="s">
        <v>27</v>
      </c>
      <c r="H193" s="8" t="s">
        <v>425</v>
      </c>
      <c r="I193" s="12" t="s">
        <v>20</v>
      </c>
      <c r="J193" s="8" t="s">
        <v>33</v>
      </c>
    </row>
    <row r="194" spans="1:10" x14ac:dyDescent="0.25">
      <c r="A194" s="8" t="s">
        <v>439</v>
      </c>
      <c r="B194" s="8" t="s">
        <v>1371</v>
      </c>
      <c r="C194" s="8" t="s">
        <v>55</v>
      </c>
      <c r="D194" s="8" t="s">
        <v>18</v>
      </c>
      <c r="E194" s="8" t="s">
        <v>1378</v>
      </c>
      <c r="F194" s="8" t="s">
        <v>1379</v>
      </c>
      <c r="G194" s="8" t="s">
        <v>27</v>
      </c>
      <c r="H194" s="8" t="s">
        <v>36</v>
      </c>
      <c r="I194" s="12" t="s">
        <v>20</v>
      </c>
      <c r="J194" s="8" t="s">
        <v>37</v>
      </c>
    </row>
    <row r="195" spans="1:10" x14ac:dyDescent="0.25">
      <c r="A195" s="8" t="s">
        <v>447</v>
      </c>
      <c r="B195" s="8" t="s">
        <v>1371</v>
      </c>
      <c r="C195" s="8" t="s">
        <v>55</v>
      </c>
      <c r="D195" s="8" t="s">
        <v>87</v>
      </c>
      <c r="E195" s="8" t="s">
        <v>1378</v>
      </c>
      <c r="F195" s="8" t="s">
        <v>1379</v>
      </c>
      <c r="G195" s="8" t="s">
        <v>47</v>
      </c>
      <c r="H195" s="8" t="s">
        <v>32</v>
      </c>
      <c r="I195" s="12" t="s">
        <v>22</v>
      </c>
      <c r="J195" s="8" t="s">
        <v>37</v>
      </c>
    </row>
    <row r="196" spans="1:10" x14ac:dyDescent="0.25">
      <c r="A196" s="8" t="s">
        <v>460</v>
      </c>
      <c r="B196" s="8" t="s">
        <v>1371</v>
      </c>
      <c r="C196" s="8" t="s">
        <v>55</v>
      </c>
      <c r="D196" s="8" t="s">
        <v>26</v>
      </c>
      <c r="E196" s="8" t="s">
        <v>1377</v>
      </c>
      <c r="F196" s="8" t="s">
        <v>1379</v>
      </c>
      <c r="G196" s="8" t="s">
        <v>47</v>
      </c>
      <c r="H196" s="8" t="s">
        <v>32</v>
      </c>
      <c r="I196" s="12" t="s">
        <v>22</v>
      </c>
      <c r="J196" s="8" t="s">
        <v>1375</v>
      </c>
    </row>
    <row r="197" spans="1:10" x14ac:dyDescent="0.25">
      <c r="A197" s="8" t="s">
        <v>463</v>
      </c>
      <c r="B197" s="8" t="s">
        <v>1371</v>
      </c>
      <c r="C197" s="8" t="s">
        <v>55</v>
      </c>
      <c r="D197" s="8" t="s">
        <v>26</v>
      </c>
      <c r="E197" s="8" t="s">
        <v>1378</v>
      </c>
      <c r="F197" s="8" t="s">
        <v>1379</v>
      </c>
      <c r="G197" s="8" t="s">
        <v>47</v>
      </c>
      <c r="H197" s="8" t="s">
        <v>68</v>
      </c>
      <c r="I197" s="12" t="s">
        <v>20</v>
      </c>
      <c r="J197" s="8" t="s">
        <v>33</v>
      </c>
    </row>
    <row r="198" spans="1:10" x14ac:dyDescent="0.25">
      <c r="A198" s="8" t="s">
        <v>507</v>
      </c>
      <c r="B198" s="8" t="s">
        <v>1371</v>
      </c>
      <c r="C198" s="8" t="s">
        <v>25</v>
      </c>
      <c r="D198" s="8" t="s">
        <v>26</v>
      </c>
      <c r="E198" s="8" t="s">
        <v>1377</v>
      </c>
      <c r="F198" s="8" t="s">
        <v>1380</v>
      </c>
      <c r="G198" s="8" t="s">
        <v>47</v>
      </c>
      <c r="H198" s="8" t="s">
        <v>61</v>
      </c>
      <c r="I198" s="12" t="s">
        <v>22</v>
      </c>
      <c r="J198" s="8" t="s">
        <v>1375</v>
      </c>
    </row>
    <row r="199" spans="1:10" x14ac:dyDescent="0.25">
      <c r="A199" s="8" t="s">
        <v>549</v>
      </c>
      <c r="B199" s="8" t="s">
        <v>1371</v>
      </c>
      <c r="C199" s="8" t="s">
        <v>31</v>
      </c>
      <c r="D199" s="8" t="s">
        <v>18</v>
      </c>
      <c r="E199" s="8" t="s">
        <v>1377</v>
      </c>
      <c r="F199" s="8" t="s">
        <v>1379</v>
      </c>
      <c r="G199" s="8" t="s">
        <v>35</v>
      </c>
      <c r="H199" s="8" t="s">
        <v>32</v>
      </c>
      <c r="I199" s="12" t="s">
        <v>22</v>
      </c>
      <c r="J199" s="8" t="s">
        <v>29</v>
      </c>
    </row>
    <row r="200" spans="1:10" x14ac:dyDescent="0.25">
      <c r="A200" s="8" t="s">
        <v>558</v>
      </c>
      <c r="B200" s="8" t="s">
        <v>1371</v>
      </c>
      <c r="C200" s="8" t="s">
        <v>17</v>
      </c>
      <c r="D200" s="8" t="s">
        <v>26</v>
      </c>
      <c r="E200" s="8" t="s">
        <v>1378</v>
      </c>
      <c r="F200" s="8" t="s">
        <v>1379</v>
      </c>
      <c r="G200" s="8" t="s">
        <v>27</v>
      </c>
      <c r="H200" s="8" t="s">
        <v>277</v>
      </c>
      <c r="I200" s="12" t="s">
        <v>22</v>
      </c>
      <c r="J200" s="8" t="s">
        <v>52</v>
      </c>
    </row>
    <row r="201" spans="1:10" x14ac:dyDescent="0.25">
      <c r="A201" s="8" t="s">
        <v>561</v>
      </c>
      <c r="B201" s="8" t="s">
        <v>1371</v>
      </c>
      <c r="C201" s="8" t="s">
        <v>17</v>
      </c>
      <c r="D201" s="8" t="s">
        <v>26</v>
      </c>
      <c r="E201" s="8" t="s">
        <v>1377</v>
      </c>
      <c r="F201" s="8" t="s">
        <v>1379</v>
      </c>
      <c r="G201" s="8" t="s">
        <v>142</v>
      </c>
      <c r="H201" s="8" t="s">
        <v>61</v>
      </c>
      <c r="I201" s="12" t="s">
        <v>22</v>
      </c>
      <c r="J201" s="8" t="s">
        <v>52</v>
      </c>
    </row>
    <row r="202" spans="1:10" x14ac:dyDescent="0.25">
      <c r="A202" s="8" t="s">
        <v>660</v>
      </c>
      <c r="B202" s="8" t="s">
        <v>1371</v>
      </c>
      <c r="C202" s="8" t="s">
        <v>55</v>
      </c>
      <c r="D202" s="8" t="s">
        <v>26</v>
      </c>
      <c r="E202" s="8" t="s">
        <v>1378</v>
      </c>
      <c r="F202" s="8" t="s">
        <v>1379</v>
      </c>
      <c r="G202" s="8" t="s">
        <v>47</v>
      </c>
      <c r="H202" s="8" t="s">
        <v>32</v>
      </c>
      <c r="I202" s="12" t="s">
        <v>22</v>
      </c>
      <c r="J202" s="8" t="s">
        <v>45</v>
      </c>
    </row>
    <row r="203" spans="1:10" x14ac:dyDescent="0.25">
      <c r="A203" s="8" t="s">
        <v>664</v>
      </c>
      <c r="B203" s="8" t="s">
        <v>1371</v>
      </c>
      <c r="C203" s="8" t="s">
        <v>31</v>
      </c>
      <c r="D203" s="8" t="s">
        <v>26</v>
      </c>
      <c r="E203" s="8" t="s">
        <v>1377</v>
      </c>
      <c r="F203" s="8" t="s">
        <v>1379</v>
      </c>
      <c r="G203" s="8" t="s">
        <v>47</v>
      </c>
      <c r="H203" s="8" t="s">
        <v>66</v>
      </c>
      <c r="I203" s="12" t="s">
        <v>22</v>
      </c>
      <c r="J203" s="8" t="s">
        <v>1375</v>
      </c>
    </row>
    <row r="204" spans="1:10" x14ac:dyDescent="0.25">
      <c r="A204" s="8" t="s">
        <v>709</v>
      </c>
      <c r="B204" s="8" t="s">
        <v>1371</v>
      </c>
      <c r="C204" s="8" t="s">
        <v>17</v>
      </c>
      <c r="D204" s="8" t="s">
        <v>18</v>
      </c>
      <c r="E204" s="8" t="s">
        <v>1378</v>
      </c>
      <c r="F204" s="8" t="s">
        <v>1379</v>
      </c>
      <c r="G204" s="8" t="s">
        <v>35</v>
      </c>
      <c r="H204" s="8" t="s">
        <v>61</v>
      </c>
      <c r="I204" s="12" t="s">
        <v>20</v>
      </c>
      <c r="J204" s="8" t="s">
        <v>52</v>
      </c>
    </row>
    <row r="205" spans="1:10" x14ac:dyDescent="0.25">
      <c r="A205" s="8" t="s">
        <v>713</v>
      </c>
      <c r="B205" s="8" t="s">
        <v>1371</v>
      </c>
      <c r="C205" s="8" t="s">
        <v>55</v>
      </c>
      <c r="D205" s="8" t="s">
        <v>26</v>
      </c>
      <c r="E205" s="8" t="s">
        <v>1377</v>
      </c>
      <c r="F205" s="8" t="s">
        <v>1379</v>
      </c>
      <c r="G205" s="8" t="s">
        <v>27</v>
      </c>
      <c r="H205" s="8" t="s">
        <v>61</v>
      </c>
      <c r="I205" s="12" t="s">
        <v>22</v>
      </c>
      <c r="J205" s="8" t="s">
        <v>1375</v>
      </c>
    </row>
    <row r="206" spans="1:10" x14ac:dyDescent="0.25">
      <c r="A206" s="8" t="s">
        <v>752</v>
      </c>
      <c r="B206" s="8" t="s">
        <v>1371</v>
      </c>
      <c r="C206" s="8" t="s">
        <v>17</v>
      </c>
      <c r="D206" s="8" t="s">
        <v>26</v>
      </c>
      <c r="E206" s="8" t="s">
        <v>1377</v>
      </c>
      <c r="F206" s="8" t="s">
        <v>1379</v>
      </c>
      <c r="G206" s="8" t="s">
        <v>27</v>
      </c>
      <c r="H206" s="8" t="s">
        <v>61</v>
      </c>
      <c r="I206" s="12" t="s">
        <v>22</v>
      </c>
      <c r="J206" s="8" t="s">
        <v>1375</v>
      </c>
    </row>
    <row r="207" spans="1:10" x14ac:dyDescent="0.25">
      <c r="A207" s="8" t="s">
        <v>758</v>
      </c>
      <c r="B207" s="8" t="s">
        <v>1371</v>
      </c>
      <c r="C207" s="8" t="s">
        <v>17</v>
      </c>
      <c r="D207" s="8" t="s">
        <v>87</v>
      </c>
      <c r="E207" s="8" t="s">
        <v>1377</v>
      </c>
      <c r="F207" s="8" t="s">
        <v>1379</v>
      </c>
      <c r="G207" s="8" t="s">
        <v>35</v>
      </c>
      <c r="H207" s="8" t="s">
        <v>58</v>
      </c>
      <c r="I207" s="12" t="s">
        <v>20</v>
      </c>
      <c r="J207" s="8" t="s">
        <v>1375</v>
      </c>
    </row>
    <row r="208" spans="1:10" x14ac:dyDescent="0.25">
      <c r="A208" s="8" t="s">
        <v>759</v>
      </c>
      <c r="B208" s="8" t="s">
        <v>1371</v>
      </c>
      <c r="C208" s="8" t="s">
        <v>31</v>
      </c>
      <c r="D208" s="8" t="s">
        <v>87</v>
      </c>
      <c r="E208" s="8" t="s">
        <v>1377</v>
      </c>
      <c r="F208" s="8" t="s">
        <v>1379</v>
      </c>
      <c r="G208" s="8" t="s">
        <v>27</v>
      </c>
      <c r="H208" s="8" t="s">
        <v>32</v>
      </c>
      <c r="I208" s="12" t="s">
        <v>22</v>
      </c>
      <c r="J208" s="8" t="s">
        <v>1375</v>
      </c>
    </row>
    <row r="209" spans="1:10" x14ac:dyDescent="0.25">
      <c r="A209" s="8" t="s">
        <v>928</v>
      </c>
      <c r="B209" s="8" t="s">
        <v>1371</v>
      </c>
      <c r="C209" s="8" t="s">
        <v>31</v>
      </c>
      <c r="D209" s="8" t="s">
        <v>18</v>
      </c>
      <c r="E209" s="8" t="s">
        <v>1378</v>
      </c>
      <c r="F209" s="8" t="s">
        <v>1379</v>
      </c>
      <c r="G209" s="8" t="s">
        <v>27</v>
      </c>
      <c r="H209" s="8" t="s">
        <v>66</v>
      </c>
      <c r="I209" s="12" t="s">
        <v>20</v>
      </c>
      <c r="J209" s="8" t="s">
        <v>45</v>
      </c>
    </row>
    <row r="210" spans="1:10" x14ac:dyDescent="0.25">
      <c r="A210" s="8" t="s">
        <v>1029</v>
      </c>
      <c r="B210" s="8" t="s">
        <v>1371</v>
      </c>
      <c r="C210" s="8" t="s">
        <v>31</v>
      </c>
      <c r="D210" s="8" t="s">
        <v>26</v>
      </c>
      <c r="E210" s="8" t="s">
        <v>1378</v>
      </c>
      <c r="F210" s="8" t="s">
        <v>1380</v>
      </c>
      <c r="G210" s="8" t="s">
        <v>47</v>
      </c>
      <c r="H210" s="8" t="s">
        <v>28</v>
      </c>
      <c r="I210" s="12" t="s">
        <v>20</v>
      </c>
      <c r="J210" s="8" t="s">
        <v>37</v>
      </c>
    </row>
    <row r="211" spans="1:10" x14ac:dyDescent="0.25">
      <c r="A211" s="8" t="s">
        <v>1084</v>
      </c>
      <c r="B211" s="8" t="s">
        <v>1371</v>
      </c>
      <c r="C211" s="8" t="s">
        <v>55</v>
      </c>
      <c r="D211" s="8" t="s">
        <v>26</v>
      </c>
      <c r="E211" s="8" t="s">
        <v>1378</v>
      </c>
      <c r="F211" s="8" t="s">
        <v>1380</v>
      </c>
      <c r="G211" s="8" t="s">
        <v>35</v>
      </c>
      <c r="H211" s="8" t="s">
        <v>32</v>
      </c>
      <c r="I211" s="12" t="s">
        <v>22</v>
      </c>
      <c r="J211" s="8" t="s">
        <v>45</v>
      </c>
    </row>
    <row r="212" spans="1:10" x14ac:dyDescent="0.25">
      <c r="A212" s="8" t="s">
        <v>1172</v>
      </c>
      <c r="B212" s="8" t="s">
        <v>1371</v>
      </c>
      <c r="C212" s="8" t="s">
        <v>31</v>
      </c>
      <c r="D212" s="8" t="s">
        <v>26</v>
      </c>
      <c r="E212" s="8" t="s">
        <v>1378</v>
      </c>
      <c r="F212" s="8" t="s">
        <v>1379</v>
      </c>
      <c r="G212" s="8" t="s">
        <v>27</v>
      </c>
      <c r="H212" s="8" t="s">
        <v>28</v>
      </c>
      <c r="I212" s="12" t="s">
        <v>22</v>
      </c>
      <c r="J212" s="8" t="s">
        <v>1375</v>
      </c>
    </row>
    <row r="213" spans="1:10" x14ac:dyDescent="0.25">
      <c r="A213" s="8" t="s">
        <v>1211</v>
      </c>
      <c r="B213" s="8" t="s">
        <v>1371</v>
      </c>
      <c r="C213" s="8" t="s">
        <v>25</v>
      </c>
      <c r="D213" s="8" t="s">
        <v>363</v>
      </c>
      <c r="E213" s="8" t="s">
        <v>1378</v>
      </c>
      <c r="F213" s="8" t="s">
        <v>1380</v>
      </c>
      <c r="G213" s="8" t="s">
        <v>27</v>
      </c>
      <c r="H213" s="8" t="s">
        <v>32</v>
      </c>
      <c r="I213" s="12" t="s">
        <v>20</v>
      </c>
      <c r="J213" s="8" t="s">
        <v>29</v>
      </c>
    </row>
    <row r="214" spans="1:10" x14ac:dyDescent="0.25">
      <c r="A214" s="8" t="s">
        <v>1214</v>
      </c>
      <c r="B214" s="8" t="s">
        <v>1371</v>
      </c>
      <c r="C214" s="8" t="s">
        <v>17</v>
      </c>
      <c r="D214" s="8" t="s">
        <v>26</v>
      </c>
      <c r="E214" s="8" t="s">
        <v>1378</v>
      </c>
      <c r="F214" s="8" t="s">
        <v>1379</v>
      </c>
      <c r="G214" s="8" t="s">
        <v>27</v>
      </c>
      <c r="H214" s="8" t="s">
        <v>39</v>
      </c>
      <c r="I214" s="12" t="s">
        <v>20</v>
      </c>
      <c r="J214" s="8" t="s">
        <v>52</v>
      </c>
    </row>
    <row r="215" spans="1:10" x14ac:dyDescent="0.25">
      <c r="A215" s="8" t="s">
        <v>1215</v>
      </c>
      <c r="B215" s="8" t="s">
        <v>1371</v>
      </c>
      <c r="C215" s="8" t="s">
        <v>55</v>
      </c>
      <c r="D215" s="8" t="s">
        <v>18</v>
      </c>
      <c r="E215" s="8" t="s">
        <v>1378</v>
      </c>
      <c r="F215" s="8" t="s">
        <v>1379</v>
      </c>
      <c r="G215" s="8" t="s">
        <v>57</v>
      </c>
      <c r="H215" s="8" t="s">
        <v>32</v>
      </c>
      <c r="I215" s="12" t="s">
        <v>22</v>
      </c>
      <c r="J215" s="8" t="s">
        <v>33</v>
      </c>
    </row>
    <row r="216" spans="1:10" x14ac:dyDescent="0.25">
      <c r="A216" s="8" t="s">
        <v>1217</v>
      </c>
      <c r="B216" s="8" t="s">
        <v>1371</v>
      </c>
      <c r="C216" s="8" t="s">
        <v>31</v>
      </c>
      <c r="D216" s="8" t="s">
        <v>26</v>
      </c>
      <c r="E216" s="8" t="s">
        <v>1378</v>
      </c>
      <c r="F216" s="8" t="s">
        <v>1379</v>
      </c>
      <c r="G216" s="8" t="s">
        <v>35</v>
      </c>
      <c r="H216" s="8" t="s">
        <v>61</v>
      </c>
      <c r="I216" s="12" t="s">
        <v>20</v>
      </c>
      <c r="J216" s="8" t="s">
        <v>29</v>
      </c>
    </row>
    <row r="217" spans="1:10" x14ac:dyDescent="0.25">
      <c r="A217" s="8" t="s">
        <v>1218</v>
      </c>
      <c r="B217" s="8" t="s">
        <v>1371</v>
      </c>
      <c r="C217" s="8" t="s">
        <v>31</v>
      </c>
      <c r="D217" s="8" t="s">
        <v>26</v>
      </c>
      <c r="E217" s="8" t="s">
        <v>1378</v>
      </c>
      <c r="F217" s="8" t="s">
        <v>1379</v>
      </c>
      <c r="G217" s="8" t="s">
        <v>35</v>
      </c>
      <c r="H217" s="8" t="s">
        <v>36</v>
      </c>
      <c r="I217" s="12" t="s">
        <v>22</v>
      </c>
      <c r="J217" s="8" t="s">
        <v>37</v>
      </c>
    </row>
    <row r="218" spans="1:10" x14ac:dyDescent="0.25">
      <c r="A218" s="8" t="s">
        <v>1219</v>
      </c>
      <c r="B218" s="8" t="s">
        <v>1371</v>
      </c>
      <c r="C218" s="8" t="s">
        <v>17</v>
      </c>
      <c r="D218" s="8" t="s">
        <v>44</v>
      </c>
      <c r="E218" s="8" t="s">
        <v>1378</v>
      </c>
      <c r="F218" s="8" t="s">
        <v>1379</v>
      </c>
      <c r="G218" s="8" t="s">
        <v>47</v>
      </c>
      <c r="H218" s="8" t="s">
        <v>32</v>
      </c>
      <c r="I218" s="12" t="s">
        <v>20</v>
      </c>
      <c r="J218" s="8" t="s">
        <v>378</v>
      </c>
    </row>
    <row r="219" spans="1:10" x14ac:dyDescent="0.25">
      <c r="A219" s="8" t="s">
        <v>1221</v>
      </c>
      <c r="B219" s="8" t="s">
        <v>1371</v>
      </c>
      <c r="C219" s="8" t="s">
        <v>31</v>
      </c>
      <c r="D219" s="8" t="s">
        <v>26</v>
      </c>
      <c r="E219" s="8" t="s">
        <v>1378</v>
      </c>
      <c r="F219" s="8" t="s">
        <v>1379</v>
      </c>
      <c r="G219" s="8" t="s">
        <v>27</v>
      </c>
      <c r="H219" s="8" t="s">
        <v>1222</v>
      </c>
      <c r="I219" s="12" t="s">
        <v>22</v>
      </c>
      <c r="J219" s="8" t="s">
        <v>37</v>
      </c>
    </row>
    <row r="220" spans="1:10" x14ac:dyDescent="0.25">
      <c r="A220" s="8" t="s">
        <v>1224</v>
      </c>
      <c r="B220" s="8" t="s">
        <v>1371</v>
      </c>
      <c r="C220" s="8" t="s">
        <v>55</v>
      </c>
      <c r="D220" s="8" t="s">
        <v>18</v>
      </c>
      <c r="E220" s="8" t="s">
        <v>1378</v>
      </c>
      <c r="F220" s="8" t="s">
        <v>1379</v>
      </c>
      <c r="G220" s="8" t="s">
        <v>27</v>
      </c>
      <c r="H220" s="8" t="s">
        <v>32</v>
      </c>
      <c r="I220" s="12" t="s">
        <v>22</v>
      </c>
      <c r="J220" s="8" t="s">
        <v>1375</v>
      </c>
    </row>
    <row r="221" spans="1:10" x14ac:dyDescent="0.25">
      <c r="A221" s="8" t="s">
        <v>1228</v>
      </c>
      <c r="B221" s="8" t="s">
        <v>1371</v>
      </c>
      <c r="C221" s="8" t="s">
        <v>17</v>
      </c>
      <c r="D221" s="8" t="s">
        <v>26</v>
      </c>
      <c r="E221" s="8" t="s">
        <v>1378</v>
      </c>
      <c r="F221" s="8" t="s">
        <v>1379</v>
      </c>
      <c r="G221" s="8" t="s">
        <v>27</v>
      </c>
      <c r="H221" s="8" t="s">
        <v>277</v>
      </c>
      <c r="I221" s="12" t="s">
        <v>22</v>
      </c>
      <c r="J221" s="8" t="s">
        <v>1375</v>
      </c>
    </row>
    <row r="222" spans="1:10" x14ac:dyDescent="0.25">
      <c r="A222" s="8" t="s">
        <v>1230</v>
      </c>
      <c r="B222" s="8" t="s">
        <v>1371</v>
      </c>
      <c r="C222" s="8" t="s">
        <v>55</v>
      </c>
      <c r="D222" s="8" t="s">
        <v>18</v>
      </c>
      <c r="E222" s="8" t="s">
        <v>1378</v>
      </c>
      <c r="F222" s="8" t="s">
        <v>1379</v>
      </c>
      <c r="G222" s="8" t="s">
        <v>139</v>
      </c>
      <c r="H222" s="8" t="s">
        <v>1231</v>
      </c>
      <c r="I222" s="12" t="s">
        <v>20</v>
      </c>
      <c r="J222" s="8" t="s">
        <v>37</v>
      </c>
    </row>
    <row r="223" spans="1:10" x14ac:dyDescent="0.25">
      <c r="A223" s="8" t="s">
        <v>1232</v>
      </c>
      <c r="B223" s="8" t="s">
        <v>1371</v>
      </c>
      <c r="C223" s="8" t="s">
        <v>55</v>
      </c>
      <c r="D223" s="8" t="s">
        <v>18</v>
      </c>
      <c r="E223" s="8" t="s">
        <v>1378</v>
      </c>
      <c r="F223" s="8" t="s">
        <v>1380</v>
      </c>
      <c r="G223" s="8" t="s">
        <v>27</v>
      </c>
      <c r="H223" s="8" t="s">
        <v>1233</v>
      </c>
      <c r="I223" s="12" t="s">
        <v>20</v>
      </c>
      <c r="J223" s="8" t="s">
        <v>1375</v>
      </c>
    </row>
    <row r="224" spans="1:10" x14ac:dyDescent="0.25">
      <c r="A224" s="8" t="s">
        <v>1235</v>
      </c>
      <c r="B224" s="8" t="s">
        <v>1371</v>
      </c>
      <c r="C224" s="8" t="s">
        <v>55</v>
      </c>
      <c r="D224" s="8" t="s">
        <v>18</v>
      </c>
      <c r="E224" s="8" t="s">
        <v>1378</v>
      </c>
      <c r="F224" s="8" t="s">
        <v>1379</v>
      </c>
      <c r="G224" s="8" t="s">
        <v>47</v>
      </c>
      <c r="H224" s="8" t="s">
        <v>32</v>
      </c>
      <c r="I224" s="12" t="s">
        <v>20</v>
      </c>
      <c r="J224" s="8" t="s">
        <v>1375</v>
      </c>
    </row>
    <row r="225" spans="1:10" x14ac:dyDescent="0.25">
      <c r="A225" s="8" t="s">
        <v>1237</v>
      </c>
      <c r="B225" s="8" t="s">
        <v>1371</v>
      </c>
      <c r="C225" s="8" t="s">
        <v>55</v>
      </c>
      <c r="D225" s="8" t="s">
        <v>26</v>
      </c>
      <c r="E225" s="8" t="s">
        <v>1378</v>
      </c>
      <c r="F225" s="8" t="s">
        <v>1380</v>
      </c>
      <c r="G225" s="8" t="s">
        <v>47</v>
      </c>
      <c r="H225" s="8" t="s">
        <v>32</v>
      </c>
      <c r="I225" s="12" t="s">
        <v>22</v>
      </c>
      <c r="J225" s="8" t="s">
        <v>37</v>
      </c>
    </row>
    <row r="226" spans="1:10" x14ac:dyDescent="0.25">
      <c r="A226" s="8" t="s">
        <v>1238</v>
      </c>
      <c r="B226" s="8" t="s">
        <v>1371</v>
      </c>
      <c r="C226" s="8" t="s">
        <v>17</v>
      </c>
      <c r="D226" s="8" t="s">
        <v>18</v>
      </c>
      <c r="E226" s="8" t="s">
        <v>1378</v>
      </c>
      <c r="F226" s="8" t="s">
        <v>1379</v>
      </c>
      <c r="G226" s="8" t="s">
        <v>47</v>
      </c>
      <c r="H226" s="8" t="s">
        <v>39</v>
      </c>
      <c r="I226" s="12" t="s">
        <v>22</v>
      </c>
      <c r="J226" s="8" t="s">
        <v>1375</v>
      </c>
    </row>
    <row r="227" spans="1:10" x14ac:dyDescent="0.25">
      <c r="A227" s="8" t="s">
        <v>1239</v>
      </c>
      <c r="B227" s="8" t="s">
        <v>1371</v>
      </c>
      <c r="C227" s="8" t="s">
        <v>17</v>
      </c>
      <c r="D227" s="8" t="s">
        <v>26</v>
      </c>
      <c r="E227" s="8" t="s">
        <v>1378</v>
      </c>
      <c r="F227" s="8" t="s">
        <v>1379</v>
      </c>
      <c r="G227" s="8" t="s">
        <v>47</v>
      </c>
      <c r="H227" s="8" t="s">
        <v>32</v>
      </c>
      <c r="I227" s="12" t="s">
        <v>22</v>
      </c>
      <c r="J227" s="8" t="s">
        <v>52</v>
      </c>
    </row>
    <row r="228" spans="1:10" x14ac:dyDescent="0.25">
      <c r="A228" s="8" t="s">
        <v>1240</v>
      </c>
      <c r="B228" s="8" t="s">
        <v>1371</v>
      </c>
      <c r="C228" s="8" t="s">
        <v>17</v>
      </c>
      <c r="D228" s="8" t="s">
        <v>26</v>
      </c>
      <c r="E228" s="8" t="s">
        <v>1378</v>
      </c>
      <c r="F228" s="8" t="s">
        <v>1379</v>
      </c>
      <c r="G228" s="8" t="s">
        <v>35</v>
      </c>
      <c r="H228" s="8" t="s">
        <v>32</v>
      </c>
      <c r="I228" s="12" t="s">
        <v>22</v>
      </c>
      <c r="J228" s="8" t="s">
        <v>52</v>
      </c>
    </row>
    <row r="229" spans="1:10" x14ac:dyDescent="0.25">
      <c r="A229" s="8" t="s">
        <v>1241</v>
      </c>
      <c r="B229" s="8" t="s">
        <v>1371</v>
      </c>
      <c r="C229" s="8" t="s">
        <v>55</v>
      </c>
      <c r="D229" s="8" t="s">
        <v>18</v>
      </c>
      <c r="E229" s="8" t="s">
        <v>1378</v>
      </c>
      <c r="F229" s="8" t="s">
        <v>1379</v>
      </c>
      <c r="G229" s="8" t="s">
        <v>47</v>
      </c>
      <c r="H229" s="8" t="s">
        <v>1242</v>
      </c>
      <c r="I229" s="12" t="s">
        <v>22</v>
      </c>
      <c r="J229" s="8" t="s">
        <v>37</v>
      </c>
    </row>
    <row r="230" spans="1:10" x14ac:dyDescent="0.25">
      <c r="A230" s="8" t="s">
        <v>1245</v>
      </c>
      <c r="B230" s="8" t="s">
        <v>1371</v>
      </c>
      <c r="C230" s="8" t="s">
        <v>31</v>
      </c>
      <c r="D230" s="8" t="s">
        <v>26</v>
      </c>
      <c r="E230" s="8" t="s">
        <v>1378</v>
      </c>
      <c r="F230" s="8" t="s">
        <v>1379</v>
      </c>
      <c r="G230" s="8" t="s">
        <v>142</v>
      </c>
      <c r="H230" s="8" t="s">
        <v>166</v>
      </c>
      <c r="I230" s="12" t="s">
        <v>22</v>
      </c>
      <c r="J230" s="8" t="s">
        <v>37</v>
      </c>
    </row>
    <row r="231" spans="1:10" x14ac:dyDescent="0.25">
      <c r="A231" s="8" t="s">
        <v>1246</v>
      </c>
      <c r="B231" s="8" t="s">
        <v>1371</v>
      </c>
      <c r="C231" s="8" t="s">
        <v>55</v>
      </c>
      <c r="D231" s="8" t="s">
        <v>18</v>
      </c>
      <c r="E231" s="8" t="s">
        <v>1378</v>
      </c>
      <c r="F231" s="8" t="s">
        <v>1379</v>
      </c>
      <c r="G231" s="8" t="s">
        <v>27</v>
      </c>
      <c r="H231" s="8" t="s">
        <v>61</v>
      </c>
      <c r="I231" s="12" t="s">
        <v>20</v>
      </c>
      <c r="J231" s="8" t="s">
        <v>37</v>
      </c>
    </row>
    <row r="232" spans="1:10" x14ac:dyDescent="0.25">
      <c r="A232" s="8" t="s">
        <v>1249</v>
      </c>
      <c r="B232" s="8" t="s">
        <v>1371</v>
      </c>
      <c r="C232" s="8" t="s">
        <v>31</v>
      </c>
      <c r="D232" s="8" t="s">
        <v>26</v>
      </c>
      <c r="E232" s="8" t="s">
        <v>1378</v>
      </c>
      <c r="F232" s="8" t="s">
        <v>1379</v>
      </c>
      <c r="G232" s="8" t="s">
        <v>27</v>
      </c>
      <c r="H232" s="8" t="s">
        <v>166</v>
      </c>
      <c r="I232" s="12" t="s">
        <v>22</v>
      </c>
      <c r="J232" s="8" t="s">
        <v>686</v>
      </c>
    </row>
    <row r="233" spans="1:10" x14ac:dyDescent="0.25">
      <c r="A233" s="8" t="s">
        <v>1250</v>
      </c>
      <c r="B233" s="8" t="s">
        <v>1371</v>
      </c>
      <c r="C233" s="8" t="s">
        <v>55</v>
      </c>
      <c r="D233" s="8" t="s">
        <v>18</v>
      </c>
      <c r="E233" s="8" t="s">
        <v>1378</v>
      </c>
      <c r="F233" s="8" t="s">
        <v>1380</v>
      </c>
      <c r="G233" s="8" t="s">
        <v>35</v>
      </c>
      <c r="H233" s="8" t="s">
        <v>32</v>
      </c>
      <c r="I233" s="12" t="s">
        <v>20</v>
      </c>
      <c r="J233" s="8" t="s">
        <v>1375</v>
      </c>
    </row>
    <row r="234" spans="1:10" x14ac:dyDescent="0.25">
      <c r="A234" s="8" t="s">
        <v>1251</v>
      </c>
      <c r="B234" s="8" t="s">
        <v>1371</v>
      </c>
      <c r="C234" s="8" t="s">
        <v>55</v>
      </c>
      <c r="D234" s="8" t="s">
        <v>18</v>
      </c>
      <c r="E234" s="8" t="s">
        <v>1378</v>
      </c>
      <c r="F234" s="8" t="s">
        <v>1379</v>
      </c>
      <c r="G234" s="8" t="s">
        <v>27</v>
      </c>
      <c r="H234" s="8" t="s">
        <v>61</v>
      </c>
      <c r="I234" s="12" t="s">
        <v>22</v>
      </c>
      <c r="J234" s="8" t="s">
        <v>1375</v>
      </c>
    </row>
    <row r="235" spans="1:10" x14ac:dyDescent="0.25">
      <c r="A235" s="8" t="s">
        <v>1253</v>
      </c>
      <c r="B235" s="8" t="s">
        <v>1371</v>
      </c>
      <c r="C235" s="8" t="s">
        <v>17</v>
      </c>
      <c r="D235" s="8" t="s">
        <v>26</v>
      </c>
      <c r="E235" s="8" t="s">
        <v>1378</v>
      </c>
      <c r="F235" s="8" t="s">
        <v>1379</v>
      </c>
      <c r="G235" s="8" t="s">
        <v>47</v>
      </c>
      <c r="H235" s="8" t="s">
        <v>277</v>
      </c>
      <c r="I235" s="12" t="s">
        <v>20</v>
      </c>
      <c r="J235" s="8" t="s">
        <v>45</v>
      </c>
    </row>
    <row r="236" spans="1:10" x14ac:dyDescent="0.25">
      <c r="A236" s="8" t="s">
        <v>1257</v>
      </c>
      <c r="B236" s="8" t="s">
        <v>1371</v>
      </c>
      <c r="C236" s="8" t="s">
        <v>31</v>
      </c>
      <c r="D236" s="8" t="s">
        <v>26</v>
      </c>
      <c r="E236" s="8" t="s">
        <v>1378</v>
      </c>
      <c r="F236" s="8" t="s">
        <v>1379</v>
      </c>
      <c r="G236" s="8" t="s">
        <v>47</v>
      </c>
      <c r="H236" s="8" t="s">
        <v>76</v>
      </c>
      <c r="I236" s="12" t="s">
        <v>22</v>
      </c>
      <c r="J236" s="8" t="s">
        <v>37</v>
      </c>
    </row>
    <row r="237" spans="1:10" x14ac:dyDescent="0.25">
      <c r="A237" s="8" t="s">
        <v>1258</v>
      </c>
      <c r="B237" s="8" t="s">
        <v>1371</v>
      </c>
      <c r="C237" s="8" t="s">
        <v>31</v>
      </c>
      <c r="D237" s="8" t="s">
        <v>26</v>
      </c>
      <c r="E237" s="8" t="s">
        <v>1378</v>
      </c>
      <c r="F237" s="8" t="s">
        <v>1379</v>
      </c>
      <c r="G237" s="8" t="s">
        <v>35</v>
      </c>
      <c r="H237" s="8" t="s">
        <v>48</v>
      </c>
      <c r="I237" s="12" t="s">
        <v>20</v>
      </c>
      <c r="J237" s="8" t="s">
        <v>29</v>
      </c>
    </row>
    <row r="238" spans="1:10" x14ac:dyDescent="0.25">
      <c r="A238" s="8" t="s">
        <v>1260</v>
      </c>
      <c r="B238" s="8" t="s">
        <v>1371</v>
      </c>
      <c r="C238" s="8" t="s">
        <v>31</v>
      </c>
      <c r="D238" s="8" t="s">
        <v>26</v>
      </c>
      <c r="E238" s="8" t="s">
        <v>1378</v>
      </c>
      <c r="F238" s="8" t="s">
        <v>1380</v>
      </c>
      <c r="G238" s="8" t="s">
        <v>27</v>
      </c>
      <c r="H238" s="8" t="s">
        <v>166</v>
      </c>
      <c r="I238" s="12" t="s">
        <v>22</v>
      </c>
      <c r="J238" s="8" t="s">
        <v>1375</v>
      </c>
    </row>
    <row r="239" spans="1:10" x14ac:dyDescent="0.25">
      <c r="A239" s="8" t="s">
        <v>1263</v>
      </c>
      <c r="B239" s="8" t="s">
        <v>1371</v>
      </c>
      <c r="C239" s="8" t="s">
        <v>25</v>
      </c>
      <c r="D239" s="8" t="s">
        <v>26</v>
      </c>
      <c r="E239" s="8" t="s">
        <v>1378</v>
      </c>
      <c r="F239" s="8" t="s">
        <v>1379</v>
      </c>
      <c r="G239" s="8" t="s">
        <v>47</v>
      </c>
      <c r="H239" s="8" t="s">
        <v>32</v>
      </c>
      <c r="I239" s="12" t="s">
        <v>22</v>
      </c>
      <c r="J239" s="8" t="s">
        <v>37</v>
      </c>
    </row>
    <row r="240" spans="1:10" x14ac:dyDescent="0.25">
      <c r="A240" s="8" t="s">
        <v>1264</v>
      </c>
      <c r="B240" s="8" t="s">
        <v>1371</v>
      </c>
      <c r="C240" s="8" t="s">
        <v>55</v>
      </c>
      <c r="D240" s="8" t="s">
        <v>18</v>
      </c>
      <c r="E240" s="8" t="s">
        <v>1378</v>
      </c>
      <c r="F240" s="8" t="s">
        <v>1379</v>
      </c>
      <c r="G240" s="8" t="s">
        <v>35</v>
      </c>
      <c r="H240" s="8" t="s">
        <v>1074</v>
      </c>
      <c r="I240" s="12" t="s">
        <v>22</v>
      </c>
      <c r="J240" s="8" t="s">
        <v>37</v>
      </c>
    </row>
    <row r="241" spans="1:10" x14ac:dyDescent="0.25">
      <c r="A241" s="8" t="s">
        <v>1265</v>
      </c>
      <c r="B241" s="8" t="s">
        <v>1371</v>
      </c>
      <c r="C241" s="8" t="s">
        <v>55</v>
      </c>
      <c r="D241" s="8" t="s">
        <v>26</v>
      </c>
      <c r="E241" s="8" t="s">
        <v>1378</v>
      </c>
      <c r="F241" s="8" t="s">
        <v>1379</v>
      </c>
      <c r="G241" s="8" t="s">
        <v>47</v>
      </c>
      <c r="H241" s="8" t="s">
        <v>32</v>
      </c>
      <c r="I241" s="12" t="s">
        <v>22</v>
      </c>
      <c r="J241" s="8" t="s">
        <v>1375</v>
      </c>
    </row>
    <row r="242" spans="1:10" x14ac:dyDescent="0.25">
      <c r="A242" s="8" t="s">
        <v>1268</v>
      </c>
      <c r="B242" s="8" t="s">
        <v>1371</v>
      </c>
      <c r="C242" s="8" t="s">
        <v>55</v>
      </c>
      <c r="D242" s="8" t="s">
        <v>18</v>
      </c>
      <c r="E242" s="8" t="s">
        <v>1378</v>
      </c>
      <c r="F242" s="8" t="s">
        <v>1379</v>
      </c>
      <c r="G242" s="8" t="s">
        <v>27</v>
      </c>
      <c r="H242" s="8" t="s">
        <v>1269</v>
      </c>
      <c r="I242" s="12" t="s">
        <v>22</v>
      </c>
      <c r="J242" s="8" t="s">
        <v>1375</v>
      </c>
    </row>
    <row r="243" spans="1:10" x14ac:dyDescent="0.25">
      <c r="A243" s="8" t="s">
        <v>1279</v>
      </c>
      <c r="B243" s="8" t="s">
        <v>1371</v>
      </c>
      <c r="C243" s="8" t="s">
        <v>17</v>
      </c>
      <c r="D243" s="8" t="s">
        <v>18</v>
      </c>
      <c r="E243" s="8" t="s">
        <v>1378</v>
      </c>
      <c r="F243" s="8" t="s">
        <v>1379</v>
      </c>
      <c r="G243" s="8" t="s">
        <v>35</v>
      </c>
      <c r="H243" s="8" t="s">
        <v>32</v>
      </c>
      <c r="I243" s="12" t="s">
        <v>22</v>
      </c>
      <c r="J243" s="8" t="s">
        <v>33</v>
      </c>
    </row>
    <row r="244" spans="1:10" x14ac:dyDescent="0.25">
      <c r="A244" s="8" t="s">
        <v>1301</v>
      </c>
      <c r="B244" s="8" t="s">
        <v>1371</v>
      </c>
      <c r="C244" s="8" t="s">
        <v>55</v>
      </c>
      <c r="D244" s="8" t="s">
        <v>26</v>
      </c>
      <c r="E244" s="8" t="s">
        <v>1378</v>
      </c>
      <c r="F244" s="8" t="s">
        <v>1379</v>
      </c>
      <c r="G244" s="8" t="s">
        <v>27</v>
      </c>
      <c r="H244" s="8" t="s">
        <v>61</v>
      </c>
      <c r="I244" s="12" t="s">
        <v>20</v>
      </c>
      <c r="J244" s="8" t="s">
        <v>33</v>
      </c>
    </row>
    <row r="245" spans="1:10" x14ac:dyDescent="0.25">
      <c r="A245" s="8" t="s">
        <v>1341</v>
      </c>
      <c r="B245" s="8" t="s">
        <v>1371</v>
      </c>
      <c r="C245" s="8" t="s">
        <v>17</v>
      </c>
      <c r="D245" s="8" t="s">
        <v>18</v>
      </c>
      <c r="E245" s="8" t="s">
        <v>1378</v>
      </c>
      <c r="F245" s="8" t="s">
        <v>1379</v>
      </c>
      <c r="G245" s="8" t="s">
        <v>47</v>
      </c>
      <c r="H245" s="8" t="s">
        <v>32</v>
      </c>
      <c r="I245" s="12" t="s">
        <v>22</v>
      </c>
      <c r="J245" s="8" t="s">
        <v>52</v>
      </c>
    </row>
    <row r="246" spans="1:10" x14ac:dyDescent="0.25">
      <c r="A246" s="8" t="s">
        <v>94</v>
      </c>
      <c r="B246" s="8" t="s">
        <v>1372</v>
      </c>
      <c r="C246" s="8" t="s">
        <v>31</v>
      </c>
      <c r="D246" s="8" t="s">
        <v>18</v>
      </c>
      <c r="E246" s="8" t="s">
        <v>1378</v>
      </c>
      <c r="F246" s="8" t="s">
        <v>1379</v>
      </c>
      <c r="G246" s="8" t="s">
        <v>35</v>
      </c>
      <c r="H246" s="8" t="s">
        <v>66</v>
      </c>
      <c r="I246" s="12" t="s">
        <v>22</v>
      </c>
      <c r="J246" s="8" t="s">
        <v>33</v>
      </c>
    </row>
    <row r="247" spans="1:10" x14ac:dyDescent="0.25">
      <c r="A247" s="8" t="s">
        <v>207</v>
      </c>
      <c r="B247" s="8" t="s">
        <v>1372</v>
      </c>
      <c r="C247" s="8" t="s">
        <v>55</v>
      </c>
      <c r="D247" s="8" t="s">
        <v>18</v>
      </c>
      <c r="E247" s="8" t="s">
        <v>1378</v>
      </c>
      <c r="F247" s="8" t="s">
        <v>1379</v>
      </c>
      <c r="G247" s="8" t="s">
        <v>27</v>
      </c>
      <c r="H247" s="8" t="s">
        <v>32</v>
      </c>
      <c r="I247" s="12" t="s">
        <v>22</v>
      </c>
      <c r="J247" s="8" t="s">
        <v>1375</v>
      </c>
    </row>
    <row r="248" spans="1:10" x14ac:dyDescent="0.25">
      <c r="A248" s="8" t="s">
        <v>289</v>
      </c>
      <c r="B248" s="8" t="s">
        <v>1372</v>
      </c>
      <c r="C248" s="8" t="s">
        <v>55</v>
      </c>
      <c r="D248" s="8" t="s">
        <v>18</v>
      </c>
      <c r="E248" s="8" t="s">
        <v>1378</v>
      </c>
      <c r="F248" s="8" t="s">
        <v>1379</v>
      </c>
      <c r="G248" s="8" t="s">
        <v>63</v>
      </c>
      <c r="H248" s="8" t="s">
        <v>61</v>
      </c>
      <c r="I248" s="12" t="s">
        <v>20</v>
      </c>
      <c r="J248" s="8" t="s">
        <v>37</v>
      </c>
    </row>
    <row r="249" spans="1:10" x14ac:dyDescent="0.25">
      <c r="A249" s="8" t="s">
        <v>291</v>
      </c>
      <c r="B249" s="8" t="s">
        <v>1372</v>
      </c>
      <c r="C249" s="8" t="s">
        <v>17</v>
      </c>
      <c r="D249" s="8" t="s">
        <v>26</v>
      </c>
      <c r="E249" s="8" t="s">
        <v>1378</v>
      </c>
      <c r="F249" s="8" t="s">
        <v>1379</v>
      </c>
      <c r="G249" s="8" t="s">
        <v>47</v>
      </c>
      <c r="H249" s="8" t="s">
        <v>32</v>
      </c>
      <c r="I249" s="12" t="s">
        <v>20</v>
      </c>
      <c r="J249" s="8" t="s">
        <v>1375</v>
      </c>
    </row>
    <row r="250" spans="1:10" x14ac:dyDescent="0.25">
      <c r="A250" s="8" t="s">
        <v>294</v>
      </c>
      <c r="B250" s="8" t="s">
        <v>1372</v>
      </c>
      <c r="C250" s="8" t="s">
        <v>31</v>
      </c>
      <c r="D250" s="8" t="s">
        <v>26</v>
      </c>
      <c r="E250" s="8" t="s">
        <v>1378</v>
      </c>
      <c r="F250" s="8" t="s">
        <v>1379</v>
      </c>
      <c r="G250" s="8" t="s">
        <v>35</v>
      </c>
      <c r="H250" s="8" t="s">
        <v>295</v>
      </c>
      <c r="I250" s="12" t="s">
        <v>20</v>
      </c>
      <c r="J250" s="8" t="s">
        <v>33</v>
      </c>
    </row>
    <row r="251" spans="1:10" x14ac:dyDescent="0.25">
      <c r="A251" s="8" t="s">
        <v>296</v>
      </c>
      <c r="B251" s="8" t="s">
        <v>1372</v>
      </c>
      <c r="C251" s="8" t="s">
        <v>55</v>
      </c>
      <c r="D251" s="8" t="s">
        <v>18</v>
      </c>
      <c r="E251" s="8" t="s">
        <v>1378</v>
      </c>
      <c r="F251" s="8" t="s">
        <v>1379</v>
      </c>
      <c r="G251" s="8" t="s">
        <v>47</v>
      </c>
      <c r="H251" s="8" t="s">
        <v>32</v>
      </c>
      <c r="I251" s="12" t="s">
        <v>20</v>
      </c>
      <c r="J251" s="8" t="s">
        <v>45</v>
      </c>
    </row>
    <row r="252" spans="1:10" x14ac:dyDescent="0.25">
      <c r="A252" s="8" t="s">
        <v>298</v>
      </c>
      <c r="B252" s="8" t="s">
        <v>1372</v>
      </c>
      <c r="C252" s="8" t="s">
        <v>55</v>
      </c>
      <c r="D252" s="8" t="s">
        <v>44</v>
      </c>
      <c r="E252" s="8" t="s">
        <v>1378</v>
      </c>
      <c r="F252" s="8" t="s">
        <v>1379</v>
      </c>
      <c r="G252" s="8" t="s">
        <v>47</v>
      </c>
      <c r="H252" s="8" t="s">
        <v>66</v>
      </c>
      <c r="I252" s="12" t="s">
        <v>22</v>
      </c>
      <c r="J252" s="8" t="s">
        <v>37</v>
      </c>
    </row>
    <row r="253" spans="1:10" x14ac:dyDescent="0.25">
      <c r="A253" s="8" t="s">
        <v>304</v>
      </c>
      <c r="B253" s="8" t="s">
        <v>1372</v>
      </c>
      <c r="C253" s="8" t="s">
        <v>151</v>
      </c>
      <c r="D253" s="8" t="s">
        <v>18</v>
      </c>
      <c r="E253" s="8" t="s">
        <v>1378</v>
      </c>
      <c r="F253" s="8" t="s">
        <v>1379</v>
      </c>
      <c r="G253" s="8" t="s">
        <v>35</v>
      </c>
      <c r="H253" s="8" t="s">
        <v>32</v>
      </c>
      <c r="I253" s="12" t="s">
        <v>20</v>
      </c>
      <c r="J253" s="8" t="s">
        <v>305</v>
      </c>
    </row>
    <row r="254" spans="1:10" x14ac:dyDescent="0.25">
      <c r="A254" s="10" t="s">
        <v>313</v>
      </c>
      <c r="B254" s="8" t="s">
        <v>1372</v>
      </c>
      <c r="C254" s="8" t="s">
        <v>55</v>
      </c>
      <c r="D254" s="8" t="s">
        <v>26</v>
      </c>
      <c r="E254" s="8" t="s">
        <v>1378</v>
      </c>
      <c r="F254" s="8" t="s">
        <v>1379</v>
      </c>
      <c r="G254" s="8" t="s">
        <v>47</v>
      </c>
      <c r="H254" s="8" t="s">
        <v>96</v>
      </c>
      <c r="I254" s="12" t="s">
        <v>20</v>
      </c>
      <c r="J254" s="8" t="s">
        <v>33</v>
      </c>
    </row>
    <row r="255" spans="1:10" x14ac:dyDescent="0.25">
      <c r="A255" s="8" t="s">
        <v>317</v>
      </c>
      <c r="B255" s="8" t="s">
        <v>1372</v>
      </c>
      <c r="C255" s="8" t="s">
        <v>31</v>
      </c>
      <c r="D255" s="8" t="s">
        <v>318</v>
      </c>
      <c r="E255" s="8" t="s">
        <v>1378</v>
      </c>
      <c r="F255" s="8" t="s">
        <v>1379</v>
      </c>
      <c r="G255" s="8" t="s">
        <v>35</v>
      </c>
      <c r="H255" s="8" t="s">
        <v>66</v>
      </c>
      <c r="I255" s="12" t="s">
        <v>22</v>
      </c>
      <c r="J255" s="8" t="s">
        <v>1375</v>
      </c>
    </row>
    <row r="256" spans="1:10" x14ac:dyDescent="0.25">
      <c r="A256" s="8" t="s">
        <v>319</v>
      </c>
      <c r="B256" s="8" t="s">
        <v>1372</v>
      </c>
      <c r="C256" s="8" t="s">
        <v>55</v>
      </c>
      <c r="D256" s="8" t="s">
        <v>18</v>
      </c>
      <c r="E256" s="8" t="s">
        <v>1378</v>
      </c>
      <c r="F256" s="8" t="s">
        <v>1379</v>
      </c>
      <c r="G256" s="8" t="s">
        <v>27</v>
      </c>
      <c r="H256" s="8" t="s">
        <v>21</v>
      </c>
      <c r="I256" s="12" t="s">
        <v>22</v>
      </c>
      <c r="J256" s="8" t="s">
        <v>37</v>
      </c>
    </row>
    <row r="257" spans="1:10" x14ac:dyDescent="0.25">
      <c r="A257" s="8" t="s">
        <v>330</v>
      </c>
      <c r="B257" s="8" t="s">
        <v>1372</v>
      </c>
      <c r="C257" s="8" t="s">
        <v>55</v>
      </c>
      <c r="D257" s="8" t="s">
        <v>26</v>
      </c>
      <c r="E257" s="8" t="s">
        <v>1378</v>
      </c>
      <c r="F257" s="8" t="s">
        <v>1380</v>
      </c>
      <c r="G257" s="8" t="s">
        <v>35</v>
      </c>
      <c r="H257" s="8" t="s">
        <v>96</v>
      </c>
      <c r="I257" s="12" t="s">
        <v>22</v>
      </c>
      <c r="J257" s="8" t="s">
        <v>37</v>
      </c>
    </row>
    <row r="258" spans="1:10" x14ac:dyDescent="0.25">
      <c r="A258" s="8" t="s">
        <v>332</v>
      </c>
      <c r="B258" s="8" t="s">
        <v>1372</v>
      </c>
      <c r="C258" s="8" t="s">
        <v>17</v>
      </c>
      <c r="D258" s="8" t="s">
        <v>26</v>
      </c>
      <c r="E258" s="8" t="s">
        <v>1378</v>
      </c>
      <c r="F258" s="8" t="s">
        <v>1380</v>
      </c>
      <c r="G258" s="8" t="s">
        <v>35</v>
      </c>
      <c r="H258" s="8" t="s">
        <v>39</v>
      </c>
      <c r="I258" s="12" t="s">
        <v>22</v>
      </c>
      <c r="J258" s="8" t="s">
        <v>1375</v>
      </c>
    </row>
    <row r="259" spans="1:10" x14ac:dyDescent="0.25">
      <c r="A259" s="8" t="s">
        <v>334</v>
      </c>
      <c r="B259" s="8" t="s">
        <v>1372</v>
      </c>
      <c r="C259" s="8" t="s">
        <v>55</v>
      </c>
      <c r="D259" s="8" t="s">
        <v>26</v>
      </c>
      <c r="E259" s="8" t="s">
        <v>1378</v>
      </c>
      <c r="F259" s="8" t="s">
        <v>1379</v>
      </c>
      <c r="G259" s="8" t="s">
        <v>27</v>
      </c>
      <c r="H259" s="8" t="s">
        <v>61</v>
      </c>
      <c r="I259" s="12" t="s">
        <v>22</v>
      </c>
      <c r="J259" s="8" t="s">
        <v>1375</v>
      </c>
    </row>
    <row r="260" spans="1:10" x14ac:dyDescent="0.25">
      <c r="A260" s="8" t="s">
        <v>355</v>
      </c>
      <c r="B260" s="8" t="s">
        <v>1372</v>
      </c>
      <c r="C260" s="8" t="s">
        <v>17</v>
      </c>
      <c r="D260" s="8" t="s">
        <v>26</v>
      </c>
      <c r="E260" s="8" t="s">
        <v>1378</v>
      </c>
      <c r="F260" s="8" t="s">
        <v>1379</v>
      </c>
      <c r="G260" s="8" t="s">
        <v>27</v>
      </c>
      <c r="H260" s="8" t="s">
        <v>32</v>
      </c>
      <c r="I260" s="12" t="s">
        <v>22</v>
      </c>
      <c r="J260" s="8" t="s">
        <v>52</v>
      </c>
    </row>
    <row r="261" spans="1:10" x14ac:dyDescent="0.25">
      <c r="A261" s="8" t="s">
        <v>371</v>
      </c>
      <c r="B261" s="8" t="s">
        <v>1372</v>
      </c>
      <c r="C261" s="8" t="s">
        <v>55</v>
      </c>
      <c r="D261" s="8" t="s">
        <v>18</v>
      </c>
      <c r="E261" s="8" t="s">
        <v>1378</v>
      </c>
      <c r="F261" s="8" t="s">
        <v>1379</v>
      </c>
      <c r="G261" s="8" t="s">
        <v>27</v>
      </c>
      <c r="H261" s="8" t="s">
        <v>96</v>
      </c>
      <c r="I261" s="12" t="s">
        <v>22</v>
      </c>
      <c r="J261" s="8" t="s">
        <v>1375</v>
      </c>
    </row>
    <row r="262" spans="1:10" x14ac:dyDescent="0.25">
      <c r="A262" s="8" t="s">
        <v>373</v>
      </c>
      <c r="B262" s="8" t="s">
        <v>1372</v>
      </c>
      <c r="C262" s="8" t="s">
        <v>17</v>
      </c>
      <c r="D262" s="8" t="s">
        <v>26</v>
      </c>
      <c r="E262" s="8" t="s">
        <v>1378</v>
      </c>
      <c r="F262" s="8" t="s">
        <v>1379</v>
      </c>
      <c r="G262" s="8" t="s">
        <v>47</v>
      </c>
      <c r="H262" s="8" t="s">
        <v>32</v>
      </c>
      <c r="I262" s="12" t="s">
        <v>20</v>
      </c>
      <c r="J262" s="8" t="s">
        <v>1375</v>
      </c>
    </row>
    <row r="263" spans="1:10" x14ac:dyDescent="0.25">
      <c r="A263" s="8" t="s">
        <v>377</v>
      </c>
      <c r="B263" s="8" t="s">
        <v>1372</v>
      </c>
      <c r="C263" s="8" t="s">
        <v>17</v>
      </c>
      <c r="D263" s="8" t="s">
        <v>26</v>
      </c>
      <c r="E263" s="8" t="s">
        <v>1378</v>
      </c>
      <c r="F263" s="8" t="s">
        <v>1379</v>
      </c>
      <c r="G263" s="8" t="s">
        <v>47</v>
      </c>
      <c r="H263" s="8" t="s">
        <v>61</v>
      </c>
      <c r="I263" s="12" t="s">
        <v>20</v>
      </c>
      <c r="J263" s="8" t="s">
        <v>378</v>
      </c>
    </row>
    <row r="264" spans="1:10" x14ac:dyDescent="0.25">
      <c r="A264" s="8" t="s">
        <v>386</v>
      </c>
      <c r="B264" s="8" t="s">
        <v>1372</v>
      </c>
      <c r="C264" s="8" t="s">
        <v>55</v>
      </c>
      <c r="D264" s="8" t="s">
        <v>18</v>
      </c>
      <c r="E264" s="8" t="s">
        <v>1378</v>
      </c>
      <c r="F264" s="8" t="s">
        <v>1379</v>
      </c>
      <c r="G264" s="8" t="s">
        <v>27</v>
      </c>
      <c r="H264" s="8" t="s">
        <v>32</v>
      </c>
      <c r="I264" s="12" t="s">
        <v>20</v>
      </c>
      <c r="J264" s="8" t="s">
        <v>33</v>
      </c>
    </row>
    <row r="265" spans="1:10" x14ac:dyDescent="0.25">
      <c r="A265" s="8" t="s">
        <v>390</v>
      </c>
      <c r="B265" s="8" t="s">
        <v>1372</v>
      </c>
      <c r="C265" s="8" t="s">
        <v>31</v>
      </c>
      <c r="D265" s="8" t="s">
        <v>26</v>
      </c>
      <c r="E265" s="8" t="s">
        <v>1378</v>
      </c>
      <c r="F265" s="8" t="s">
        <v>1379</v>
      </c>
      <c r="G265" s="8" t="s">
        <v>47</v>
      </c>
      <c r="H265" s="8" t="s">
        <v>32</v>
      </c>
      <c r="I265" s="12" t="s">
        <v>20</v>
      </c>
      <c r="J265" s="8" t="s">
        <v>378</v>
      </c>
    </row>
    <row r="266" spans="1:10" x14ac:dyDescent="0.25">
      <c r="A266" s="8" t="s">
        <v>410</v>
      </c>
      <c r="B266" s="8" t="s">
        <v>1372</v>
      </c>
      <c r="C266" s="8" t="s">
        <v>55</v>
      </c>
      <c r="D266" s="8" t="s">
        <v>18</v>
      </c>
      <c r="E266" s="8" t="s">
        <v>1377</v>
      </c>
      <c r="F266" s="8" t="s">
        <v>1380</v>
      </c>
      <c r="G266" s="8" t="s">
        <v>27</v>
      </c>
      <c r="H266" s="8" t="s">
        <v>411</v>
      </c>
      <c r="I266" s="12" t="s">
        <v>20</v>
      </c>
      <c r="J266" s="8" t="s">
        <v>412</v>
      </c>
    </row>
    <row r="267" spans="1:10" x14ac:dyDescent="0.25">
      <c r="A267" s="8" t="s">
        <v>458</v>
      </c>
      <c r="B267" s="8" t="s">
        <v>1372</v>
      </c>
      <c r="C267" s="8" t="s">
        <v>55</v>
      </c>
      <c r="D267" s="8" t="s">
        <v>26</v>
      </c>
      <c r="E267" s="8" t="s">
        <v>1377</v>
      </c>
      <c r="F267" s="8" t="s">
        <v>1379</v>
      </c>
      <c r="G267" s="8" t="s">
        <v>27</v>
      </c>
      <c r="H267" s="8" t="s">
        <v>66</v>
      </c>
      <c r="I267" s="12" t="s">
        <v>22</v>
      </c>
      <c r="J267" s="8" t="s">
        <v>1375</v>
      </c>
    </row>
    <row r="268" spans="1:10" x14ac:dyDescent="0.25">
      <c r="A268" s="8" t="s">
        <v>461</v>
      </c>
      <c r="B268" s="8" t="s">
        <v>1372</v>
      </c>
      <c r="C268" s="8" t="s">
        <v>55</v>
      </c>
      <c r="D268" s="8" t="s">
        <v>18</v>
      </c>
      <c r="E268" s="8" t="s">
        <v>1378</v>
      </c>
      <c r="F268" s="8" t="s">
        <v>1379</v>
      </c>
      <c r="G268" s="8" t="s">
        <v>47</v>
      </c>
      <c r="H268" s="8" t="s">
        <v>32</v>
      </c>
      <c r="I268" s="12" t="s">
        <v>22</v>
      </c>
      <c r="J268" s="8" t="s">
        <v>1375</v>
      </c>
    </row>
    <row r="269" spans="1:10" x14ac:dyDescent="0.25">
      <c r="A269" s="8" t="s">
        <v>473</v>
      </c>
      <c r="B269" s="8" t="s">
        <v>1372</v>
      </c>
      <c r="C269" s="8" t="s">
        <v>55</v>
      </c>
      <c r="D269" s="8" t="s">
        <v>18</v>
      </c>
      <c r="E269" s="8" t="s">
        <v>1378</v>
      </c>
      <c r="F269" s="8" t="s">
        <v>1379</v>
      </c>
      <c r="G269" s="8" t="s">
        <v>57</v>
      </c>
      <c r="H269" s="8" t="s">
        <v>66</v>
      </c>
      <c r="I269" s="12" t="s">
        <v>22</v>
      </c>
      <c r="J269" s="8" t="s">
        <v>29</v>
      </c>
    </row>
    <row r="270" spans="1:10" x14ac:dyDescent="0.25">
      <c r="A270" s="8" t="s">
        <v>498</v>
      </c>
      <c r="B270" s="8" t="s">
        <v>1372</v>
      </c>
      <c r="C270" s="8" t="s">
        <v>25</v>
      </c>
      <c r="D270" s="8" t="s">
        <v>26</v>
      </c>
      <c r="E270" s="8" t="s">
        <v>1377</v>
      </c>
      <c r="F270" s="8" t="s">
        <v>1379</v>
      </c>
      <c r="G270" s="8" t="s">
        <v>47</v>
      </c>
      <c r="H270" s="8" t="s">
        <v>76</v>
      </c>
      <c r="I270" s="12" t="s">
        <v>22</v>
      </c>
      <c r="J270" s="8" t="s">
        <v>1375</v>
      </c>
    </row>
    <row r="271" spans="1:10" x14ac:dyDescent="0.25">
      <c r="A271" s="8" t="s">
        <v>501</v>
      </c>
      <c r="B271" s="8" t="s">
        <v>1372</v>
      </c>
      <c r="C271" s="8" t="s">
        <v>55</v>
      </c>
      <c r="D271" s="8" t="s">
        <v>26</v>
      </c>
      <c r="E271" s="8" t="s">
        <v>1378</v>
      </c>
      <c r="F271" s="8" t="s">
        <v>1379</v>
      </c>
      <c r="G271" s="8" t="s">
        <v>142</v>
      </c>
      <c r="H271" s="8" t="s">
        <v>61</v>
      </c>
      <c r="I271" s="12" t="s">
        <v>22</v>
      </c>
      <c r="J271" s="8" t="s">
        <v>1375</v>
      </c>
    </row>
    <row r="272" spans="1:10" x14ac:dyDescent="0.25">
      <c r="A272" s="8" t="s">
        <v>511</v>
      </c>
      <c r="B272" s="8" t="s">
        <v>1372</v>
      </c>
      <c r="C272" s="8" t="s">
        <v>17</v>
      </c>
      <c r="D272" s="8" t="s">
        <v>26</v>
      </c>
      <c r="E272" s="8" t="s">
        <v>1377</v>
      </c>
      <c r="F272" s="8" t="s">
        <v>1380</v>
      </c>
      <c r="G272" s="8" t="s">
        <v>142</v>
      </c>
      <c r="H272" s="8" t="s">
        <v>61</v>
      </c>
      <c r="I272" s="12" t="s">
        <v>22</v>
      </c>
      <c r="J272" s="8" t="s">
        <v>33</v>
      </c>
    </row>
    <row r="273" spans="1:10" x14ac:dyDescent="0.25">
      <c r="A273" s="8" t="s">
        <v>513</v>
      </c>
      <c r="B273" s="8" t="s">
        <v>1372</v>
      </c>
      <c r="C273" s="8" t="s">
        <v>25</v>
      </c>
      <c r="D273" s="8" t="s">
        <v>26</v>
      </c>
      <c r="E273" s="8" t="s">
        <v>1378</v>
      </c>
      <c r="F273" s="8" t="s">
        <v>1379</v>
      </c>
      <c r="G273" s="8" t="s">
        <v>27</v>
      </c>
      <c r="H273" s="8" t="s">
        <v>21</v>
      </c>
      <c r="I273" s="12" t="s">
        <v>22</v>
      </c>
      <c r="J273" s="8" t="s">
        <v>1375</v>
      </c>
    </row>
    <row r="274" spans="1:10" x14ac:dyDescent="0.25">
      <c r="A274" s="8" t="s">
        <v>520</v>
      </c>
      <c r="B274" s="8" t="s">
        <v>1372</v>
      </c>
      <c r="C274" s="8" t="s">
        <v>55</v>
      </c>
      <c r="D274" s="8" t="s">
        <v>26</v>
      </c>
      <c r="E274" s="8" t="s">
        <v>1378</v>
      </c>
      <c r="F274" s="8" t="s">
        <v>1380</v>
      </c>
      <c r="G274" s="8" t="s">
        <v>27</v>
      </c>
      <c r="H274" s="8" t="s">
        <v>61</v>
      </c>
      <c r="I274" s="12" t="s">
        <v>22</v>
      </c>
      <c r="J274" s="8" t="s">
        <v>37</v>
      </c>
    </row>
    <row r="275" spans="1:10" x14ac:dyDescent="0.25">
      <c r="A275" s="8" t="s">
        <v>624</v>
      </c>
      <c r="B275" s="8" t="s">
        <v>1372</v>
      </c>
      <c r="C275" s="8" t="s">
        <v>55</v>
      </c>
      <c r="D275" s="8" t="s">
        <v>26</v>
      </c>
      <c r="E275" s="8" t="s">
        <v>1377</v>
      </c>
      <c r="F275" s="8" t="s">
        <v>1379</v>
      </c>
      <c r="G275" s="8" t="s">
        <v>47</v>
      </c>
      <c r="H275" s="8" t="s">
        <v>625</v>
      </c>
      <c r="I275" s="12" t="s">
        <v>22</v>
      </c>
      <c r="J275" s="8" t="s">
        <v>1375</v>
      </c>
    </row>
    <row r="276" spans="1:10" x14ac:dyDescent="0.25">
      <c r="A276" s="8" t="s">
        <v>627</v>
      </c>
      <c r="B276" s="8" t="s">
        <v>1372</v>
      </c>
      <c r="C276" s="8" t="s">
        <v>25</v>
      </c>
      <c r="D276" s="8" t="s">
        <v>26</v>
      </c>
      <c r="E276" s="8" t="s">
        <v>1377</v>
      </c>
      <c r="F276" s="8" t="s">
        <v>1380</v>
      </c>
      <c r="G276" s="8" t="s">
        <v>47</v>
      </c>
      <c r="H276" s="8" t="s">
        <v>32</v>
      </c>
      <c r="I276" s="12" t="s">
        <v>22</v>
      </c>
      <c r="J276" s="8" t="s">
        <v>1375</v>
      </c>
    </row>
    <row r="277" spans="1:10" x14ac:dyDescent="0.25">
      <c r="A277" s="8" t="s">
        <v>628</v>
      </c>
      <c r="B277" s="8" t="s">
        <v>1372</v>
      </c>
      <c r="C277" s="8" t="s">
        <v>55</v>
      </c>
      <c r="D277" s="8" t="s">
        <v>26</v>
      </c>
      <c r="E277" s="8" t="s">
        <v>1377</v>
      </c>
      <c r="F277" s="8" t="s">
        <v>1379</v>
      </c>
      <c r="G277" s="8" t="s">
        <v>27</v>
      </c>
      <c r="H277" s="8" t="s">
        <v>76</v>
      </c>
      <c r="I277" s="12" t="s">
        <v>22</v>
      </c>
      <c r="J277" s="8" t="s">
        <v>1375</v>
      </c>
    </row>
    <row r="278" spans="1:10" x14ac:dyDescent="0.25">
      <c r="A278" s="8" t="s">
        <v>634</v>
      </c>
      <c r="B278" s="8" t="s">
        <v>1372</v>
      </c>
      <c r="C278" s="8" t="s">
        <v>55</v>
      </c>
      <c r="D278" s="8" t="s">
        <v>26</v>
      </c>
      <c r="E278" s="8" t="s">
        <v>1378</v>
      </c>
      <c r="F278" s="8" t="s">
        <v>1379</v>
      </c>
      <c r="G278" s="8" t="s">
        <v>27</v>
      </c>
      <c r="H278" s="8" t="s">
        <v>61</v>
      </c>
      <c r="I278" s="12" t="s">
        <v>20</v>
      </c>
      <c r="J278" s="8" t="s">
        <v>37</v>
      </c>
    </row>
    <row r="279" spans="1:10" x14ac:dyDescent="0.25">
      <c r="A279" s="8" t="s">
        <v>641</v>
      </c>
      <c r="B279" s="8" t="s">
        <v>1372</v>
      </c>
      <c r="C279" s="8" t="s">
        <v>55</v>
      </c>
      <c r="D279" s="8" t="s">
        <v>26</v>
      </c>
      <c r="E279" s="8" t="s">
        <v>1378</v>
      </c>
      <c r="F279" s="8" t="s">
        <v>1380</v>
      </c>
      <c r="G279" s="8" t="s">
        <v>27</v>
      </c>
      <c r="H279" s="8" t="s">
        <v>28</v>
      </c>
      <c r="I279" s="12" t="s">
        <v>22</v>
      </c>
      <c r="J279" s="8" t="s">
        <v>37</v>
      </c>
    </row>
    <row r="280" spans="1:10" x14ac:dyDescent="0.25">
      <c r="A280" s="8" t="s">
        <v>662</v>
      </c>
      <c r="B280" s="8" t="s">
        <v>1372</v>
      </c>
      <c r="C280" s="8" t="s">
        <v>17</v>
      </c>
      <c r="D280" s="8" t="s">
        <v>26</v>
      </c>
      <c r="E280" s="8" t="s">
        <v>1378</v>
      </c>
      <c r="F280" s="8" t="s">
        <v>1380</v>
      </c>
      <c r="G280" s="8" t="s">
        <v>35</v>
      </c>
      <c r="H280" s="8" t="s">
        <v>471</v>
      </c>
      <c r="I280" s="12" t="s">
        <v>22</v>
      </c>
      <c r="J280" s="8" t="s">
        <v>378</v>
      </c>
    </row>
    <row r="281" spans="1:10" x14ac:dyDescent="0.25">
      <c r="A281" s="8" t="s">
        <v>675</v>
      </c>
      <c r="B281" s="8" t="s">
        <v>1372</v>
      </c>
      <c r="C281" s="8" t="s">
        <v>55</v>
      </c>
      <c r="D281" s="8" t="s">
        <v>26</v>
      </c>
      <c r="E281" s="8" t="s">
        <v>1377</v>
      </c>
      <c r="F281" s="8" t="s">
        <v>1380</v>
      </c>
      <c r="G281" s="8" t="s">
        <v>35</v>
      </c>
      <c r="H281" s="8" t="s">
        <v>36</v>
      </c>
      <c r="I281" s="12" t="s">
        <v>22</v>
      </c>
      <c r="J281" s="8" t="s">
        <v>29</v>
      </c>
    </row>
    <row r="282" spans="1:10" x14ac:dyDescent="0.25">
      <c r="A282" s="8" t="s">
        <v>697</v>
      </c>
      <c r="B282" s="8" t="s">
        <v>1372</v>
      </c>
      <c r="C282" s="8" t="s">
        <v>25</v>
      </c>
      <c r="D282" s="8" t="s">
        <v>26</v>
      </c>
      <c r="E282" s="8" t="s">
        <v>1377</v>
      </c>
      <c r="F282" s="8" t="s">
        <v>1379</v>
      </c>
      <c r="G282" s="8" t="s">
        <v>47</v>
      </c>
      <c r="H282" s="8" t="s">
        <v>166</v>
      </c>
      <c r="I282" s="12" t="s">
        <v>22</v>
      </c>
      <c r="J282" s="8" t="s">
        <v>1375</v>
      </c>
    </row>
    <row r="283" spans="1:10" x14ac:dyDescent="0.25">
      <c r="A283" s="8" t="s">
        <v>712</v>
      </c>
      <c r="B283" s="8" t="s">
        <v>1372</v>
      </c>
      <c r="C283" s="8" t="s">
        <v>31</v>
      </c>
      <c r="D283" s="8" t="s">
        <v>26</v>
      </c>
      <c r="E283" s="8" t="s">
        <v>1378</v>
      </c>
      <c r="F283" s="8" t="s">
        <v>1380</v>
      </c>
      <c r="G283" s="8" t="s">
        <v>142</v>
      </c>
      <c r="H283" s="8" t="s">
        <v>48</v>
      </c>
      <c r="I283" s="12" t="s">
        <v>22</v>
      </c>
      <c r="J283" s="8" t="s">
        <v>1375</v>
      </c>
    </row>
    <row r="284" spans="1:10" x14ac:dyDescent="0.25">
      <c r="A284" s="8" t="s">
        <v>728</v>
      </c>
      <c r="B284" s="8" t="s">
        <v>1372</v>
      </c>
      <c r="C284" s="8" t="s">
        <v>25</v>
      </c>
      <c r="D284" s="8" t="s">
        <v>26</v>
      </c>
      <c r="E284" s="8" t="s">
        <v>1377</v>
      </c>
      <c r="F284" s="8" t="s">
        <v>1379</v>
      </c>
      <c r="G284" s="8" t="s">
        <v>27</v>
      </c>
      <c r="H284" s="8" t="s">
        <v>36</v>
      </c>
      <c r="I284" s="12" t="s">
        <v>22</v>
      </c>
      <c r="J284" s="8" t="s">
        <v>37</v>
      </c>
    </row>
    <row r="285" spans="1:10" x14ac:dyDescent="0.25">
      <c r="A285" s="8" t="s">
        <v>733</v>
      </c>
      <c r="B285" s="8" t="s">
        <v>1372</v>
      </c>
      <c r="C285" s="8" t="s">
        <v>25</v>
      </c>
      <c r="D285" s="8" t="s">
        <v>26</v>
      </c>
      <c r="E285" s="8" t="s">
        <v>1377</v>
      </c>
      <c r="F285" s="8" t="s">
        <v>1379</v>
      </c>
      <c r="G285" s="8" t="s">
        <v>142</v>
      </c>
      <c r="H285" s="8" t="s">
        <v>166</v>
      </c>
      <c r="I285" s="12" t="s">
        <v>22</v>
      </c>
      <c r="J285" s="8" t="s">
        <v>1375</v>
      </c>
    </row>
    <row r="286" spans="1:10" x14ac:dyDescent="0.25">
      <c r="A286" s="8" t="s">
        <v>744</v>
      </c>
      <c r="B286" s="8" t="s">
        <v>1372</v>
      </c>
      <c r="C286" s="8" t="s">
        <v>17</v>
      </c>
      <c r="D286" s="8" t="s">
        <v>26</v>
      </c>
      <c r="E286" s="8" t="s">
        <v>1377</v>
      </c>
      <c r="F286" s="8" t="s">
        <v>1379</v>
      </c>
      <c r="G286" s="8" t="s">
        <v>35</v>
      </c>
      <c r="H286" s="8" t="s">
        <v>145</v>
      </c>
      <c r="I286" s="12" t="s">
        <v>22</v>
      </c>
      <c r="J286" s="8" t="s">
        <v>1375</v>
      </c>
    </row>
    <row r="287" spans="1:10" x14ac:dyDescent="0.25">
      <c r="A287" s="8" t="s">
        <v>762</v>
      </c>
      <c r="B287" s="8" t="s">
        <v>1372</v>
      </c>
      <c r="C287" s="8" t="s">
        <v>17</v>
      </c>
      <c r="D287" s="8" t="s">
        <v>26</v>
      </c>
      <c r="E287" s="8" t="s">
        <v>1377</v>
      </c>
      <c r="F287" s="8" t="s">
        <v>1379</v>
      </c>
      <c r="G287" s="8" t="s">
        <v>35</v>
      </c>
      <c r="H287" s="8" t="s">
        <v>471</v>
      </c>
      <c r="I287" s="12" t="s">
        <v>22</v>
      </c>
      <c r="J287" s="8" t="s">
        <v>1375</v>
      </c>
    </row>
    <row r="288" spans="1:10" x14ac:dyDescent="0.25">
      <c r="A288" s="8" t="s">
        <v>764</v>
      </c>
      <c r="B288" s="8" t="s">
        <v>1372</v>
      </c>
      <c r="C288" s="8" t="s">
        <v>17</v>
      </c>
      <c r="D288" s="8" t="s">
        <v>26</v>
      </c>
      <c r="E288" s="8" t="s">
        <v>1377</v>
      </c>
      <c r="F288" s="8" t="s">
        <v>1379</v>
      </c>
      <c r="G288" s="8" t="s">
        <v>35</v>
      </c>
      <c r="H288" s="8" t="s">
        <v>471</v>
      </c>
      <c r="I288" s="12" t="s">
        <v>22</v>
      </c>
      <c r="J288" s="8" t="s">
        <v>1375</v>
      </c>
    </row>
    <row r="289" spans="1:10" x14ac:dyDescent="0.25">
      <c r="A289" s="8" t="s">
        <v>832</v>
      </c>
      <c r="B289" s="8" t="s">
        <v>1372</v>
      </c>
      <c r="C289" s="8" t="s">
        <v>31</v>
      </c>
      <c r="D289" s="8" t="s">
        <v>18</v>
      </c>
      <c r="E289" s="8" t="s">
        <v>1378</v>
      </c>
      <c r="F289" s="8" t="s">
        <v>1379</v>
      </c>
      <c r="G289" s="8" t="s">
        <v>35</v>
      </c>
      <c r="H289" s="8" t="s">
        <v>166</v>
      </c>
      <c r="I289" s="12" t="s">
        <v>20</v>
      </c>
      <c r="J289" s="8" t="s">
        <v>45</v>
      </c>
    </row>
    <row r="290" spans="1:10" x14ac:dyDescent="0.25">
      <c r="A290" s="8" t="s">
        <v>836</v>
      </c>
      <c r="B290" s="8" t="s">
        <v>1372</v>
      </c>
      <c r="C290" s="8" t="s">
        <v>55</v>
      </c>
      <c r="D290" s="8" t="s">
        <v>18</v>
      </c>
      <c r="E290" s="8" t="s">
        <v>1378</v>
      </c>
      <c r="F290" s="8" t="s">
        <v>1379</v>
      </c>
      <c r="G290" s="8" t="s">
        <v>35</v>
      </c>
      <c r="H290" s="8" t="s">
        <v>61</v>
      </c>
      <c r="I290" s="12" t="s">
        <v>22</v>
      </c>
      <c r="J290" s="8" t="s">
        <v>37</v>
      </c>
    </row>
    <row r="291" spans="1:10" x14ac:dyDescent="0.25">
      <c r="A291" s="8" t="s">
        <v>839</v>
      </c>
      <c r="B291" s="8" t="s">
        <v>1372</v>
      </c>
      <c r="C291" s="8" t="s">
        <v>31</v>
      </c>
      <c r="D291" s="8" t="s">
        <v>26</v>
      </c>
      <c r="E291" s="8" t="s">
        <v>1378</v>
      </c>
      <c r="F291" s="8" t="s">
        <v>1379</v>
      </c>
      <c r="G291" s="8" t="s">
        <v>35</v>
      </c>
      <c r="H291" s="8" t="s">
        <v>32</v>
      </c>
      <c r="I291" s="12" t="s">
        <v>20</v>
      </c>
      <c r="J291" s="8" t="s">
        <v>37</v>
      </c>
    </row>
    <row r="292" spans="1:10" x14ac:dyDescent="0.25">
      <c r="A292" s="8" t="s">
        <v>847</v>
      </c>
      <c r="B292" s="8" t="s">
        <v>1372</v>
      </c>
      <c r="C292" s="8" t="s">
        <v>55</v>
      </c>
      <c r="D292" s="8" t="s">
        <v>18</v>
      </c>
      <c r="E292" s="8" t="s">
        <v>1377</v>
      </c>
      <c r="F292" s="8" t="s">
        <v>1379</v>
      </c>
      <c r="G292" s="8" t="s">
        <v>35</v>
      </c>
      <c r="H292" s="8" t="s">
        <v>76</v>
      </c>
      <c r="I292" s="12" t="s">
        <v>22</v>
      </c>
      <c r="J292" s="8" t="s">
        <v>45</v>
      </c>
    </row>
    <row r="293" spans="1:10" x14ac:dyDescent="0.25">
      <c r="A293" s="8" t="s">
        <v>1011</v>
      </c>
      <c r="B293" s="8" t="s">
        <v>1372</v>
      </c>
      <c r="C293" s="8" t="s">
        <v>31</v>
      </c>
      <c r="D293" s="8" t="s">
        <v>26</v>
      </c>
      <c r="E293" s="8" t="s">
        <v>1377</v>
      </c>
      <c r="F293" s="8" t="s">
        <v>1379</v>
      </c>
      <c r="G293" s="8" t="s">
        <v>85</v>
      </c>
      <c r="H293" s="8" t="s">
        <v>68</v>
      </c>
      <c r="I293" s="12" t="s">
        <v>20</v>
      </c>
      <c r="J293" s="8" t="s">
        <v>37</v>
      </c>
    </row>
    <row r="294" spans="1:10" x14ac:dyDescent="0.25">
      <c r="A294" s="8" t="s">
        <v>1016</v>
      </c>
      <c r="B294" s="8" t="s">
        <v>1372</v>
      </c>
      <c r="C294" s="8" t="s">
        <v>31</v>
      </c>
      <c r="D294" s="8" t="s">
        <v>26</v>
      </c>
      <c r="E294" s="8" t="s">
        <v>1378</v>
      </c>
      <c r="F294" s="8" t="s">
        <v>1380</v>
      </c>
      <c r="G294" s="8" t="s">
        <v>27</v>
      </c>
      <c r="H294" s="8" t="s">
        <v>36</v>
      </c>
      <c r="I294" s="12" t="s">
        <v>22</v>
      </c>
      <c r="J294" s="8" t="s">
        <v>33</v>
      </c>
    </row>
    <row r="295" spans="1:10" x14ac:dyDescent="0.25">
      <c r="A295" s="8" t="s">
        <v>1090</v>
      </c>
      <c r="B295" s="8" t="s">
        <v>1372</v>
      </c>
      <c r="C295" s="8" t="s">
        <v>55</v>
      </c>
      <c r="D295" s="8" t="s">
        <v>26</v>
      </c>
      <c r="E295" s="8" t="s">
        <v>1378</v>
      </c>
      <c r="F295" s="8" t="s">
        <v>1380</v>
      </c>
      <c r="G295" s="8" t="s">
        <v>47</v>
      </c>
      <c r="H295" s="8" t="s">
        <v>36</v>
      </c>
      <c r="I295" s="12" t="s">
        <v>22</v>
      </c>
      <c r="J295" s="8" t="s">
        <v>1375</v>
      </c>
    </row>
    <row r="296" spans="1:10" x14ac:dyDescent="0.25">
      <c r="A296" s="8" t="s">
        <v>1121</v>
      </c>
      <c r="B296" s="8" t="s">
        <v>1372</v>
      </c>
      <c r="C296" s="8" t="s">
        <v>17</v>
      </c>
      <c r="D296" s="8" t="s">
        <v>18</v>
      </c>
      <c r="E296" s="8" t="s">
        <v>1378</v>
      </c>
      <c r="F296" s="8" t="s">
        <v>1380</v>
      </c>
      <c r="G296" s="8" t="s">
        <v>47</v>
      </c>
      <c r="H296" s="8" t="s">
        <v>32</v>
      </c>
      <c r="I296" s="12" t="s">
        <v>22</v>
      </c>
      <c r="J296" s="8" t="s">
        <v>52</v>
      </c>
    </row>
    <row r="297" spans="1:10" x14ac:dyDescent="0.25">
      <c r="A297" s="8" t="s">
        <v>1206</v>
      </c>
      <c r="B297" s="8" t="s">
        <v>1372</v>
      </c>
      <c r="C297" s="8" t="s">
        <v>31</v>
      </c>
      <c r="D297" s="8" t="s">
        <v>18</v>
      </c>
      <c r="E297" s="8" t="s">
        <v>1378</v>
      </c>
      <c r="F297" s="8" t="s">
        <v>1379</v>
      </c>
      <c r="G297" s="8" t="s">
        <v>27</v>
      </c>
      <c r="H297" s="8" t="s">
        <v>61</v>
      </c>
      <c r="I297" s="12" t="s">
        <v>20</v>
      </c>
      <c r="J297" s="8" t="s">
        <v>33</v>
      </c>
    </row>
    <row r="298" spans="1:10" x14ac:dyDescent="0.25">
      <c r="A298" s="8" t="s">
        <v>1208</v>
      </c>
      <c r="B298" s="8" t="s">
        <v>1372</v>
      </c>
      <c r="C298" s="8" t="s">
        <v>55</v>
      </c>
      <c r="D298" s="8" t="s">
        <v>18</v>
      </c>
      <c r="E298" s="8" t="s">
        <v>1378</v>
      </c>
      <c r="F298" s="8" t="s">
        <v>1379</v>
      </c>
      <c r="G298" s="8" t="s">
        <v>27</v>
      </c>
      <c r="H298" s="8" t="s">
        <v>1209</v>
      </c>
      <c r="I298" s="12" t="s">
        <v>22</v>
      </c>
      <c r="J298" s="8" t="s">
        <v>1210</v>
      </c>
    </row>
    <row r="299" spans="1:10" x14ac:dyDescent="0.25">
      <c r="A299" s="8" t="s">
        <v>1243</v>
      </c>
      <c r="B299" s="8" t="s">
        <v>1372</v>
      </c>
      <c r="C299" s="8" t="s">
        <v>55</v>
      </c>
      <c r="D299" s="8" t="s">
        <v>26</v>
      </c>
      <c r="E299" s="8" t="s">
        <v>1378</v>
      </c>
      <c r="F299" s="8" t="s">
        <v>1379</v>
      </c>
      <c r="G299" s="8" t="s">
        <v>63</v>
      </c>
      <c r="H299" s="8" t="s">
        <v>61</v>
      </c>
      <c r="I299" s="12" t="s">
        <v>20</v>
      </c>
      <c r="J299" s="8" t="s">
        <v>1244</v>
      </c>
    </row>
    <row r="300" spans="1:10" x14ac:dyDescent="0.25">
      <c r="A300" s="8" t="s">
        <v>1248</v>
      </c>
      <c r="B300" s="8" t="s">
        <v>1372</v>
      </c>
      <c r="C300" s="8" t="s">
        <v>31</v>
      </c>
      <c r="D300" s="8" t="s">
        <v>26</v>
      </c>
      <c r="E300" s="8" t="s">
        <v>1378</v>
      </c>
      <c r="F300" s="8" t="s">
        <v>1379</v>
      </c>
      <c r="G300" s="8" t="s">
        <v>27</v>
      </c>
      <c r="H300" s="8" t="s">
        <v>61</v>
      </c>
      <c r="I300" s="12" t="s">
        <v>22</v>
      </c>
      <c r="J300" s="8" t="s">
        <v>1375</v>
      </c>
    </row>
    <row r="301" spans="1:10" x14ac:dyDescent="0.25">
      <c r="A301" s="8" t="s">
        <v>1254</v>
      </c>
      <c r="B301" s="8" t="s">
        <v>1372</v>
      </c>
      <c r="C301" s="8" t="s">
        <v>31</v>
      </c>
      <c r="D301" s="8" t="s">
        <v>18</v>
      </c>
      <c r="E301" s="8" t="s">
        <v>1378</v>
      </c>
      <c r="F301" s="8" t="s">
        <v>1379</v>
      </c>
      <c r="G301" s="8" t="s">
        <v>27</v>
      </c>
      <c r="H301" s="8" t="s">
        <v>61</v>
      </c>
      <c r="I301" s="12" t="s">
        <v>20</v>
      </c>
      <c r="J301" s="8" t="s">
        <v>37</v>
      </c>
    </row>
    <row r="302" spans="1:10" x14ac:dyDescent="0.25">
      <c r="A302" s="8" t="s">
        <v>1267</v>
      </c>
      <c r="B302" s="8" t="s">
        <v>1372</v>
      </c>
      <c r="C302" s="8" t="s">
        <v>31</v>
      </c>
      <c r="D302" s="8" t="s">
        <v>44</v>
      </c>
      <c r="E302" s="8" t="s">
        <v>1377</v>
      </c>
      <c r="F302" s="8" t="s">
        <v>1379</v>
      </c>
      <c r="G302" s="8" t="s">
        <v>27</v>
      </c>
      <c r="H302" s="8" t="s">
        <v>27</v>
      </c>
      <c r="I302" s="12" t="s">
        <v>22</v>
      </c>
      <c r="J302" s="8" t="s">
        <v>1375</v>
      </c>
    </row>
    <row r="303" spans="1:10" x14ac:dyDescent="0.25">
      <c r="A303" s="8" t="s">
        <v>1310</v>
      </c>
      <c r="B303" s="8" t="s">
        <v>1372</v>
      </c>
      <c r="C303" s="8" t="s">
        <v>31</v>
      </c>
      <c r="D303" s="8" t="s">
        <v>26</v>
      </c>
      <c r="E303" s="8" t="s">
        <v>1378</v>
      </c>
      <c r="F303" s="8" t="s">
        <v>1379</v>
      </c>
      <c r="G303" s="8" t="s">
        <v>35</v>
      </c>
      <c r="H303" s="8" t="s">
        <v>115</v>
      </c>
      <c r="I303" s="12" t="s">
        <v>22</v>
      </c>
      <c r="J303" s="8" t="s">
        <v>1311</v>
      </c>
    </row>
    <row r="304" spans="1:10" x14ac:dyDescent="0.25">
      <c r="A304" s="8" t="s">
        <v>103</v>
      </c>
      <c r="B304" s="8" t="s">
        <v>1372</v>
      </c>
      <c r="C304" s="8" t="s">
        <v>55</v>
      </c>
      <c r="D304" s="8" t="s">
        <v>26</v>
      </c>
      <c r="E304" s="8" t="s">
        <v>1377</v>
      </c>
      <c r="F304" s="8" t="s">
        <v>1379</v>
      </c>
      <c r="G304" s="8" t="s">
        <v>19</v>
      </c>
      <c r="H304" s="8" t="s">
        <v>96</v>
      </c>
      <c r="I304" s="12" t="s">
        <v>20</v>
      </c>
      <c r="J304" s="8" t="s">
        <v>37</v>
      </c>
    </row>
    <row r="305" spans="1:10" x14ac:dyDescent="0.25">
      <c r="A305" s="8" t="s">
        <v>109</v>
      </c>
      <c r="B305" s="8" t="s">
        <v>1372</v>
      </c>
      <c r="C305" s="8" t="s">
        <v>17</v>
      </c>
      <c r="D305" s="8" t="s">
        <v>18</v>
      </c>
      <c r="E305" s="8" t="s">
        <v>1378</v>
      </c>
      <c r="F305" s="8" t="s">
        <v>1380</v>
      </c>
      <c r="G305" s="8" t="s">
        <v>35</v>
      </c>
      <c r="H305" s="8" t="s">
        <v>39</v>
      </c>
      <c r="I305" s="12" t="s">
        <v>22</v>
      </c>
      <c r="J305" s="8" t="s">
        <v>52</v>
      </c>
    </row>
    <row r="306" spans="1:10" x14ac:dyDescent="0.25">
      <c r="A306" s="8" t="s">
        <v>118</v>
      </c>
      <c r="B306" s="8" t="s">
        <v>1372</v>
      </c>
      <c r="C306" s="8" t="s">
        <v>31</v>
      </c>
      <c r="D306" s="8" t="s">
        <v>26</v>
      </c>
      <c r="E306" s="8" t="s">
        <v>1377</v>
      </c>
      <c r="F306" s="8" t="s">
        <v>1380</v>
      </c>
      <c r="G306" s="8" t="s">
        <v>27</v>
      </c>
      <c r="H306" s="8" t="s">
        <v>48</v>
      </c>
      <c r="I306" s="12" t="s">
        <v>22</v>
      </c>
      <c r="J306" s="8" t="s">
        <v>1375</v>
      </c>
    </row>
    <row r="307" spans="1:10" x14ac:dyDescent="0.25">
      <c r="A307" s="8" t="s">
        <v>123</v>
      </c>
      <c r="B307" s="8" t="s">
        <v>1372</v>
      </c>
      <c r="C307" s="8" t="s">
        <v>31</v>
      </c>
      <c r="D307" s="8" t="s">
        <v>18</v>
      </c>
      <c r="E307" s="8" t="s">
        <v>1377</v>
      </c>
      <c r="F307" s="8" t="s">
        <v>1380</v>
      </c>
      <c r="G307" s="8" t="s">
        <v>35</v>
      </c>
      <c r="H307" s="8" t="s">
        <v>124</v>
      </c>
      <c r="I307" s="12" t="s">
        <v>22</v>
      </c>
      <c r="J307" s="8" t="s">
        <v>37</v>
      </c>
    </row>
    <row r="308" spans="1:10" x14ac:dyDescent="0.25">
      <c r="A308" s="8" t="s">
        <v>129</v>
      </c>
      <c r="B308" s="8" t="s">
        <v>1372</v>
      </c>
      <c r="C308" s="8" t="s">
        <v>55</v>
      </c>
      <c r="D308" s="8" t="s">
        <v>26</v>
      </c>
      <c r="E308" s="8" t="s">
        <v>1378</v>
      </c>
      <c r="F308" s="8" t="s">
        <v>1380</v>
      </c>
      <c r="G308" s="8" t="s">
        <v>47</v>
      </c>
      <c r="H308" s="8" t="s">
        <v>68</v>
      </c>
      <c r="I308" s="12" t="s">
        <v>22</v>
      </c>
      <c r="J308" s="8" t="s">
        <v>29</v>
      </c>
    </row>
    <row r="309" spans="1:10" x14ac:dyDescent="0.25">
      <c r="A309" s="8" t="s">
        <v>137</v>
      </c>
      <c r="B309" s="8" t="s">
        <v>1372</v>
      </c>
      <c r="C309" s="8" t="s">
        <v>31</v>
      </c>
      <c r="D309" s="8" t="s">
        <v>26</v>
      </c>
      <c r="E309" s="8" t="s">
        <v>1378</v>
      </c>
      <c r="F309" s="8" t="s">
        <v>1380</v>
      </c>
      <c r="G309" s="8" t="s">
        <v>35</v>
      </c>
      <c r="H309" s="8" t="s">
        <v>32</v>
      </c>
      <c r="I309" s="12" t="s">
        <v>22</v>
      </c>
      <c r="J309" s="8" t="s">
        <v>1375</v>
      </c>
    </row>
    <row r="310" spans="1:10" x14ac:dyDescent="0.25">
      <c r="A310" s="8" t="s">
        <v>158</v>
      </c>
      <c r="B310" s="8" t="s">
        <v>1372</v>
      </c>
      <c r="C310" s="8" t="s">
        <v>31</v>
      </c>
      <c r="D310" s="8" t="s">
        <v>26</v>
      </c>
      <c r="E310" s="8" t="s">
        <v>1378</v>
      </c>
      <c r="F310" s="8" t="s">
        <v>1379</v>
      </c>
      <c r="G310" s="8" t="s">
        <v>47</v>
      </c>
      <c r="H310" s="8" t="s">
        <v>32</v>
      </c>
      <c r="I310" s="12" t="s">
        <v>20</v>
      </c>
      <c r="J310" s="8" t="s">
        <v>45</v>
      </c>
    </row>
    <row r="311" spans="1:10" x14ac:dyDescent="0.25">
      <c r="A311" s="8" t="s">
        <v>182</v>
      </c>
      <c r="B311" s="8" t="s">
        <v>1372</v>
      </c>
      <c r="C311" s="8" t="s">
        <v>31</v>
      </c>
      <c r="D311" s="8" t="s">
        <v>26</v>
      </c>
      <c r="E311" s="8" t="s">
        <v>1377</v>
      </c>
      <c r="F311" s="8" t="s">
        <v>1379</v>
      </c>
      <c r="G311" s="8" t="s">
        <v>35</v>
      </c>
      <c r="H311" s="8" t="s">
        <v>32</v>
      </c>
      <c r="I311" s="12" t="s">
        <v>22</v>
      </c>
      <c r="J311" s="8" t="s">
        <v>29</v>
      </c>
    </row>
    <row r="312" spans="1:10" x14ac:dyDescent="0.25">
      <c r="A312" s="8" t="s">
        <v>189</v>
      </c>
      <c r="B312" s="8" t="s">
        <v>1372</v>
      </c>
      <c r="C312" s="8" t="s">
        <v>31</v>
      </c>
      <c r="D312" s="8" t="s">
        <v>26</v>
      </c>
      <c r="E312" s="8" t="s">
        <v>1377</v>
      </c>
      <c r="F312" s="8" t="s">
        <v>1379</v>
      </c>
      <c r="G312" s="8" t="s">
        <v>47</v>
      </c>
      <c r="H312" s="8" t="s">
        <v>61</v>
      </c>
      <c r="I312" s="12" t="s">
        <v>22</v>
      </c>
      <c r="J312" s="8" t="s">
        <v>1375</v>
      </c>
    </row>
    <row r="313" spans="1:10" x14ac:dyDescent="0.25">
      <c r="A313" s="8" t="s">
        <v>190</v>
      </c>
      <c r="B313" s="8" t="s">
        <v>1372</v>
      </c>
      <c r="C313" s="8" t="s">
        <v>31</v>
      </c>
      <c r="D313" s="8" t="s">
        <v>26</v>
      </c>
      <c r="E313" s="8" t="s">
        <v>1378</v>
      </c>
      <c r="F313" s="8" t="s">
        <v>1380</v>
      </c>
      <c r="G313" s="8" t="s">
        <v>27</v>
      </c>
      <c r="H313" s="8" t="s">
        <v>66</v>
      </c>
      <c r="I313" s="12" t="s">
        <v>20</v>
      </c>
      <c r="J313" s="8" t="s">
        <v>1375</v>
      </c>
    </row>
    <row r="314" spans="1:10" x14ac:dyDescent="0.25">
      <c r="A314" s="8" t="s">
        <v>195</v>
      </c>
      <c r="B314" s="8" t="s">
        <v>1372</v>
      </c>
      <c r="C314" s="8" t="s">
        <v>55</v>
      </c>
      <c r="D314" s="8" t="s">
        <v>26</v>
      </c>
      <c r="E314" s="8" t="s">
        <v>1378</v>
      </c>
      <c r="F314" s="8" t="s">
        <v>1379</v>
      </c>
      <c r="G314" s="8" t="s">
        <v>27</v>
      </c>
      <c r="H314" s="8" t="s">
        <v>32</v>
      </c>
      <c r="I314" s="12" t="s">
        <v>22</v>
      </c>
      <c r="J314" s="8" t="s">
        <v>33</v>
      </c>
    </row>
    <row r="315" spans="1:10" x14ac:dyDescent="0.25">
      <c r="A315" s="8" t="s">
        <v>198</v>
      </c>
      <c r="B315" s="8" t="s">
        <v>1372</v>
      </c>
      <c r="C315" s="8" t="s">
        <v>31</v>
      </c>
      <c r="D315" s="8" t="s">
        <v>26</v>
      </c>
      <c r="E315" s="8" t="s">
        <v>1378</v>
      </c>
      <c r="F315" s="8" t="s">
        <v>1380</v>
      </c>
      <c r="G315" s="8" t="s">
        <v>47</v>
      </c>
      <c r="H315" s="8" t="s">
        <v>36</v>
      </c>
      <c r="I315" s="12" t="s">
        <v>20</v>
      </c>
      <c r="J315" s="8" t="s">
        <v>29</v>
      </c>
    </row>
    <row r="316" spans="1:10" x14ac:dyDescent="0.25">
      <c r="A316" s="8" t="s">
        <v>208</v>
      </c>
      <c r="B316" s="8" t="s">
        <v>1372</v>
      </c>
      <c r="C316" s="8" t="s">
        <v>31</v>
      </c>
      <c r="D316" s="8" t="s">
        <v>26</v>
      </c>
      <c r="E316" s="8" t="s">
        <v>1377</v>
      </c>
      <c r="F316" s="8" t="s">
        <v>1379</v>
      </c>
      <c r="G316" s="8" t="s">
        <v>19</v>
      </c>
      <c r="H316" s="8" t="s">
        <v>36</v>
      </c>
      <c r="I316" s="12" t="s">
        <v>22</v>
      </c>
      <c r="J316" s="8" t="s">
        <v>33</v>
      </c>
    </row>
    <row r="317" spans="1:10" x14ac:dyDescent="0.25">
      <c r="A317" s="8" t="s">
        <v>210</v>
      </c>
      <c r="B317" s="8" t="s">
        <v>1372</v>
      </c>
      <c r="C317" s="8" t="s">
        <v>55</v>
      </c>
      <c r="D317" s="8" t="s">
        <v>26</v>
      </c>
      <c r="E317" s="8" t="s">
        <v>1378</v>
      </c>
      <c r="F317" s="8" t="s">
        <v>1379</v>
      </c>
      <c r="G317" s="8" t="s">
        <v>27</v>
      </c>
      <c r="H317" s="8" t="s">
        <v>96</v>
      </c>
      <c r="I317" s="12" t="s">
        <v>22</v>
      </c>
      <c r="J317" s="8" t="s">
        <v>29</v>
      </c>
    </row>
    <row r="318" spans="1:10" x14ac:dyDescent="0.25">
      <c r="A318" s="8" t="s">
        <v>213</v>
      </c>
      <c r="B318" s="8" t="s">
        <v>1372</v>
      </c>
      <c r="C318" s="8" t="s">
        <v>31</v>
      </c>
      <c r="D318" s="8" t="s">
        <v>26</v>
      </c>
      <c r="E318" s="8" t="s">
        <v>1378</v>
      </c>
      <c r="F318" s="8" t="s">
        <v>1379</v>
      </c>
      <c r="G318" s="8" t="s">
        <v>27</v>
      </c>
      <c r="H318" s="8" t="s">
        <v>61</v>
      </c>
      <c r="I318" s="12" t="s">
        <v>22</v>
      </c>
      <c r="J318" s="8" t="s">
        <v>29</v>
      </c>
    </row>
    <row r="319" spans="1:10" x14ac:dyDescent="0.25">
      <c r="A319" s="8" t="s">
        <v>221</v>
      </c>
      <c r="B319" s="8" t="s">
        <v>1372</v>
      </c>
      <c r="C319" s="8" t="s">
        <v>151</v>
      </c>
      <c r="D319" s="8" t="s">
        <v>26</v>
      </c>
      <c r="E319" s="8" t="s">
        <v>1377</v>
      </c>
      <c r="F319" s="8" t="s">
        <v>1379</v>
      </c>
      <c r="G319" s="8" t="s">
        <v>27</v>
      </c>
      <c r="H319" s="8" t="s">
        <v>32</v>
      </c>
      <c r="I319" s="12" t="s">
        <v>22</v>
      </c>
      <c r="J319" s="8" t="s">
        <v>37</v>
      </c>
    </row>
    <row r="320" spans="1:10" x14ac:dyDescent="0.25">
      <c r="A320" s="8" t="s">
        <v>228</v>
      </c>
      <c r="B320" s="8" t="s">
        <v>1372</v>
      </c>
      <c r="C320" s="8" t="s">
        <v>31</v>
      </c>
      <c r="D320" s="8" t="s">
        <v>26</v>
      </c>
      <c r="E320" s="8" t="s">
        <v>1377</v>
      </c>
      <c r="F320" s="8" t="s">
        <v>1379</v>
      </c>
      <c r="G320" s="8" t="s">
        <v>47</v>
      </c>
      <c r="H320" s="8" t="s">
        <v>32</v>
      </c>
      <c r="I320" s="12" t="s">
        <v>20</v>
      </c>
      <c r="J320" s="8" t="s">
        <v>45</v>
      </c>
    </row>
    <row r="321" spans="1:10" x14ac:dyDescent="0.25">
      <c r="A321" s="8" t="s">
        <v>322</v>
      </c>
      <c r="B321" s="8" t="s">
        <v>1372</v>
      </c>
      <c r="C321" s="8" t="s">
        <v>31</v>
      </c>
      <c r="D321" s="8" t="s">
        <v>26</v>
      </c>
      <c r="E321" s="8" t="s">
        <v>1377</v>
      </c>
      <c r="F321" s="8" t="s">
        <v>1380</v>
      </c>
      <c r="G321" s="8" t="s">
        <v>27</v>
      </c>
      <c r="H321" s="8" t="s">
        <v>61</v>
      </c>
      <c r="I321" s="12" t="s">
        <v>22</v>
      </c>
      <c r="J321" s="8" t="s">
        <v>1375</v>
      </c>
    </row>
    <row r="322" spans="1:10" x14ac:dyDescent="0.25">
      <c r="A322" s="8" t="s">
        <v>339</v>
      </c>
      <c r="B322" s="8" t="s">
        <v>1372</v>
      </c>
      <c r="C322" s="8" t="s">
        <v>87</v>
      </c>
      <c r="D322" s="8" t="s">
        <v>87</v>
      </c>
      <c r="E322" s="8" t="s">
        <v>1377</v>
      </c>
      <c r="F322" s="8" t="s">
        <v>1380</v>
      </c>
      <c r="G322" s="8" t="s">
        <v>19</v>
      </c>
      <c r="H322" s="8" t="s">
        <v>68</v>
      </c>
      <c r="I322" s="12" t="s">
        <v>22</v>
      </c>
      <c r="J322" s="8" t="s">
        <v>33</v>
      </c>
    </row>
    <row r="323" spans="1:10" x14ac:dyDescent="0.25">
      <c r="A323" s="8" t="s">
        <v>343</v>
      </c>
      <c r="B323" s="8" t="s">
        <v>1372</v>
      </c>
      <c r="C323" s="8" t="s">
        <v>31</v>
      </c>
      <c r="D323" s="8" t="s">
        <v>18</v>
      </c>
      <c r="E323" s="8" t="s">
        <v>1377</v>
      </c>
      <c r="F323" s="8" t="s">
        <v>1380</v>
      </c>
      <c r="G323" s="8" t="s">
        <v>142</v>
      </c>
      <c r="H323" s="8" t="s">
        <v>36</v>
      </c>
      <c r="I323" s="12" t="s">
        <v>22</v>
      </c>
      <c r="J323" s="8" t="s">
        <v>37</v>
      </c>
    </row>
    <row r="324" spans="1:10" x14ac:dyDescent="0.25">
      <c r="A324" s="8" t="s">
        <v>379</v>
      </c>
      <c r="B324" s="8" t="s">
        <v>1372</v>
      </c>
      <c r="C324" s="8" t="s">
        <v>55</v>
      </c>
      <c r="D324" s="8" t="s">
        <v>26</v>
      </c>
      <c r="E324" s="8" t="s">
        <v>1377</v>
      </c>
      <c r="F324" s="8" t="s">
        <v>1379</v>
      </c>
      <c r="G324" s="8" t="s">
        <v>35</v>
      </c>
      <c r="H324" s="8" t="s">
        <v>66</v>
      </c>
      <c r="I324" s="12" t="s">
        <v>20</v>
      </c>
      <c r="J324" s="8" t="s">
        <v>29</v>
      </c>
    </row>
    <row r="325" spans="1:10" x14ac:dyDescent="0.25">
      <c r="A325" s="8" t="s">
        <v>399</v>
      </c>
      <c r="B325" s="8" t="s">
        <v>1372</v>
      </c>
      <c r="C325" s="8" t="s">
        <v>87</v>
      </c>
      <c r="D325" s="8" t="s">
        <v>87</v>
      </c>
      <c r="E325" s="8" t="s">
        <v>1377</v>
      </c>
      <c r="F325" s="8" t="s">
        <v>1380</v>
      </c>
      <c r="G325" s="8" t="s">
        <v>35</v>
      </c>
      <c r="H325" s="8" t="s">
        <v>61</v>
      </c>
      <c r="I325" s="12" t="s">
        <v>22</v>
      </c>
      <c r="J325" s="8" t="s">
        <v>37</v>
      </c>
    </row>
    <row r="326" spans="1:10" x14ac:dyDescent="0.25">
      <c r="A326" s="8" t="s">
        <v>417</v>
      </c>
      <c r="B326" s="8" t="s">
        <v>1372</v>
      </c>
      <c r="C326" s="8" t="s">
        <v>31</v>
      </c>
      <c r="D326" s="8" t="s">
        <v>26</v>
      </c>
      <c r="E326" s="8" t="s">
        <v>1377</v>
      </c>
      <c r="F326" s="8" t="s">
        <v>1380</v>
      </c>
      <c r="G326" s="8" t="s">
        <v>35</v>
      </c>
      <c r="H326" s="8" t="s">
        <v>418</v>
      </c>
      <c r="I326" s="12" t="s">
        <v>22</v>
      </c>
      <c r="J326" s="8" t="s">
        <v>37</v>
      </c>
    </row>
    <row r="327" spans="1:10" x14ac:dyDescent="0.25">
      <c r="A327" s="8" t="s">
        <v>438</v>
      </c>
      <c r="B327" s="8" t="s">
        <v>1372</v>
      </c>
      <c r="C327" s="8" t="s">
        <v>55</v>
      </c>
      <c r="D327" s="8" t="s">
        <v>26</v>
      </c>
      <c r="E327" s="8" t="s">
        <v>1378</v>
      </c>
      <c r="F327" s="8" t="s">
        <v>1379</v>
      </c>
      <c r="G327" s="8" t="s">
        <v>35</v>
      </c>
      <c r="H327" s="8" t="s">
        <v>36</v>
      </c>
      <c r="I327" s="12" t="s">
        <v>22</v>
      </c>
      <c r="J327" s="8" t="s">
        <v>378</v>
      </c>
    </row>
    <row r="328" spans="1:10" x14ac:dyDescent="0.25">
      <c r="A328" s="8" t="s">
        <v>451</v>
      </c>
      <c r="B328" s="8" t="s">
        <v>1372</v>
      </c>
      <c r="C328" s="8" t="s">
        <v>55</v>
      </c>
      <c r="D328" s="8" t="s">
        <v>87</v>
      </c>
      <c r="E328" s="8" t="s">
        <v>1377</v>
      </c>
      <c r="F328" s="8" t="s">
        <v>1379</v>
      </c>
      <c r="G328" s="8" t="s">
        <v>47</v>
      </c>
      <c r="H328" s="8" t="s">
        <v>156</v>
      </c>
      <c r="I328" s="12" t="s">
        <v>22</v>
      </c>
      <c r="J328" s="8" t="s">
        <v>1375</v>
      </c>
    </row>
    <row r="329" spans="1:10" x14ac:dyDescent="0.25">
      <c r="A329" s="8" t="s">
        <v>499</v>
      </c>
      <c r="B329" s="8" t="s">
        <v>1372</v>
      </c>
      <c r="C329" s="8" t="s">
        <v>55</v>
      </c>
      <c r="D329" s="8" t="s">
        <v>18</v>
      </c>
      <c r="E329" s="8" t="s">
        <v>1377</v>
      </c>
      <c r="F329" s="8" t="s">
        <v>1380</v>
      </c>
      <c r="G329" s="8" t="s">
        <v>35</v>
      </c>
      <c r="H329" s="8" t="s">
        <v>36</v>
      </c>
      <c r="I329" s="12" t="s">
        <v>22</v>
      </c>
      <c r="J329" s="8" t="s">
        <v>29</v>
      </c>
    </row>
    <row r="330" spans="1:10" x14ac:dyDescent="0.25">
      <c r="A330" s="8" t="s">
        <v>544</v>
      </c>
      <c r="B330" s="8" t="s">
        <v>1372</v>
      </c>
      <c r="C330" s="8" t="s">
        <v>31</v>
      </c>
      <c r="D330" s="8" t="s">
        <v>26</v>
      </c>
      <c r="E330" s="8" t="s">
        <v>1378</v>
      </c>
      <c r="F330" s="8" t="s">
        <v>1379</v>
      </c>
      <c r="G330" s="8" t="s">
        <v>35</v>
      </c>
      <c r="H330" s="8" t="s">
        <v>28</v>
      </c>
      <c r="I330" s="12" t="s">
        <v>22</v>
      </c>
      <c r="J330" s="8" t="s">
        <v>37</v>
      </c>
    </row>
    <row r="331" spans="1:10" x14ac:dyDescent="0.25">
      <c r="A331" s="8" t="s">
        <v>546</v>
      </c>
      <c r="B331" s="8" t="s">
        <v>1372</v>
      </c>
      <c r="C331" s="8" t="s">
        <v>25</v>
      </c>
      <c r="D331" s="8" t="s">
        <v>26</v>
      </c>
      <c r="E331" s="8" t="s">
        <v>1377</v>
      </c>
      <c r="F331" s="8" t="s">
        <v>1379</v>
      </c>
      <c r="G331" s="8" t="s">
        <v>142</v>
      </c>
      <c r="H331" s="8" t="s">
        <v>61</v>
      </c>
      <c r="I331" s="12" t="s">
        <v>22</v>
      </c>
      <c r="J331" s="8" t="s">
        <v>37</v>
      </c>
    </row>
    <row r="332" spans="1:10" x14ac:dyDescent="0.25">
      <c r="A332" s="8" t="s">
        <v>568</v>
      </c>
      <c r="B332" s="8" t="s">
        <v>1372</v>
      </c>
      <c r="C332" s="8" t="s">
        <v>31</v>
      </c>
      <c r="D332" s="8" t="s">
        <v>26</v>
      </c>
      <c r="E332" s="8" t="s">
        <v>1378</v>
      </c>
      <c r="F332" s="8" t="s">
        <v>1379</v>
      </c>
      <c r="G332" s="8" t="s">
        <v>35</v>
      </c>
      <c r="H332" s="8" t="s">
        <v>32</v>
      </c>
      <c r="I332" s="12" t="s">
        <v>20</v>
      </c>
      <c r="J332" s="8" t="s">
        <v>37</v>
      </c>
    </row>
    <row r="333" spans="1:10" x14ac:dyDescent="0.25">
      <c r="A333" s="8" t="s">
        <v>570</v>
      </c>
      <c r="B333" s="8" t="s">
        <v>1372</v>
      </c>
      <c r="C333" s="8" t="s">
        <v>17</v>
      </c>
      <c r="D333" s="8" t="s">
        <v>87</v>
      </c>
      <c r="E333" s="8" t="s">
        <v>1377</v>
      </c>
      <c r="F333" s="8" t="s">
        <v>1379</v>
      </c>
      <c r="G333" s="8" t="s">
        <v>47</v>
      </c>
      <c r="H333" s="8" t="s">
        <v>61</v>
      </c>
      <c r="I333" s="12" t="s">
        <v>22</v>
      </c>
      <c r="J333" s="8" t="s">
        <v>33</v>
      </c>
    </row>
    <row r="334" spans="1:10" x14ac:dyDescent="0.25">
      <c r="A334" s="8" t="s">
        <v>589</v>
      </c>
      <c r="B334" s="8" t="s">
        <v>1372</v>
      </c>
      <c r="C334" s="8" t="s">
        <v>55</v>
      </c>
      <c r="D334" s="8" t="s">
        <v>26</v>
      </c>
      <c r="E334" s="8" t="s">
        <v>1378</v>
      </c>
      <c r="F334" s="8" t="s">
        <v>1380</v>
      </c>
      <c r="G334" s="8" t="s">
        <v>47</v>
      </c>
      <c r="H334" s="8" t="s">
        <v>61</v>
      </c>
      <c r="I334" s="12" t="s">
        <v>22</v>
      </c>
      <c r="J334" s="8" t="s">
        <v>45</v>
      </c>
    </row>
    <row r="335" spans="1:10" x14ac:dyDescent="0.25">
      <c r="A335" s="8" t="s">
        <v>591</v>
      </c>
      <c r="B335" s="8" t="s">
        <v>1372</v>
      </c>
      <c r="C335" s="8" t="s">
        <v>31</v>
      </c>
      <c r="D335" s="8" t="s">
        <v>18</v>
      </c>
      <c r="E335" s="8" t="s">
        <v>1378</v>
      </c>
      <c r="F335" s="8" t="s">
        <v>1379</v>
      </c>
      <c r="G335" s="8" t="s">
        <v>35</v>
      </c>
      <c r="H335" s="8" t="s">
        <v>32</v>
      </c>
      <c r="I335" s="12" t="s">
        <v>22</v>
      </c>
      <c r="J335" s="8" t="s">
        <v>1375</v>
      </c>
    </row>
    <row r="336" spans="1:10" x14ac:dyDescent="0.25">
      <c r="A336" s="8" t="s">
        <v>631</v>
      </c>
      <c r="B336" s="8" t="s">
        <v>1372</v>
      </c>
      <c r="C336" s="8" t="s">
        <v>17</v>
      </c>
      <c r="D336" s="8" t="s">
        <v>18</v>
      </c>
      <c r="E336" s="8" t="s">
        <v>1378</v>
      </c>
      <c r="F336" s="8" t="s">
        <v>1379</v>
      </c>
      <c r="G336" s="8" t="s">
        <v>27</v>
      </c>
      <c r="H336" s="8" t="s">
        <v>68</v>
      </c>
      <c r="I336" s="12" t="s">
        <v>22</v>
      </c>
      <c r="J336" s="8" t="s">
        <v>33</v>
      </c>
    </row>
    <row r="337" spans="1:10" x14ac:dyDescent="0.25">
      <c r="A337" s="8" t="s">
        <v>656</v>
      </c>
      <c r="B337" s="8" t="s">
        <v>1372</v>
      </c>
      <c r="C337" s="8" t="s">
        <v>31</v>
      </c>
      <c r="D337" s="8" t="s">
        <v>44</v>
      </c>
      <c r="E337" s="8" t="s">
        <v>1378</v>
      </c>
      <c r="F337" s="8" t="s">
        <v>1379</v>
      </c>
      <c r="G337" s="8" t="s">
        <v>35</v>
      </c>
      <c r="H337" s="8" t="s">
        <v>36</v>
      </c>
      <c r="I337" s="12" t="s">
        <v>22</v>
      </c>
      <c r="J337" s="8" t="s">
        <v>33</v>
      </c>
    </row>
    <row r="338" spans="1:10" x14ac:dyDescent="0.25">
      <c r="A338" s="8" t="s">
        <v>677</v>
      </c>
      <c r="B338" s="8" t="s">
        <v>1372</v>
      </c>
      <c r="C338" s="8" t="s">
        <v>17</v>
      </c>
      <c r="D338" s="8" t="s">
        <v>26</v>
      </c>
      <c r="E338" s="8" t="s">
        <v>1378</v>
      </c>
      <c r="F338" s="8" t="s">
        <v>1379</v>
      </c>
      <c r="G338" s="8" t="s">
        <v>27</v>
      </c>
      <c r="H338" s="8" t="s">
        <v>32</v>
      </c>
      <c r="I338" s="12" t="s">
        <v>20</v>
      </c>
      <c r="J338" s="8" t="s">
        <v>1375</v>
      </c>
    </row>
    <row r="339" spans="1:10" x14ac:dyDescent="0.25">
      <c r="A339" s="8" t="s">
        <v>684</v>
      </c>
      <c r="B339" s="8" t="s">
        <v>1372</v>
      </c>
      <c r="C339" s="8" t="s">
        <v>31</v>
      </c>
      <c r="D339" s="8" t="s">
        <v>26</v>
      </c>
      <c r="E339" s="8" t="s">
        <v>1377</v>
      </c>
      <c r="F339" s="8" t="s">
        <v>1379</v>
      </c>
      <c r="G339" s="8" t="s">
        <v>108</v>
      </c>
      <c r="H339" s="8" t="s">
        <v>685</v>
      </c>
      <c r="I339" s="12" t="s">
        <v>22</v>
      </c>
      <c r="J339" s="8" t="s">
        <v>686</v>
      </c>
    </row>
    <row r="340" spans="1:10" x14ac:dyDescent="0.25">
      <c r="A340" s="8" t="s">
        <v>688</v>
      </c>
      <c r="B340" s="8" t="s">
        <v>1372</v>
      </c>
      <c r="C340" s="8" t="s">
        <v>31</v>
      </c>
      <c r="D340" s="8" t="s">
        <v>26</v>
      </c>
      <c r="E340" s="8" t="s">
        <v>1377</v>
      </c>
      <c r="F340" s="8" t="s">
        <v>1380</v>
      </c>
      <c r="G340" s="8" t="s">
        <v>35</v>
      </c>
      <c r="H340" s="8" t="s">
        <v>28</v>
      </c>
      <c r="I340" s="12" t="s">
        <v>22</v>
      </c>
      <c r="J340" s="8" t="s">
        <v>37</v>
      </c>
    </row>
    <row r="341" spans="1:10" x14ac:dyDescent="0.25">
      <c r="A341" s="8" t="s">
        <v>719</v>
      </c>
      <c r="B341" s="8" t="s">
        <v>1372</v>
      </c>
      <c r="C341" s="8" t="s">
        <v>55</v>
      </c>
      <c r="D341" s="8" t="s">
        <v>18</v>
      </c>
      <c r="E341" s="8" t="s">
        <v>1378</v>
      </c>
      <c r="F341" s="8" t="s">
        <v>1380</v>
      </c>
      <c r="G341" s="8" t="s">
        <v>35</v>
      </c>
      <c r="H341" s="8" t="s">
        <v>48</v>
      </c>
      <c r="I341" s="12" t="s">
        <v>20</v>
      </c>
      <c r="J341" s="8" t="s">
        <v>1375</v>
      </c>
    </row>
    <row r="342" spans="1:10" x14ac:dyDescent="0.25">
      <c r="A342" s="8" t="s">
        <v>727</v>
      </c>
      <c r="B342" s="8" t="s">
        <v>1372</v>
      </c>
      <c r="C342" s="8" t="s">
        <v>55</v>
      </c>
      <c r="D342" s="8" t="s">
        <v>26</v>
      </c>
      <c r="E342" s="8" t="s">
        <v>1377</v>
      </c>
      <c r="F342" s="8" t="s">
        <v>1379</v>
      </c>
      <c r="G342" s="8" t="s">
        <v>47</v>
      </c>
      <c r="H342" s="8" t="s">
        <v>21</v>
      </c>
      <c r="I342" s="12" t="s">
        <v>22</v>
      </c>
      <c r="J342" s="8" t="s">
        <v>1375</v>
      </c>
    </row>
    <row r="343" spans="1:10" x14ac:dyDescent="0.25">
      <c r="A343" s="8" t="s">
        <v>763</v>
      </c>
      <c r="B343" s="8" t="s">
        <v>1372</v>
      </c>
      <c r="C343" s="8" t="s">
        <v>17</v>
      </c>
      <c r="D343" s="8" t="s">
        <v>26</v>
      </c>
      <c r="E343" s="8" t="s">
        <v>1377</v>
      </c>
      <c r="F343" s="8" t="s">
        <v>1379</v>
      </c>
      <c r="G343" s="8" t="s">
        <v>142</v>
      </c>
      <c r="H343" s="8" t="s">
        <v>471</v>
      </c>
      <c r="I343" s="12" t="s">
        <v>22</v>
      </c>
      <c r="J343" s="8" t="s">
        <v>1375</v>
      </c>
    </row>
    <row r="344" spans="1:10" x14ac:dyDescent="0.25">
      <c r="A344" s="8" t="s">
        <v>801</v>
      </c>
      <c r="B344" s="8" t="s">
        <v>1372</v>
      </c>
      <c r="C344" s="8" t="s">
        <v>55</v>
      </c>
      <c r="D344" s="8" t="s">
        <v>26</v>
      </c>
      <c r="E344" s="8" t="s">
        <v>1377</v>
      </c>
      <c r="F344" s="8" t="s">
        <v>1380</v>
      </c>
      <c r="G344" s="8" t="s">
        <v>27</v>
      </c>
      <c r="H344" s="8" t="s">
        <v>61</v>
      </c>
      <c r="I344" s="12" t="s">
        <v>20</v>
      </c>
      <c r="J344" s="8" t="s">
        <v>45</v>
      </c>
    </row>
    <row r="345" spans="1:10" x14ac:dyDescent="0.25">
      <c r="A345" s="8" t="s">
        <v>825</v>
      </c>
      <c r="B345" s="8" t="s">
        <v>1372</v>
      </c>
      <c r="C345" s="8" t="s">
        <v>55</v>
      </c>
      <c r="D345" s="8" t="s">
        <v>26</v>
      </c>
      <c r="E345" s="8" t="s">
        <v>1378</v>
      </c>
      <c r="F345" s="8" t="s">
        <v>1380</v>
      </c>
      <c r="G345" s="8" t="s">
        <v>35</v>
      </c>
      <c r="H345" s="8" t="s">
        <v>32</v>
      </c>
      <c r="I345" s="12" t="s">
        <v>22</v>
      </c>
      <c r="J345" s="8" t="s">
        <v>37</v>
      </c>
    </row>
    <row r="346" spans="1:10" x14ac:dyDescent="0.25">
      <c r="A346" s="8" t="s">
        <v>830</v>
      </c>
      <c r="B346" s="8" t="s">
        <v>1372</v>
      </c>
      <c r="C346" s="8" t="s">
        <v>87</v>
      </c>
      <c r="D346" s="8" t="s">
        <v>87</v>
      </c>
      <c r="E346" s="8" t="s">
        <v>1377</v>
      </c>
      <c r="F346" s="8" t="s">
        <v>1380</v>
      </c>
      <c r="G346" s="8" t="s">
        <v>35</v>
      </c>
      <c r="H346" s="8" t="s">
        <v>32</v>
      </c>
      <c r="I346" s="12" t="s">
        <v>22</v>
      </c>
      <c r="J346" s="8" t="s">
        <v>33</v>
      </c>
    </row>
    <row r="347" spans="1:10" x14ac:dyDescent="0.25">
      <c r="A347" s="8" t="s">
        <v>833</v>
      </c>
      <c r="B347" s="8" t="s">
        <v>1372</v>
      </c>
      <c r="C347" s="8" t="s">
        <v>55</v>
      </c>
      <c r="D347" s="8" t="s">
        <v>18</v>
      </c>
      <c r="E347" s="8" t="s">
        <v>1378</v>
      </c>
      <c r="F347" s="8" t="s">
        <v>1380</v>
      </c>
      <c r="G347" s="8" t="s">
        <v>47</v>
      </c>
      <c r="H347" s="8" t="s">
        <v>36</v>
      </c>
      <c r="I347" s="12" t="s">
        <v>22</v>
      </c>
      <c r="J347" s="8" t="s">
        <v>37</v>
      </c>
    </row>
    <row r="348" spans="1:10" x14ac:dyDescent="0.25">
      <c r="A348" s="8" t="s">
        <v>848</v>
      </c>
      <c r="B348" s="8" t="s">
        <v>1372</v>
      </c>
      <c r="C348" s="8" t="s">
        <v>17</v>
      </c>
      <c r="D348" s="8" t="s">
        <v>18</v>
      </c>
      <c r="E348" s="8" t="s">
        <v>1378</v>
      </c>
      <c r="F348" s="8" t="s">
        <v>1379</v>
      </c>
      <c r="G348" s="8" t="s">
        <v>35</v>
      </c>
      <c r="H348" s="8" t="s">
        <v>32</v>
      </c>
      <c r="I348" s="12" t="s">
        <v>22</v>
      </c>
      <c r="J348" s="8" t="s">
        <v>52</v>
      </c>
    </row>
    <row r="349" spans="1:10" x14ac:dyDescent="0.25">
      <c r="A349" s="8" t="s">
        <v>857</v>
      </c>
      <c r="B349" s="8" t="s">
        <v>1372</v>
      </c>
      <c r="C349" s="8" t="s">
        <v>55</v>
      </c>
      <c r="D349" s="8" t="s">
        <v>18</v>
      </c>
      <c r="E349" s="8" t="s">
        <v>1377</v>
      </c>
      <c r="F349" s="8" t="s">
        <v>1379</v>
      </c>
      <c r="G349" s="8" t="s">
        <v>27</v>
      </c>
      <c r="H349" s="8" t="s">
        <v>48</v>
      </c>
      <c r="I349" s="12" t="s">
        <v>22</v>
      </c>
      <c r="J349" s="8" t="s">
        <v>1375</v>
      </c>
    </row>
    <row r="350" spans="1:10" x14ac:dyDescent="0.25">
      <c r="A350" s="8" t="s">
        <v>889</v>
      </c>
      <c r="B350" s="8" t="s">
        <v>1372</v>
      </c>
      <c r="C350" s="8" t="s">
        <v>17</v>
      </c>
      <c r="D350" s="8" t="s">
        <v>26</v>
      </c>
      <c r="E350" s="8" t="s">
        <v>1378</v>
      </c>
      <c r="F350" s="8" t="s">
        <v>1379</v>
      </c>
      <c r="G350" s="8" t="s">
        <v>47</v>
      </c>
      <c r="H350" s="8" t="s">
        <v>61</v>
      </c>
      <c r="I350" s="12" t="s">
        <v>20</v>
      </c>
      <c r="J350" s="8" t="s">
        <v>1375</v>
      </c>
    </row>
    <row r="351" spans="1:10" x14ac:dyDescent="0.25">
      <c r="A351" s="8" t="s">
        <v>905</v>
      </c>
      <c r="B351" s="8" t="s">
        <v>1372</v>
      </c>
      <c r="C351" s="8" t="s">
        <v>31</v>
      </c>
      <c r="D351" s="8" t="s">
        <v>18</v>
      </c>
      <c r="E351" s="8" t="s">
        <v>1377</v>
      </c>
      <c r="F351" s="8" t="s">
        <v>1379</v>
      </c>
      <c r="G351" s="8" t="s">
        <v>35</v>
      </c>
      <c r="H351" s="8" t="s">
        <v>36</v>
      </c>
      <c r="I351" s="12" t="s">
        <v>20</v>
      </c>
      <c r="J351" s="8" t="s">
        <v>1375</v>
      </c>
    </row>
    <row r="352" spans="1:10" x14ac:dyDescent="0.25">
      <c r="A352" s="8" t="s">
        <v>919</v>
      </c>
      <c r="B352" s="8" t="s">
        <v>1372</v>
      </c>
      <c r="C352" s="8" t="s">
        <v>31</v>
      </c>
      <c r="D352" s="8" t="s">
        <v>26</v>
      </c>
      <c r="E352" s="8" t="s">
        <v>1378</v>
      </c>
      <c r="F352" s="8" t="s">
        <v>1379</v>
      </c>
      <c r="G352" s="8" t="s">
        <v>47</v>
      </c>
      <c r="H352" s="8" t="s">
        <v>32</v>
      </c>
      <c r="I352" s="12" t="s">
        <v>22</v>
      </c>
      <c r="J352" s="8" t="s">
        <v>29</v>
      </c>
    </row>
    <row r="353" spans="1:10" x14ac:dyDescent="0.25">
      <c r="A353" s="8" t="s">
        <v>925</v>
      </c>
      <c r="B353" s="8" t="s">
        <v>1372</v>
      </c>
      <c r="C353" s="8" t="s">
        <v>151</v>
      </c>
      <c r="D353" s="8" t="s">
        <v>18</v>
      </c>
      <c r="E353" s="8" t="s">
        <v>1377</v>
      </c>
      <c r="F353" s="8" t="s">
        <v>1380</v>
      </c>
      <c r="G353" s="8" t="s">
        <v>35</v>
      </c>
      <c r="H353" s="8" t="s">
        <v>61</v>
      </c>
      <c r="I353" s="12" t="s">
        <v>22</v>
      </c>
      <c r="J353" s="8" t="s">
        <v>1375</v>
      </c>
    </row>
    <row r="354" spans="1:10" x14ac:dyDescent="0.25">
      <c r="A354" s="8" t="s">
        <v>959</v>
      </c>
      <c r="B354" s="8" t="s">
        <v>1372</v>
      </c>
      <c r="C354" s="8" t="s">
        <v>151</v>
      </c>
      <c r="D354" s="8" t="s">
        <v>26</v>
      </c>
      <c r="E354" s="8" t="s">
        <v>1377</v>
      </c>
      <c r="F354" s="8" t="s">
        <v>1379</v>
      </c>
      <c r="G354" s="8" t="s">
        <v>47</v>
      </c>
      <c r="H354" s="8" t="s">
        <v>32</v>
      </c>
      <c r="I354" s="12" t="s">
        <v>20</v>
      </c>
      <c r="J354" s="8" t="s">
        <v>1375</v>
      </c>
    </row>
    <row r="355" spans="1:10" x14ac:dyDescent="0.25">
      <c r="A355" s="8" t="s">
        <v>1104</v>
      </c>
      <c r="B355" s="8" t="s">
        <v>1372</v>
      </c>
      <c r="C355" s="8" t="s">
        <v>151</v>
      </c>
      <c r="D355" s="8" t="s">
        <v>26</v>
      </c>
      <c r="E355" s="8" t="s">
        <v>1377</v>
      </c>
      <c r="F355" s="8" t="s">
        <v>1379</v>
      </c>
      <c r="G355" s="8" t="s">
        <v>108</v>
      </c>
      <c r="H355" s="8" t="s">
        <v>61</v>
      </c>
      <c r="I355" s="12" t="s">
        <v>22</v>
      </c>
      <c r="J355" s="8" t="s">
        <v>29</v>
      </c>
    </row>
    <row r="356" spans="1:10" x14ac:dyDescent="0.25">
      <c r="A356" s="8" t="s">
        <v>1125</v>
      </c>
      <c r="B356" s="8" t="s">
        <v>1372</v>
      </c>
      <c r="C356" s="8" t="s">
        <v>31</v>
      </c>
      <c r="D356" s="8" t="s">
        <v>26</v>
      </c>
      <c r="E356" s="8" t="s">
        <v>1378</v>
      </c>
      <c r="F356" s="8" t="s">
        <v>1379</v>
      </c>
      <c r="G356" s="8" t="s">
        <v>35</v>
      </c>
      <c r="H356" s="8" t="s">
        <v>48</v>
      </c>
      <c r="I356" s="12" t="s">
        <v>22</v>
      </c>
      <c r="J356" s="8" t="s">
        <v>1375</v>
      </c>
    </row>
    <row r="357" spans="1:10" x14ac:dyDescent="0.25">
      <c r="A357" s="8" t="s">
        <v>1126</v>
      </c>
      <c r="B357" s="8" t="s">
        <v>1372</v>
      </c>
      <c r="C357" s="8" t="s">
        <v>17</v>
      </c>
      <c r="D357" s="8" t="s">
        <v>26</v>
      </c>
      <c r="E357" s="8" t="s">
        <v>1378</v>
      </c>
      <c r="F357" s="8" t="s">
        <v>1379</v>
      </c>
      <c r="G357" s="8" t="s">
        <v>35</v>
      </c>
      <c r="H357" s="8" t="s">
        <v>277</v>
      </c>
      <c r="I357" s="12" t="s">
        <v>20</v>
      </c>
      <c r="J357" s="8" t="s">
        <v>1375</v>
      </c>
    </row>
    <row r="358" spans="1:10" x14ac:dyDescent="0.25">
      <c r="A358" s="8" t="s">
        <v>1128</v>
      </c>
      <c r="B358" s="8" t="s">
        <v>1372</v>
      </c>
      <c r="C358" s="8" t="s">
        <v>31</v>
      </c>
      <c r="D358" s="8" t="s">
        <v>26</v>
      </c>
      <c r="E358" s="8" t="s">
        <v>1378</v>
      </c>
      <c r="F358" s="8" t="s">
        <v>1379</v>
      </c>
      <c r="G358" s="8" t="s">
        <v>35</v>
      </c>
      <c r="H358" s="8" t="s">
        <v>61</v>
      </c>
      <c r="I358" s="12" t="s">
        <v>20</v>
      </c>
      <c r="J358" s="8" t="s">
        <v>1375</v>
      </c>
    </row>
    <row r="359" spans="1:10" x14ac:dyDescent="0.25">
      <c r="A359" s="8" t="s">
        <v>1132</v>
      </c>
      <c r="B359" s="8" t="s">
        <v>1372</v>
      </c>
      <c r="C359" s="8" t="s">
        <v>31</v>
      </c>
      <c r="D359" s="8" t="s">
        <v>26</v>
      </c>
      <c r="E359" s="8" t="s">
        <v>1378</v>
      </c>
      <c r="F359" s="8" t="s">
        <v>1380</v>
      </c>
      <c r="G359" s="8" t="s">
        <v>47</v>
      </c>
      <c r="H359" s="8" t="s">
        <v>61</v>
      </c>
      <c r="I359" s="12" t="s">
        <v>22</v>
      </c>
      <c r="J359" s="8" t="s">
        <v>29</v>
      </c>
    </row>
    <row r="360" spans="1:10" x14ac:dyDescent="0.25">
      <c r="A360" s="8" t="s">
        <v>1133</v>
      </c>
      <c r="B360" s="8" t="s">
        <v>1372</v>
      </c>
      <c r="C360" s="8" t="s">
        <v>31</v>
      </c>
      <c r="D360" s="8" t="s">
        <v>26</v>
      </c>
      <c r="E360" s="8" t="s">
        <v>1378</v>
      </c>
      <c r="F360" s="8" t="s">
        <v>1379</v>
      </c>
      <c r="G360" s="8" t="s">
        <v>35</v>
      </c>
      <c r="H360" s="8" t="s">
        <v>1134</v>
      </c>
      <c r="I360" s="12" t="s">
        <v>22</v>
      </c>
      <c r="J360" s="8" t="s">
        <v>37</v>
      </c>
    </row>
    <row r="361" spans="1:10" x14ac:dyDescent="0.25">
      <c r="A361" s="8" t="s">
        <v>1137</v>
      </c>
      <c r="B361" s="8" t="s">
        <v>1372</v>
      </c>
      <c r="C361" s="8" t="s">
        <v>55</v>
      </c>
      <c r="D361" s="8" t="s">
        <v>26</v>
      </c>
      <c r="E361" s="8" t="s">
        <v>1378</v>
      </c>
      <c r="F361" s="8" t="s">
        <v>1380</v>
      </c>
      <c r="G361" s="8" t="s">
        <v>27</v>
      </c>
      <c r="H361" s="8" t="s">
        <v>32</v>
      </c>
      <c r="I361" s="12" t="s">
        <v>20</v>
      </c>
      <c r="J361" s="8" t="s">
        <v>1375</v>
      </c>
    </row>
    <row r="362" spans="1:10" x14ac:dyDescent="0.25">
      <c r="A362" s="8" t="s">
        <v>1139</v>
      </c>
      <c r="B362" s="8" t="s">
        <v>1372</v>
      </c>
      <c r="C362" s="8" t="s">
        <v>55</v>
      </c>
      <c r="D362" s="8" t="s">
        <v>26</v>
      </c>
      <c r="E362" s="8" t="s">
        <v>1378</v>
      </c>
      <c r="F362" s="8" t="s">
        <v>1379</v>
      </c>
      <c r="G362" s="8" t="s">
        <v>35</v>
      </c>
      <c r="H362" s="8" t="s">
        <v>76</v>
      </c>
      <c r="I362" s="12" t="s">
        <v>22</v>
      </c>
      <c r="J362" s="8" t="s">
        <v>1375</v>
      </c>
    </row>
    <row r="363" spans="1:10" x14ac:dyDescent="0.25">
      <c r="A363" s="8" t="s">
        <v>1146</v>
      </c>
      <c r="B363" s="8" t="s">
        <v>1372</v>
      </c>
      <c r="C363" s="8" t="s">
        <v>31</v>
      </c>
      <c r="D363" s="8" t="s">
        <v>26</v>
      </c>
      <c r="E363" s="8" t="s">
        <v>1378</v>
      </c>
      <c r="F363" s="8" t="s">
        <v>1380</v>
      </c>
      <c r="G363" s="8" t="s">
        <v>35</v>
      </c>
      <c r="H363" s="8" t="s">
        <v>48</v>
      </c>
      <c r="I363" s="12" t="s">
        <v>22</v>
      </c>
      <c r="J363" s="8" t="s">
        <v>1375</v>
      </c>
    </row>
    <row r="364" spans="1:10" x14ac:dyDescent="0.25">
      <c r="A364" s="8" t="s">
        <v>1148</v>
      </c>
      <c r="B364" s="8" t="s">
        <v>1372</v>
      </c>
      <c r="C364" s="8" t="s">
        <v>17</v>
      </c>
      <c r="D364" s="8" t="s">
        <v>26</v>
      </c>
      <c r="E364" s="8" t="s">
        <v>1378</v>
      </c>
      <c r="F364" s="8" t="s">
        <v>1380</v>
      </c>
      <c r="G364" s="8" t="s">
        <v>27</v>
      </c>
      <c r="H364" s="8" t="s">
        <v>32</v>
      </c>
      <c r="I364" s="12" t="s">
        <v>22</v>
      </c>
      <c r="J364" s="8" t="s">
        <v>33</v>
      </c>
    </row>
    <row r="365" spans="1:10" x14ac:dyDescent="0.25">
      <c r="A365" s="8" t="s">
        <v>1184</v>
      </c>
      <c r="B365" s="8" t="s">
        <v>1372</v>
      </c>
      <c r="C365" s="8" t="s">
        <v>31</v>
      </c>
      <c r="D365" s="8" t="s">
        <v>18</v>
      </c>
      <c r="E365" s="8" t="s">
        <v>1378</v>
      </c>
      <c r="F365" s="8" t="s">
        <v>1380</v>
      </c>
      <c r="G365" s="8" t="s">
        <v>47</v>
      </c>
      <c r="H365" s="8" t="s">
        <v>66</v>
      </c>
      <c r="I365" s="12" t="s">
        <v>20</v>
      </c>
      <c r="J365" s="8" t="s">
        <v>45</v>
      </c>
    </row>
    <row r="366" spans="1:10" x14ac:dyDescent="0.25">
      <c r="A366" s="8" t="s">
        <v>1194</v>
      </c>
      <c r="B366" s="8" t="s">
        <v>1372</v>
      </c>
      <c r="C366" s="8" t="s">
        <v>55</v>
      </c>
      <c r="D366" s="8" t="s">
        <v>26</v>
      </c>
      <c r="E366" s="8" t="s">
        <v>1377</v>
      </c>
      <c r="F366" s="8" t="s">
        <v>1379</v>
      </c>
      <c r="G366" s="8" t="s">
        <v>35</v>
      </c>
      <c r="H366" s="8" t="s">
        <v>1195</v>
      </c>
      <c r="I366" s="12" t="s">
        <v>22</v>
      </c>
      <c r="J366" s="8" t="s">
        <v>37</v>
      </c>
    </row>
    <row r="367" spans="1:10" x14ac:dyDescent="0.25">
      <c r="A367" s="8" t="s">
        <v>1199</v>
      </c>
      <c r="B367" s="8" t="s">
        <v>1372</v>
      </c>
      <c r="C367" s="8" t="s">
        <v>17</v>
      </c>
      <c r="D367" s="8" t="s">
        <v>26</v>
      </c>
      <c r="E367" s="8" t="s">
        <v>1377</v>
      </c>
      <c r="F367" s="8" t="s">
        <v>1379</v>
      </c>
      <c r="G367" s="8" t="s">
        <v>35</v>
      </c>
      <c r="H367" s="8" t="s">
        <v>156</v>
      </c>
      <c r="I367" s="12" t="s">
        <v>22</v>
      </c>
      <c r="J367" s="8" t="s">
        <v>52</v>
      </c>
    </row>
    <row r="368" spans="1:10" x14ac:dyDescent="0.25">
      <c r="A368" s="8" t="s">
        <v>1201</v>
      </c>
      <c r="B368" s="8" t="s">
        <v>1372</v>
      </c>
      <c r="C368" s="8" t="s">
        <v>31</v>
      </c>
      <c r="D368" s="8" t="s">
        <v>18</v>
      </c>
      <c r="E368" s="8" t="s">
        <v>1378</v>
      </c>
      <c r="F368" s="8" t="s">
        <v>1379</v>
      </c>
      <c r="G368" s="8" t="s">
        <v>35</v>
      </c>
      <c r="H368" s="8" t="s">
        <v>36</v>
      </c>
      <c r="I368" s="12" t="s">
        <v>22</v>
      </c>
      <c r="J368" s="8" t="s">
        <v>1375</v>
      </c>
    </row>
    <row r="369" spans="1:10" x14ac:dyDescent="0.25">
      <c r="A369" s="8" t="s">
        <v>1290</v>
      </c>
      <c r="B369" s="8" t="s">
        <v>1372</v>
      </c>
      <c r="C369" s="8" t="s">
        <v>55</v>
      </c>
      <c r="D369" s="8" t="s">
        <v>26</v>
      </c>
      <c r="E369" s="8" t="s">
        <v>1378</v>
      </c>
      <c r="F369" s="8" t="s">
        <v>1379</v>
      </c>
      <c r="G369" s="8" t="s">
        <v>47</v>
      </c>
      <c r="H369" s="8" t="s">
        <v>32</v>
      </c>
      <c r="I369" s="12" t="s">
        <v>20</v>
      </c>
      <c r="J369" s="8" t="s">
        <v>37</v>
      </c>
    </row>
    <row r="370" spans="1:10" x14ac:dyDescent="0.25">
      <c r="A370" s="8" t="s">
        <v>42</v>
      </c>
      <c r="B370" s="8" t="s">
        <v>1372</v>
      </c>
      <c r="C370" s="8" t="s">
        <v>31</v>
      </c>
      <c r="D370" s="8" t="s">
        <v>26</v>
      </c>
      <c r="E370" s="8" t="s">
        <v>1377</v>
      </c>
      <c r="F370" s="8" t="s">
        <v>1380</v>
      </c>
      <c r="G370" s="8" t="s">
        <v>35</v>
      </c>
      <c r="H370" s="8" t="s">
        <v>36</v>
      </c>
      <c r="I370" s="12" t="s">
        <v>22</v>
      </c>
      <c r="J370" s="8" t="s">
        <v>37</v>
      </c>
    </row>
    <row r="371" spans="1:10" x14ac:dyDescent="0.25">
      <c r="A371" s="8" t="s">
        <v>43</v>
      </c>
      <c r="B371" s="8" t="s">
        <v>1372</v>
      </c>
      <c r="C371" s="8" t="s">
        <v>31</v>
      </c>
      <c r="D371" s="8" t="s">
        <v>44</v>
      </c>
      <c r="E371" s="8" t="s">
        <v>1377</v>
      </c>
      <c r="F371" s="8" t="s">
        <v>1380</v>
      </c>
      <c r="G371" s="8" t="s">
        <v>35</v>
      </c>
      <c r="H371" s="8" t="s">
        <v>28</v>
      </c>
      <c r="I371" s="12" t="s">
        <v>22</v>
      </c>
      <c r="J371" s="8" t="s">
        <v>45</v>
      </c>
    </row>
    <row r="372" spans="1:10" x14ac:dyDescent="0.25">
      <c r="A372" s="8" t="s">
        <v>83</v>
      </c>
      <c r="B372" s="8" t="s">
        <v>1372</v>
      </c>
      <c r="C372" s="8" t="s">
        <v>31</v>
      </c>
      <c r="D372" s="8" t="s">
        <v>26</v>
      </c>
      <c r="E372" s="8" t="s">
        <v>1378</v>
      </c>
      <c r="F372" s="8" t="s">
        <v>1379</v>
      </c>
      <c r="G372" s="8" t="s">
        <v>47</v>
      </c>
      <c r="H372" s="8" t="s">
        <v>32</v>
      </c>
      <c r="I372" s="12" t="s">
        <v>22</v>
      </c>
      <c r="J372" s="8" t="s">
        <v>29</v>
      </c>
    </row>
    <row r="373" spans="1:10" x14ac:dyDescent="0.25">
      <c r="A373" s="8" t="s">
        <v>110</v>
      </c>
      <c r="B373" s="8" t="s">
        <v>1372</v>
      </c>
      <c r="C373" s="8" t="s">
        <v>31</v>
      </c>
      <c r="D373" s="8" t="s">
        <v>26</v>
      </c>
      <c r="E373" s="8" t="s">
        <v>1377</v>
      </c>
      <c r="F373" s="8" t="s">
        <v>1379</v>
      </c>
      <c r="G373" s="8" t="s">
        <v>27</v>
      </c>
      <c r="H373" s="8" t="s">
        <v>61</v>
      </c>
      <c r="I373" s="12" t="s">
        <v>22</v>
      </c>
      <c r="J373" s="8" t="s">
        <v>1375</v>
      </c>
    </row>
    <row r="374" spans="1:10" x14ac:dyDescent="0.25">
      <c r="A374" s="8" t="s">
        <v>113</v>
      </c>
      <c r="B374" s="8" t="s">
        <v>1372</v>
      </c>
      <c r="C374" s="8" t="s">
        <v>55</v>
      </c>
      <c r="D374" s="8" t="s">
        <v>26</v>
      </c>
      <c r="E374" s="8" t="s">
        <v>1377</v>
      </c>
      <c r="F374" s="8" t="s">
        <v>1379</v>
      </c>
      <c r="G374" s="8" t="s">
        <v>35</v>
      </c>
      <c r="H374" s="8" t="s">
        <v>66</v>
      </c>
      <c r="I374" s="12" t="s">
        <v>22</v>
      </c>
      <c r="J374" s="8" t="s">
        <v>29</v>
      </c>
    </row>
    <row r="375" spans="1:10" x14ac:dyDescent="0.25">
      <c r="A375" s="8" t="s">
        <v>116</v>
      </c>
      <c r="B375" s="8" t="s">
        <v>1372</v>
      </c>
      <c r="C375" s="8" t="s">
        <v>31</v>
      </c>
      <c r="D375" s="8" t="s">
        <v>26</v>
      </c>
      <c r="E375" s="8" t="s">
        <v>1378</v>
      </c>
      <c r="F375" s="8" t="s">
        <v>1379</v>
      </c>
      <c r="G375" s="8" t="s">
        <v>47</v>
      </c>
      <c r="H375" s="8" t="s">
        <v>36</v>
      </c>
      <c r="I375" s="12" t="s">
        <v>22</v>
      </c>
      <c r="J375" s="8" t="s">
        <v>29</v>
      </c>
    </row>
    <row r="376" spans="1:10" x14ac:dyDescent="0.25">
      <c r="A376" s="8" t="s">
        <v>117</v>
      </c>
      <c r="B376" s="8" t="s">
        <v>1372</v>
      </c>
      <c r="C376" s="8" t="s">
        <v>31</v>
      </c>
      <c r="D376" s="8" t="s">
        <v>26</v>
      </c>
      <c r="E376" s="8" t="s">
        <v>1377</v>
      </c>
      <c r="F376" s="8" t="s">
        <v>1379</v>
      </c>
      <c r="G376" s="8" t="s">
        <v>27</v>
      </c>
      <c r="H376" s="8" t="s">
        <v>32</v>
      </c>
      <c r="I376" s="12" t="s">
        <v>22</v>
      </c>
      <c r="J376" s="8" t="s">
        <v>37</v>
      </c>
    </row>
    <row r="377" spans="1:10" x14ac:dyDescent="0.25">
      <c r="A377" s="8" t="s">
        <v>128</v>
      </c>
      <c r="B377" s="8" t="s">
        <v>1372</v>
      </c>
      <c r="C377" s="8" t="s">
        <v>87</v>
      </c>
      <c r="D377" s="8" t="s">
        <v>87</v>
      </c>
      <c r="E377" s="8" t="s">
        <v>1377</v>
      </c>
      <c r="F377" s="8" t="s">
        <v>1380</v>
      </c>
      <c r="G377" s="8" t="s">
        <v>35</v>
      </c>
      <c r="H377" s="8" t="s">
        <v>32</v>
      </c>
      <c r="I377" s="12" t="s">
        <v>22</v>
      </c>
      <c r="J377" s="8" t="s">
        <v>45</v>
      </c>
    </row>
    <row r="378" spans="1:10" x14ac:dyDescent="0.25">
      <c r="A378" s="8" t="s">
        <v>131</v>
      </c>
      <c r="B378" s="8" t="s">
        <v>1372</v>
      </c>
      <c r="C378" s="8" t="s">
        <v>31</v>
      </c>
      <c r="D378" s="8" t="s">
        <v>44</v>
      </c>
      <c r="E378" s="8" t="s">
        <v>1377</v>
      </c>
      <c r="F378" s="8" t="s">
        <v>1380</v>
      </c>
      <c r="G378" s="8" t="s">
        <v>35</v>
      </c>
      <c r="H378" s="8" t="s">
        <v>28</v>
      </c>
      <c r="I378" s="12" t="s">
        <v>22</v>
      </c>
      <c r="J378" s="8" t="s">
        <v>29</v>
      </c>
    </row>
    <row r="379" spans="1:10" x14ac:dyDescent="0.25">
      <c r="A379" s="8" t="s">
        <v>135</v>
      </c>
      <c r="B379" s="8" t="s">
        <v>1372</v>
      </c>
      <c r="C379" s="8" t="s">
        <v>55</v>
      </c>
      <c r="D379" s="8" t="s">
        <v>18</v>
      </c>
      <c r="E379" s="8" t="s">
        <v>1377</v>
      </c>
      <c r="F379" s="8" t="s">
        <v>1380</v>
      </c>
      <c r="G379" s="8" t="s">
        <v>35</v>
      </c>
      <c r="H379" s="8" t="s">
        <v>136</v>
      </c>
      <c r="I379" s="12" t="s">
        <v>22</v>
      </c>
      <c r="J379" s="8" t="s">
        <v>37</v>
      </c>
    </row>
    <row r="380" spans="1:10" x14ac:dyDescent="0.25">
      <c r="A380" s="8" t="s">
        <v>138</v>
      </c>
      <c r="B380" s="8" t="s">
        <v>1372</v>
      </c>
      <c r="C380" s="8" t="s">
        <v>55</v>
      </c>
      <c r="D380" s="8" t="s">
        <v>26</v>
      </c>
      <c r="E380" s="8" t="s">
        <v>1378</v>
      </c>
      <c r="F380" s="8" t="s">
        <v>1380</v>
      </c>
      <c r="G380" s="8" t="s">
        <v>139</v>
      </c>
      <c r="H380" s="8" t="s">
        <v>32</v>
      </c>
      <c r="I380" s="12" t="s">
        <v>20</v>
      </c>
      <c r="J380" s="8" t="s">
        <v>29</v>
      </c>
    </row>
    <row r="381" spans="1:10" x14ac:dyDescent="0.25">
      <c r="A381" s="8" t="s">
        <v>140</v>
      </c>
      <c r="B381" s="8" t="s">
        <v>1372</v>
      </c>
      <c r="C381" s="8" t="s">
        <v>31</v>
      </c>
      <c r="D381" s="8" t="s">
        <v>26</v>
      </c>
      <c r="E381" s="8" t="s">
        <v>1377</v>
      </c>
      <c r="F381" s="8" t="s">
        <v>1379</v>
      </c>
      <c r="G381" s="8" t="s">
        <v>35</v>
      </c>
      <c r="H381" s="8" t="s">
        <v>32</v>
      </c>
      <c r="I381" s="12" t="s">
        <v>22</v>
      </c>
      <c r="J381" s="8" t="s">
        <v>1375</v>
      </c>
    </row>
    <row r="382" spans="1:10" x14ac:dyDescent="0.25">
      <c r="A382" s="8" t="s">
        <v>144</v>
      </c>
      <c r="B382" s="8" t="s">
        <v>1372</v>
      </c>
      <c r="C382" s="8" t="s">
        <v>17</v>
      </c>
      <c r="D382" s="8" t="s">
        <v>18</v>
      </c>
      <c r="E382" s="8" t="s">
        <v>1377</v>
      </c>
      <c r="F382" s="8" t="s">
        <v>1379</v>
      </c>
      <c r="G382" s="8" t="s">
        <v>57</v>
      </c>
      <c r="H382" s="8" t="s">
        <v>145</v>
      </c>
      <c r="I382" s="12" t="s">
        <v>22</v>
      </c>
      <c r="J382" s="8" t="s">
        <v>33</v>
      </c>
    </row>
    <row r="383" spans="1:10" x14ac:dyDescent="0.25">
      <c r="A383" s="8" t="s">
        <v>148</v>
      </c>
      <c r="B383" s="8" t="s">
        <v>1372</v>
      </c>
      <c r="C383" s="8" t="s">
        <v>31</v>
      </c>
      <c r="D383" s="8" t="s">
        <v>26</v>
      </c>
      <c r="E383" s="8" t="s">
        <v>1377</v>
      </c>
      <c r="F383" s="8" t="s">
        <v>1380</v>
      </c>
      <c r="G383" s="8" t="s">
        <v>35</v>
      </c>
      <c r="H383" s="8" t="s">
        <v>61</v>
      </c>
      <c r="I383" s="12" t="s">
        <v>22</v>
      </c>
      <c r="J383" s="8" t="s">
        <v>1375</v>
      </c>
    </row>
    <row r="384" spans="1:10" x14ac:dyDescent="0.25">
      <c r="A384" s="8" t="s">
        <v>152</v>
      </c>
      <c r="B384" s="8" t="s">
        <v>1372</v>
      </c>
      <c r="C384" s="8" t="s">
        <v>31</v>
      </c>
      <c r="D384" s="8" t="s">
        <v>44</v>
      </c>
      <c r="E384" s="8" t="s">
        <v>1377</v>
      </c>
      <c r="F384" s="8" t="s">
        <v>1380</v>
      </c>
      <c r="G384" s="8" t="s">
        <v>35</v>
      </c>
      <c r="H384" s="8" t="s">
        <v>28</v>
      </c>
      <c r="I384" s="12" t="s">
        <v>22</v>
      </c>
      <c r="J384" s="8" t="s">
        <v>29</v>
      </c>
    </row>
    <row r="385" spans="1:10" x14ac:dyDescent="0.25">
      <c r="A385" s="8" t="s">
        <v>159</v>
      </c>
      <c r="B385" s="8" t="s">
        <v>1372</v>
      </c>
      <c r="C385" s="8" t="s">
        <v>55</v>
      </c>
      <c r="D385" s="8" t="s">
        <v>26</v>
      </c>
      <c r="E385" s="8" t="s">
        <v>1378</v>
      </c>
      <c r="F385" s="8" t="s">
        <v>1380</v>
      </c>
      <c r="G385" s="8" t="s">
        <v>35</v>
      </c>
      <c r="H385" s="8" t="s">
        <v>32</v>
      </c>
      <c r="I385" s="12" t="s">
        <v>22</v>
      </c>
      <c r="J385" s="8" t="s">
        <v>1375</v>
      </c>
    </row>
    <row r="386" spans="1:10" x14ac:dyDescent="0.25">
      <c r="A386" s="8" t="s">
        <v>162</v>
      </c>
      <c r="B386" s="8" t="s">
        <v>1372</v>
      </c>
      <c r="C386" s="8" t="s">
        <v>31</v>
      </c>
      <c r="D386" s="8" t="s">
        <v>26</v>
      </c>
      <c r="E386" s="8" t="s">
        <v>1377</v>
      </c>
      <c r="F386" s="8" t="s">
        <v>1379</v>
      </c>
      <c r="G386" s="8" t="s">
        <v>47</v>
      </c>
      <c r="H386" s="8" t="s">
        <v>32</v>
      </c>
      <c r="I386" s="12" t="s">
        <v>22</v>
      </c>
      <c r="J386" s="8" t="s">
        <v>1375</v>
      </c>
    </row>
    <row r="387" spans="1:10" x14ac:dyDescent="0.25">
      <c r="A387" s="8" t="s">
        <v>163</v>
      </c>
      <c r="B387" s="8" t="s">
        <v>1372</v>
      </c>
      <c r="C387" s="8" t="s">
        <v>31</v>
      </c>
      <c r="D387" s="8" t="s">
        <v>18</v>
      </c>
      <c r="E387" s="8" t="s">
        <v>1378</v>
      </c>
      <c r="F387" s="8" t="s">
        <v>1379</v>
      </c>
      <c r="G387" s="8" t="s">
        <v>35</v>
      </c>
      <c r="H387" s="8" t="s">
        <v>164</v>
      </c>
      <c r="I387" s="12" t="s">
        <v>20</v>
      </c>
      <c r="J387" s="8" t="s">
        <v>1375</v>
      </c>
    </row>
    <row r="388" spans="1:10" x14ac:dyDescent="0.25">
      <c r="A388" s="8" t="s">
        <v>168</v>
      </c>
      <c r="B388" s="8" t="s">
        <v>1372</v>
      </c>
      <c r="C388" s="8" t="s">
        <v>17</v>
      </c>
      <c r="D388" s="8" t="s">
        <v>44</v>
      </c>
      <c r="E388" s="8" t="s">
        <v>1378</v>
      </c>
      <c r="F388" s="8" t="s">
        <v>1379</v>
      </c>
      <c r="G388" s="8" t="s">
        <v>85</v>
      </c>
      <c r="H388" s="8" t="s">
        <v>58</v>
      </c>
      <c r="I388" s="12" t="s">
        <v>22</v>
      </c>
      <c r="J388" s="8" t="s">
        <v>33</v>
      </c>
    </row>
    <row r="389" spans="1:10" x14ac:dyDescent="0.25">
      <c r="A389" s="8" t="s">
        <v>169</v>
      </c>
      <c r="B389" s="8" t="s">
        <v>1372</v>
      </c>
      <c r="C389" s="8" t="s">
        <v>55</v>
      </c>
      <c r="D389" s="8" t="s">
        <v>26</v>
      </c>
      <c r="E389" s="8" t="s">
        <v>1378</v>
      </c>
      <c r="F389" s="8" t="s">
        <v>1380</v>
      </c>
      <c r="G389" s="8" t="s">
        <v>47</v>
      </c>
      <c r="H389" s="8" t="s">
        <v>32</v>
      </c>
      <c r="I389" s="12" t="s">
        <v>22</v>
      </c>
      <c r="J389" s="8" t="s">
        <v>1375</v>
      </c>
    </row>
    <row r="390" spans="1:10" x14ac:dyDescent="0.25">
      <c r="A390" s="8" t="s">
        <v>180</v>
      </c>
      <c r="B390" s="8" t="s">
        <v>1372</v>
      </c>
      <c r="C390" s="8" t="s">
        <v>31</v>
      </c>
      <c r="D390" s="8" t="s">
        <v>26</v>
      </c>
      <c r="E390" s="8" t="s">
        <v>1377</v>
      </c>
      <c r="F390" s="8" t="s">
        <v>1379</v>
      </c>
      <c r="G390" s="8" t="s">
        <v>27</v>
      </c>
      <c r="H390" s="8" t="s">
        <v>32</v>
      </c>
      <c r="I390" s="12" t="s">
        <v>20</v>
      </c>
      <c r="J390" s="8" t="s">
        <v>1375</v>
      </c>
    </row>
    <row r="391" spans="1:10" x14ac:dyDescent="0.25">
      <c r="A391" s="8" t="s">
        <v>186</v>
      </c>
      <c r="B391" s="8" t="s">
        <v>1372</v>
      </c>
      <c r="C391" s="8" t="s">
        <v>31</v>
      </c>
      <c r="D391" s="8" t="s">
        <v>26</v>
      </c>
      <c r="E391" s="8" t="s">
        <v>1377</v>
      </c>
      <c r="F391" s="8" t="s">
        <v>1379</v>
      </c>
      <c r="G391" s="8" t="s">
        <v>27</v>
      </c>
      <c r="H391" s="8" t="s">
        <v>96</v>
      </c>
      <c r="I391" s="12" t="s">
        <v>22</v>
      </c>
      <c r="J391" s="8" t="s">
        <v>1375</v>
      </c>
    </row>
    <row r="392" spans="1:10" x14ac:dyDescent="0.25">
      <c r="A392" s="8" t="s">
        <v>194</v>
      </c>
      <c r="B392" s="8" t="s">
        <v>1372</v>
      </c>
      <c r="C392" s="8" t="s">
        <v>55</v>
      </c>
      <c r="D392" s="8" t="s">
        <v>26</v>
      </c>
      <c r="E392" s="8" t="s">
        <v>1377</v>
      </c>
      <c r="F392" s="8" t="s">
        <v>1379</v>
      </c>
      <c r="G392" s="8" t="s">
        <v>35</v>
      </c>
      <c r="H392" s="8" t="s">
        <v>36</v>
      </c>
      <c r="I392" s="12" t="s">
        <v>22</v>
      </c>
      <c r="J392" s="8" t="s">
        <v>1375</v>
      </c>
    </row>
    <row r="393" spans="1:10" x14ac:dyDescent="0.25">
      <c r="A393" s="8" t="s">
        <v>199</v>
      </c>
      <c r="B393" s="8" t="s">
        <v>1372</v>
      </c>
      <c r="C393" s="8" t="s">
        <v>31</v>
      </c>
      <c r="D393" s="8" t="s">
        <v>26</v>
      </c>
      <c r="E393" s="8" t="s">
        <v>1377</v>
      </c>
      <c r="F393" s="8" t="s">
        <v>1379</v>
      </c>
      <c r="G393" s="8" t="s">
        <v>47</v>
      </c>
      <c r="H393" s="8" t="s">
        <v>96</v>
      </c>
      <c r="I393" s="12" t="s">
        <v>20</v>
      </c>
      <c r="J393" s="8" t="s">
        <v>1375</v>
      </c>
    </row>
    <row r="394" spans="1:10" x14ac:dyDescent="0.25">
      <c r="A394" s="8" t="s">
        <v>202</v>
      </c>
      <c r="B394" s="8" t="s">
        <v>1372</v>
      </c>
      <c r="C394" s="8" t="s">
        <v>31</v>
      </c>
      <c r="D394" s="8" t="s">
        <v>26</v>
      </c>
      <c r="E394" s="8" t="s">
        <v>1377</v>
      </c>
      <c r="F394" s="8" t="s">
        <v>1379</v>
      </c>
      <c r="G394" s="8" t="s">
        <v>27</v>
      </c>
      <c r="H394" s="8" t="s">
        <v>203</v>
      </c>
      <c r="I394" s="12" t="s">
        <v>20</v>
      </c>
      <c r="J394" s="8" t="s">
        <v>29</v>
      </c>
    </row>
    <row r="395" spans="1:10" x14ac:dyDescent="0.25">
      <c r="A395" s="8" t="s">
        <v>205</v>
      </c>
      <c r="B395" s="8" t="s">
        <v>1372</v>
      </c>
      <c r="C395" s="8" t="s">
        <v>87</v>
      </c>
      <c r="D395" s="8" t="s">
        <v>87</v>
      </c>
      <c r="E395" s="8" t="s">
        <v>1377</v>
      </c>
      <c r="F395" s="8" t="s">
        <v>1380</v>
      </c>
      <c r="G395" s="8" t="s">
        <v>35</v>
      </c>
      <c r="H395" s="8" t="s">
        <v>32</v>
      </c>
      <c r="I395" s="12" t="s">
        <v>22</v>
      </c>
      <c r="J395" s="8" t="s">
        <v>45</v>
      </c>
    </row>
    <row r="396" spans="1:10" x14ac:dyDescent="0.25">
      <c r="A396" s="8" t="s">
        <v>217</v>
      </c>
      <c r="B396" s="8" t="s">
        <v>1372</v>
      </c>
      <c r="C396" s="8" t="s">
        <v>31</v>
      </c>
      <c r="D396" s="8" t="s">
        <v>18</v>
      </c>
      <c r="E396" s="8" t="s">
        <v>1378</v>
      </c>
      <c r="F396" s="8" t="s">
        <v>1379</v>
      </c>
      <c r="G396" s="8" t="s">
        <v>27</v>
      </c>
      <c r="H396" s="8" t="s">
        <v>61</v>
      </c>
      <c r="I396" s="12" t="s">
        <v>22</v>
      </c>
      <c r="J396" s="8" t="s">
        <v>1375</v>
      </c>
    </row>
    <row r="397" spans="1:10" x14ac:dyDescent="0.25">
      <c r="A397" s="8" t="s">
        <v>222</v>
      </c>
      <c r="B397" s="8" t="s">
        <v>1372</v>
      </c>
      <c r="C397" s="8" t="s">
        <v>31</v>
      </c>
      <c r="D397" s="8" t="s">
        <v>26</v>
      </c>
      <c r="E397" s="8" t="s">
        <v>1377</v>
      </c>
      <c r="F397" s="8" t="s">
        <v>1379</v>
      </c>
      <c r="G397" s="8" t="s">
        <v>27</v>
      </c>
      <c r="H397" s="8" t="s">
        <v>36</v>
      </c>
      <c r="I397" s="12" t="s">
        <v>22</v>
      </c>
      <c r="J397" s="8" t="s">
        <v>45</v>
      </c>
    </row>
    <row r="398" spans="1:10" x14ac:dyDescent="0.25">
      <c r="A398" s="8" t="s">
        <v>226</v>
      </c>
      <c r="B398" s="8" t="s">
        <v>1372</v>
      </c>
      <c r="C398" s="8" t="s">
        <v>31</v>
      </c>
      <c r="D398" s="8" t="s">
        <v>26</v>
      </c>
      <c r="E398" s="8" t="s">
        <v>1378</v>
      </c>
      <c r="F398" s="8" t="s">
        <v>1379</v>
      </c>
      <c r="G398" s="8" t="s">
        <v>47</v>
      </c>
      <c r="H398" s="8" t="s">
        <v>61</v>
      </c>
      <c r="I398" s="12" t="s">
        <v>22</v>
      </c>
      <c r="J398" s="8" t="s">
        <v>37</v>
      </c>
    </row>
    <row r="399" spans="1:10" x14ac:dyDescent="0.25">
      <c r="A399" s="8" t="s">
        <v>227</v>
      </c>
      <c r="B399" s="8" t="s">
        <v>1372</v>
      </c>
      <c r="C399" s="8" t="s">
        <v>55</v>
      </c>
      <c r="D399" s="8" t="s">
        <v>18</v>
      </c>
      <c r="E399" s="8" t="s">
        <v>1377</v>
      </c>
      <c r="F399" s="8" t="s">
        <v>1379</v>
      </c>
      <c r="G399" s="8" t="s">
        <v>35</v>
      </c>
      <c r="H399" s="8" t="s">
        <v>32</v>
      </c>
      <c r="I399" s="12" t="s">
        <v>22</v>
      </c>
      <c r="J399" s="8" t="s">
        <v>45</v>
      </c>
    </row>
    <row r="400" spans="1:10" x14ac:dyDescent="0.25">
      <c r="A400" s="8" t="s">
        <v>233</v>
      </c>
      <c r="B400" s="8" t="s">
        <v>1372</v>
      </c>
      <c r="C400" s="8" t="s">
        <v>31</v>
      </c>
      <c r="D400" s="8" t="s">
        <v>26</v>
      </c>
      <c r="E400" s="8" t="s">
        <v>1377</v>
      </c>
      <c r="F400" s="8" t="s">
        <v>1379</v>
      </c>
      <c r="G400" s="8" t="s">
        <v>35</v>
      </c>
      <c r="H400" s="8" t="s">
        <v>32</v>
      </c>
      <c r="I400" s="12" t="s">
        <v>22</v>
      </c>
      <c r="J400" s="8" t="s">
        <v>37</v>
      </c>
    </row>
    <row r="401" spans="1:10" x14ac:dyDescent="0.25">
      <c r="A401" s="8" t="s">
        <v>261</v>
      </c>
      <c r="B401" s="8" t="s">
        <v>1372</v>
      </c>
      <c r="C401" s="8" t="s">
        <v>31</v>
      </c>
      <c r="D401" s="8" t="s">
        <v>26</v>
      </c>
      <c r="E401" s="8" t="s">
        <v>1377</v>
      </c>
      <c r="F401" s="8" t="s">
        <v>1379</v>
      </c>
      <c r="G401" s="8" t="s">
        <v>35</v>
      </c>
      <c r="H401" s="8" t="s">
        <v>32</v>
      </c>
      <c r="I401" s="12" t="s">
        <v>22</v>
      </c>
      <c r="J401" s="8" t="s">
        <v>29</v>
      </c>
    </row>
    <row r="402" spans="1:10" x14ac:dyDescent="0.25">
      <c r="A402" s="8" t="s">
        <v>267</v>
      </c>
      <c r="B402" s="8" t="s">
        <v>1372</v>
      </c>
      <c r="C402" s="8" t="s">
        <v>151</v>
      </c>
      <c r="D402" s="8" t="s">
        <v>26</v>
      </c>
      <c r="E402" s="8" t="s">
        <v>1377</v>
      </c>
      <c r="F402" s="8" t="s">
        <v>1379</v>
      </c>
      <c r="G402" s="8" t="s">
        <v>35</v>
      </c>
      <c r="H402" s="8" t="s">
        <v>76</v>
      </c>
      <c r="I402" s="12" t="s">
        <v>22</v>
      </c>
      <c r="J402" s="8" t="s">
        <v>1375</v>
      </c>
    </row>
    <row r="403" spans="1:10" x14ac:dyDescent="0.25">
      <c r="A403" s="8" t="s">
        <v>281</v>
      </c>
      <c r="B403" s="8" t="s">
        <v>1372</v>
      </c>
      <c r="C403" s="8" t="s">
        <v>31</v>
      </c>
      <c r="D403" s="8" t="s">
        <v>26</v>
      </c>
      <c r="E403" s="8" t="s">
        <v>1377</v>
      </c>
      <c r="F403" s="8" t="s">
        <v>1379</v>
      </c>
      <c r="G403" s="8" t="s">
        <v>35</v>
      </c>
      <c r="H403" s="8" t="s">
        <v>96</v>
      </c>
      <c r="I403" s="12" t="s">
        <v>22</v>
      </c>
      <c r="J403" s="8" t="s">
        <v>1375</v>
      </c>
    </row>
    <row r="404" spans="1:10" x14ac:dyDescent="0.25">
      <c r="A404" s="8" t="s">
        <v>301</v>
      </c>
      <c r="B404" s="8" t="s">
        <v>1372</v>
      </c>
      <c r="C404" s="8" t="s">
        <v>31</v>
      </c>
      <c r="D404" s="8" t="s">
        <v>26</v>
      </c>
      <c r="E404" s="8" t="s">
        <v>1377</v>
      </c>
      <c r="F404" s="8" t="s">
        <v>1379</v>
      </c>
      <c r="G404" s="8" t="s">
        <v>47</v>
      </c>
      <c r="H404" s="8" t="s">
        <v>156</v>
      </c>
      <c r="I404" s="12" t="s">
        <v>20</v>
      </c>
      <c r="J404" s="8" t="s">
        <v>1375</v>
      </c>
    </row>
    <row r="405" spans="1:10" x14ac:dyDescent="0.25">
      <c r="A405" s="8" t="s">
        <v>309</v>
      </c>
      <c r="B405" s="8" t="s">
        <v>1372</v>
      </c>
      <c r="C405" s="8" t="s">
        <v>31</v>
      </c>
      <c r="D405" s="8" t="s">
        <v>26</v>
      </c>
      <c r="E405" s="8" t="s">
        <v>1377</v>
      </c>
      <c r="F405" s="8" t="s">
        <v>1379</v>
      </c>
      <c r="G405" s="8" t="s">
        <v>47</v>
      </c>
      <c r="H405" s="8" t="s">
        <v>28</v>
      </c>
      <c r="I405" s="12" t="s">
        <v>22</v>
      </c>
      <c r="J405" s="8" t="s">
        <v>29</v>
      </c>
    </row>
    <row r="406" spans="1:10" x14ac:dyDescent="0.25">
      <c r="A406" s="8" t="s">
        <v>310</v>
      </c>
      <c r="B406" s="8" t="s">
        <v>1372</v>
      </c>
      <c r="C406" s="8" t="s">
        <v>31</v>
      </c>
      <c r="D406" s="8" t="s">
        <v>26</v>
      </c>
      <c r="E406" s="8" t="s">
        <v>1377</v>
      </c>
      <c r="F406" s="8" t="s">
        <v>1379</v>
      </c>
      <c r="G406" s="8" t="s">
        <v>108</v>
      </c>
      <c r="H406" s="8" t="s">
        <v>32</v>
      </c>
      <c r="I406" s="12" t="s">
        <v>20</v>
      </c>
      <c r="J406" s="8" t="s">
        <v>1375</v>
      </c>
    </row>
    <row r="407" spans="1:10" x14ac:dyDescent="0.25">
      <c r="A407" s="8" t="s">
        <v>325</v>
      </c>
      <c r="B407" s="8" t="s">
        <v>1372</v>
      </c>
      <c r="C407" s="8" t="s">
        <v>55</v>
      </c>
      <c r="D407" s="8" t="s">
        <v>18</v>
      </c>
      <c r="E407" s="8" t="s">
        <v>1377</v>
      </c>
      <c r="F407" s="8" t="s">
        <v>1379</v>
      </c>
      <c r="G407" s="8" t="s">
        <v>27</v>
      </c>
      <c r="H407" s="8" t="s">
        <v>326</v>
      </c>
      <c r="I407" s="12" t="s">
        <v>20</v>
      </c>
      <c r="J407" s="8" t="s">
        <v>45</v>
      </c>
    </row>
    <row r="408" spans="1:10" x14ac:dyDescent="0.25">
      <c r="A408" s="8" t="s">
        <v>328</v>
      </c>
      <c r="B408" s="8" t="s">
        <v>1372</v>
      </c>
      <c r="C408" s="8" t="s">
        <v>87</v>
      </c>
      <c r="D408" s="8" t="s">
        <v>87</v>
      </c>
      <c r="E408" s="8" t="s">
        <v>1377</v>
      </c>
      <c r="F408" s="8" t="s">
        <v>1380</v>
      </c>
      <c r="G408" s="8" t="s">
        <v>35</v>
      </c>
      <c r="H408" s="8" t="s">
        <v>61</v>
      </c>
      <c r="I408" s="12" t="s">
        <v>22</v>
      </c>
      <c r="J408" s="8" t="s">
        <v>37</v>
      </c>
    </row>
    <row r="409" spans="1:10" x14ac:dyDescent="0.25">
      <c r="A409" s="8" t="s">
        <v>342</v>
      </c>
      <c r="B409" s="8" t="s">
        <v>1372</v>
      </c>
      <c r="C409" s="8" t="s">
        <v>17</v>
      </c>
      <c r="D409" s="8" t="s">
        <v>18</v>
      </c>
      <c r="E409" s="8" t="s">
        <v>1378</v>
      </c>
      <c r="F409" s="8" t="s">
        <v>1380</v>
      </c>
      <c r="G409" s="8" t="s">
        <v>27</v>
      </c>
      <c r="H409" s="8" t="s">
        <v>145</v>
      </c>
      <c r="I409" s="12" t="s">
        <v>22</v>
      </c>
      <c r="J409" s="8" t="s">
        <v>1375</v>
      </c>
    </row>
    <row r="410" spans="1:10" x14ac:dyDescent="0.25">
      <c r="A410" s="8" t="s">
        <v>346</v>
      </c>
      <c r="B410" s="8" t="s">
        <v>1372</v>
      </c>
      <c r="C410" s="8" t="s">
        <v>31</v>
      </c>
      <c r="D410" s="8" t="s">
        <v>18</v>
      </c>
      <c r="E410" s="8" t="s">
        <v>1377</v>
      </c>
      <c r="F410" s="8" t="s">
        <v>1379</v>
      </c>
      <c r="G410" s="8" t="s">
        <v>47</v>
      </c>
      <c r="H410" s="8" t="s">
        <v>76</v>
      </c>
      <c r="I410" s="12" t="s">
        <v>20</v>
      </c>
      <c r="J410" s="8" t="s">
        <v>1375</v>
      </c>
    </row>
    <row r="411" spans="1:10" x14ac:dyDescent="0.25">
      <c r="A411" s="8" t="s">
        <v>349</v>
      </c>
      <c r="B411" s="8" t="s">
        <v>1372</v>
      </c>
      <c r="C411" s="8" t="s">
        <v>31</v>
      </c>
      <c r="D411" s="8" t="s">
        <v>18</v>
      </c>
      <c r="E411" s="8" t="s">
        <v>1377</v>
      </c>
      <c r="F411" s="8" t="s">
        <v>1380</v>
      </c>
      <c r="G411" s="8" t="s">
        <v>108</v>
      </c>
      <c r="H411" s="8" t="s">
        <v>36</v>
      </c>
      <c r="I411" s="12" t="s">
        <v>20</v>
      </c>
      <c r="J411" s="8" t="s">
        <v>37</v>
      </c>
    </row>
    <row r="412" spans="1:10" x14ac:dyDescent="0.25">
      <c r="A412" s="8" t="s">
        <v>366</v>
      </c>
      <c r="B412" s="8" t="s">
        <v>1372</v>
      </c>
      <c r="C412" s="8" t="s">
        <v>31</v>
      </c>
      <c r="D412" s="8" t="s">
        <v>18</v>
      </c>
      <c r="E412" s="8" t="s">
        <v>1377</v>
      </c>
      <c r="F412" s="8" t="s">
        <v>1379</v>
      </c>
      <c r="G412" s="8" t="s">
        <v>47</v>
      </c>
      <c r="H412" s="8" t="s">
        <v>21</v>
      </c>
      <c r="I412" s="12" t="s">
        <v>22</v>
      </c>
      <c r="J412" s="8" t="s">
        <v>29</v>
      </c>
    </row>
    <row r="413" spans="1:10" x14ac:dyDescent="0.25">
      <c r="A413" s="8" t="s">
        <v>367</v>
      </c>
      <c r="B413" s="8" t="s">
        <v>1372</v>
      </c>
      <c r="C413" s="8" t="s">
        <v>31</v>
      </c>
      <c r="D413" s="8" t="s">
        <v>18</v>
      </c>
      <c r="E413" s="8" t="s">
        <v>1377</v>
      </c>
      <c r="F413" s="8" t="s">
        <v>1380</v>
      </c>
      <c r="G413" s="8" t="s">
        <v>35</v>
      </c>
      <c r="H413" s="8" t="s">
        <v>32</v>
      </c>
      <c r="I413" s="12" t="s">
        <v>22</v>
      </c>
      <c r="J413" s="8" t="s">
        <v>29</v>
      </c>
    </row>
    <row r="414" spans="1:10" x14ac:dyDescent="0.25">
      <c r="A414" s="8" t="s">
        <v>368</v>
      </c>
      <c r="B414" s="8" t="s">
        <v>1372</v>
      </c>
      <c r="C414" s="8" t="s">
        <v>25</v>
      </c>
      <c r="D414" s="8" t="s">
        <v>18</v>
      </c>
      <c r="E414" s="8" t="s">
        <v>1377</v>
      </c>
      <c r="F414" s="8" t="s">
        <v>1379</v>
      </c>
      <c r="G414" s="8" t="s">
        <v>27</v>
      </c>
      <c r="H414" s="8" t="s">
        <v>32</v>
      </c>
      <c r="I414" s="12" t="s">
        <v>22</v>
      </c>
      <c r="J414" s="8" t="s">
        <v>33</v>
      </c>
    </row>
    <row r="415" spans="1:10" x14ac:dyDescent="0.25">
      <c r="A415" s="8" t="s">
        <v>370</v>
      </c>
      <c r="B415" s="8" t="s">
        <v>1372</v>
      </c>
      <c r="C415" s="8" t="s">
        <v>55</v>
      </c>
      <c r="D415" s="8" t="s">
        <v>26</v>
      </c>
      <c r="E415" s="8" t="s">
        <v>1377</v>
      </c>
      <c r="F415" s="8" t="s">
        <v>1380</v>
      </c>
      <c r="G415" s="8" t="s">
        <v>47</v>
      </c>
      <c r="H415" s="8" t="s">
        <v>96</v>
      </c>
      <c r="I415" s="12" t="s">
        <v>22</v>
      </c>
      <c r="J415" s="8" t="s">
        <v>1375</v>
      </c>
    </row>
    <row r="416" spans="1:10" x14ac:dyDescent="0.25">
      <c r="A416" s="8" t="s">
        <v>375</v>
      </c>
      <c r="B416" s="8" t="s">
        <v>1372</v>
      </c>
      <c r="C416" s="8" t="s">
        <v>55</v>
      </c>
      <c r="D416" s="8" t="s">
        <v>18</v>
      </c>
      <c r="E416" s="8" t="s">
        <v>1378</v>
      </c>
      <c r="F416" s="8" t="s">
        <v>1379</v>
      </c>
      <c r="G416" s="8" t="s">
        <v>19</v>
      </c>
      <c r="H416" s="8" t="s">
        <v>66</v>
      </c>
      <c r="I416" s="12" t="s">
        <v>22</v>
      </c>
      <c r="J416" s="8" t="s">
        <v>1375</v>
      </c>
    </row>
    <row r="417" spans="1:10" x14ac:dyDescent="0.25">
      <c r="A417" s="8" t="s">
        <v>385</v>
      </c>
      <c r="B417" s="8" t="s">
        <v>1372</v>
      </c>
      <c r="C417" s="8" t="s">
        <v>31</v>
      </c>
      <c r="D417" s="8" t="s">
        <v>18</v>
      </c>
      <c r="E417" s="8" t="s">
        <v>1377</v>
      </c>
      <c r="F417" s="8" t="s">
        <v>1380</v>
      </c>
      <c r="G417" s="8" t="s">
        <v>35</v>
      </c>
      <c r="H417" s="8" t="s">
        <v>76</v>
      </c>
      <c r="I417" s="12" t="s">
        <v>22</v>
      </c>
      <c r="J417" s="8" t="s">
        <v>37</v>
      </c>
    </row>
    <row r="418" spans="1:10" x14ac:dyDescent="0.25">
      <c r="A418" s="8" t="s">
        <v>389</v>
      </c>
      <c r="B418" s="8" t="s">
        <v>1372</v>
      </c>
      <c r="C418" s="8" t="s">
        <v>31</v>
      </c>
      <c r="D418" s="8" t="s">
        <v>18</v>
      </c>
      <c r="E418" s="8" t="s">
        <v>1377</v>
      </c>
      <c r="F418" s="8" t="s">
        <v>1379</v>
      </c>
      <c r="G418" s="8" t="s">
        <v>35</v>
      </c>
      <c r="H418" s="8" t="s">
        <v>36</v>
      </c>
      <c r="I418" s="12" t="s">
        <v>22</v>
      </c>
      <c r="J418" s="8" t="s">
        <v>33</v>
      </c>
    </row>
    <row r="419" spans="1:10" x14ac:dyDescent="0.25">
      <c r="A419" s="8" t="s">
        <v>394</v>
      </c>
      <c r="B419" s="8" t="s">
        <v>1372</v>
      </c>
      <c r="C419" s="8" t="s">
        <v>25</v>
      </c>
      <c r="D419" s="8" t="s">
        <v>26</v>
      </c>
      <c r="E419" s="8" t="s">
        <v>1378</v>
      </c>
      <c r="F419" s="8" t="s">
        <v>1379</v>
      </c>
      <c r="G419" s="8" t="s">
        <v>27</v>
      </c>
      <c r="H419" s="8" t="s">
        <v>96</v>
      </c>
      <c r="I419" s="12" t="s">
        <v>22</v>
      </c>
      <c r="J419" s="8" t="s">
        <v>33</v>
      </c>
    </row>
    <row r="420" spans="1:10" x14ac:dyDescent="0.25">
      <c r="A420" s="8" t="s">
        <v>408</v>
      </c>
      <c r="B420" s="8" t="s">
        <v>1372</v>
      </c>
      <c r="C420" s="8" t="s">
        <v>55</v>
      </c>
      <c r="D420" s="8" t="s">
        <v>18</v>
      </c>
      <c r="E420" s="8" t="s">
        <v>1377</v>
      </c>
      <c r="F420" s="8" t="s">
        <v>1379</v>
      </c>
      <c r="G420" s="8" t="s">
        <v>35</v>
      </c>
      <c r="H420" s="8" t="s">
        <v>61</v>
      </c>
      <c r="I420" s="12" t="s">
        <v>20</v>
      </c>
      <c r="J420" s="8" t="s">
        <v>1375</v>
      </c>
    </row>
    <row r="421" spans="1:10" x14ac:dyDescent="0.25">
      <c r="A421" s="8" t="s">
        <v>419</v>
      </c>
      <c r="B421" s="8" t="s">
        <v>1372</v>
      </c>
      <c r="C421" s="8" t="s">
        <v>31</v>
      </c>
      <c r="D421" s="8" t="s">
        <v>26</v>
      </c>
      <c r="E421" s="8" t="s">
        <v>1378</v>
      </c>
      <c r="F421" s="8" t="s">
        <v>1380</v>
      </c>
      <c r="G421" s="8" t="s">
        <v>35</v>
      </c>
      <c r="H421" s="8" t="s">
        <v>61</v>
      </c>
      <c r="I421" s="12" t="s">
        <v>20</v>
      </c>
      <c r="J421" s="8" t="s">
        <v>45</v>
      </c>
    </row>
    <row r="422" spans="1:10" x14ac:dyDescent="0.25">
      <c r="A422" s="8" t="s">
        <v>432</v>
      </c>
      <c r="B422" s="8" t="s">
        <v>1372</v>
      </c>
      <c r="C422" s="8" t="s">
        <v>31</v>
      </c>
      <c r="D422" s="8" t="s">
        <v>18</v>
      </c>
      <c r="E422" s="8" t="s">
        <v>1377</v>
      </c>
      <c r="F422" s="8" t="s">
        <v>1380</v>
      </c>
      <c r="G422" s="8" t="s">
        <v>35</v>
      </c>
      <c r="H422" s="8" t="s">
        <v>61</v>
      </c>
      <c r="I422" s="12" t="s">
        <v>20</v>
      </c>
      <c r="J422" s="8" t="s">
        <v>357</v>
      </c>
    </row>
    <row r="423" spans="1:10" x14ac:dyDescent="0.25">
      <c r="A423" s="8" t="s">
        <v>436</v>
      </c>
      <c r="B423" s="8" t="s">
        <v>1372</v>
      </c>
      <c r="C423" s="8" t="s">
        <v>55</v>
      </c>
      <c r="D423" s="8" t="s">
        <v>26</v>
      </c>
      <c r="E423" s="8" t="s">
        <v>1377</v>
      </c>
      <c r="F423" s="8" t="s">
        <v>1379</v>
      </c>
      <c r="G423" s="8" t="s">
        <v>142</v>
      </c>
      <c r="H423" s="8" t="s">
        <v>48</v>
      </c>
      <c r="I423" s="12" t="s">
        <v>20</v>
      </c>
      <c r="J423" s="8" t="s">
        <v>437</v>
      </c>
    </row>
    <row r="424" spans="1:10" x14ac:dyDescent="0.25">
      <c r="A424" s="8" t="s">
        <v>450</v>
      </c>
      <c r="B424" s="8" t="s">
        <v>1372</v>
      </c>
      <c r="C424" s="8" t="s">
        <v>31</v>
      </c>
      <c r="D424" s="8" t="s">
        <v>87</v>
      </c>
      <c r="E424" s="8" t="s">
        <v>1377</v>
      </c>
      <c r="F424" s="8" t="s">
        <v>1380</v>
      </c>
      <c r="G424" s="8" t="s">
        <v>47</v>
      </c>
      <c r="H424" s="8" t="s">
        <v>32</v>
      </c>
      <c r="I424" s="12" t="s">
        <v>20</v>
      </c>
      <c r="J424" s="8" t="s">
        <v>37</v>
      </c>
    </row>
    <row r="425" spans="1:10" x14ac:dyDescent="0.25">
      <c r="A425" s="8" t="s">
        <v>504</v>
      </c>
      <c r="B425" s="8" t="s">
        <v>1372</v>
      </c>
      <c r="C425" s="8" t="s">
        <v>151</v>
      </c>
      <c r="D425" s="8" t="s">
        <v>18</v>
      </c>
      <c r="E425" s="8" t="s">
        <v>1377</v>
      </c>
      <c r="F425" s="8" t="s">
        <v>1380</v>
      </c>
      <c r="G425" s="8" t="s">
        <v>27</v>
      </c>
      <c r="H425" s="8" t="s">
        <v>505</v>
      </c>
      <c r="I425" s="12" t="s">
        <v>22</v>
      </c>
      <c r="J425" s="8" t="s">
        <v>37</v>
      </c>
    </row>
    <row r="426" spans="1:10" x14ac:dyDescent="0.25">
      <c r="A426" s="8" t="s">
        <v>529</v>
      </c>
      <c r="B426" s="8" t="s">
        <v>1372</v>
      </c>
      <c r="C426" s="8" t="s">
        <v>25</v>
      </c>
      <c r="D426" s="8" t="s">
        <v>18</v>
      </c>
      <c r="E426" s="8" t="s">
        <v>1378</v>
      </c>
      <c r="F426" s="8" t="s">
        <v>1379</v>
      </c>
      <c r="G426" s="8" t="s">
        <v>19</v>
      </c>
      <c r="H426" s="8" t="s">
        <v>61</v>
      </c>
      <c r="I426" s="12" t="s">
        <v>22</v>
      </c>
      <c r="J426" s="8" t="s">
        <v>1375</v>
      </c>
    </row>
    <row r="427" spans="1:10" x14ac:dyDescent="0.25">
      <c r="A427" s="8" t="s">
        <v>542</v>
      </c>
      <c r="B427" s="8" t="s">
        <v>1372</v>
      </c>
      <c r="C427" s="8" t="s">
        <v>31</v>
      </c>
      <c r="D427" s="8" t="s">
        <v>18</v>
      </c>
      <c r="E427" s="8" t="s">
        <v>1377</v>
      </c>
      <c r="F427" s="8" t="s">
        <v>1380</v>
      </c>
      <c r="G427" s="8" t="s">
        <v>27</v>
      </c>
      <c r="H427" s="8" t="s">
        <v>61</v>
      </c>
      <c r="I427" s="12" t="s">
        <v>20</v>
      </c>
      <c r="J427" s="8" t="s">
        <v>37</v>
      </c>
    </row>
    <row r="428" spans="1:10" x14ac:dyDescent="0.25">
      <c r="A428" s="8" t="s">
        <v>543</v>
      </c>
      <c r="B428" s="8" t="s">
        <v>1372</v>
      </c>
      <c r="C428" s="8" t="s">
        <v>31</v>
      </c>
      <c r="D428" s="8" t="s">
        <v>18</v>
      </c>
      <c r="E428" s="8" t="s">
        <v>1378</v>
      </c>
      <c r="F428" s="8" t="s">
        <v>1379</v>
      </c>
      <c r="G428" s="8" t="s">
        <v>27</v>
      </c>
      <c r="H428" s="8" t="s">
        <v>36</v>
      </c>
      <c r="I428" s="12" t="s">
        <v>22</v>
      </c>
      <c r="J428" s="8" t="s">
        <v>1375</v>
      </c>
    </row>
    <row r="429" spans="1:10" x14ac:dyDescent="0.25">
      <c r="A429" s="8" t="s">
        <v>567</v>
      </c>
      <c r="B429" s="8" t="s">
        <v>1372</v>
      </c>
      <c r="C429" s="8" t="s">
        <v>31</v>
      </c>
      <c r="D429" s="8" t="s">
        <v>26</v>
      </c>
      <c r="E429" s="8" t="s">
        <v>1377</v>
      </c>
      <c r="F429" s="8" t="s">
        <v>1380</v>
      </c>
      <c r="G429" s="8" t="s">
        <v>35</v>
      </c>
      <c r="H429" s="8" t="s">
        <v>66</v>
      </c>
      <c r="I429" s="12" t="s">
        <v>22</v>
      </c>
      <c r="J429" s="8" t="s">
        <v>33</v>
      </c>
    </row>
    <row r="430" spans="1:10" x14ac:dyDescent="0.25">
      <c r="A430" s="8" t="s">
        <v>580</v>
      </c>
      <c r="B430" s="8" t="s">
        <v>1372</v>
      </c>
      <c r="C430" s="8" t="s">
        <v>55</v>
      </c>
      <c r="D430" s="8" t="s">
        <v>18</v>
      </c>
      <c r="E430" s="8" t="s">
        <v>1378</v>
      </c>
      <c r="F430" s="8" t="s">
        <v>1380</v>
      </c>
      <c r="G430" s="8" t="s">
        <v>35</v>
      </c>
      <c r="H430" s="8" t="s">
        <v>61</v>
      </c>
      <c r="I430" s="12" t="s">
        <v>22</v>
      </c>
      <c r="J430" s="8" t="s">
        <v>1375</v>
      </c>
    </row>
    <row r="431" spans="1:10" x14ac:dyDescent="0.25">
      <c r="A431" s="8" t="s">
        <v>581</v>
      </c>
      <c r="B431" s="8" t="s">
        <v>1372</v>
      </c>
      <c r="C431" s="8" t="s">
        <v>17</v>
      </c>
      <c r="D431" s="8" t="s">
        <v>18</v>
      </c>
      <c r="E431" s="8" t="s">
        <v>1377</v>
      </c>
      <c r="F431" s="8" t="s">
        <v>1380</v>
      </c>
      <c r="G431" s="8" t="s">
        <v>35</v>
      </c>
      <c r="H431" s="8" t="s">
        <v>39</v>
      </c>
      <c r="I431" s="12" t="s">
        <v>20</v>
      </c>
      <c r="J431" s="8" t="s">
        <v>1375</v>
      </c>
    </row>
    <row r="432" spans="1:10" x14ac:dyDescent="0.25">
      <c r="A432" s="8" t="s">
        <v>587</v>
      </c>
      <c r="B432" s="8" t="s">
        <v>1372</v>
      </c>
      <c r="C432" s="8" t="s">
        <v>31</v>
      </c>
      <c r="D432" s="8" t="s">
        <v>18</v>
      </c>
      <c r="E432" s="8" t="s">
        <v>1378</v>
      </c>
      <c r="F432" s="8" t="s">
        <v>1380</v>
      </c>
      <c r="G432" s="8" t="s">
        <v>47</v>
      </c>
      <c r="H432" s="8" t="s">
        <v>156</v>
      </c>
      <c r="I432" s="12" t="s">
        <v>22</v>
      </c>
      <c r="J432" s="8" t="s">
        <v>1375</v>
      </c>
    </row>
    <row r="433" spans="1:10" x14ac:dyDescent="0.25">
      <c r="A433" s="8" t="s">
        <v>594</v>
      </c>
      <c r="B433" s="8" t="s">
        <v>1372</v>
      </c>
      <c r="C433" s="8" t="s">
        <v>31</v>
      </c>
      <c r="D433" s="8" t="s">
        <v>18</v>
      </c>
      <c r="E433" s="8" t="s">
        <v>1377</v>
      </c>
      <c r="F433" s="8" t="s">
        <v>1380</v>
      </c>
      <c r="G433" s="8" t="s">
        <v>47</v>
      </c>
      <c r="H433" s="8" t="s">
        <v>48</v>
      </c>
      <c r="I433" s="12" t="s">
        <v>20</v>
      </c>
      <c r="J433" s="8" t="s">
        <v>1375</v>
      </c>
    </row>
    <row r="434" spans="1:10" x14ac:dyDescent="0.25">
      <c r="A434" s="8" t="s">
        <v>595</v>
      </c>
      <c r="B434" s="8" t="s">
        <v>1372</v>
      </c>
      <c r="C434" s="8" t="s">
        <v>55</v>
      </c>
      <c r="D434" s="8" t="s">
        <v>18</v>
      </c>
      <c r="E434" s="8" t="s">
        <v>1377</v>
      </c>
      <c r="F434" s="8" t="s">
        <v>1379</v>
      </c>
      <c r="G434" s="8" t="s">
        <v>35</v>
      </c>
      <c r="H434" s="8" t="s">
        <v>28</v>
      </c>
      <c r="I434" s="12" t="s">
        <v>22</v>
      </c>
      <c r="J434" s="8" t="s">
        <v>357</v>
      </c>
    </row>
    <row r="435" spans="1:10" x14ac:dyDescent="0.25">
      <c r="A435" s="8" t="s">
        <v>608</v>
      </c>
      <c r="B435" s="8" t="s">
        <v>1372</v>
      </c>
      <c r="C435" s="8" t="s">
        <v>87</v>
      </c>
      <c r="D435" s="8" t="s">
        <v>87</v>
      </c>
      <c r="E435" s="8" t="s">
        <v>1377</v>
      </c>
      <c r="F435" s="8" t="s">
        <v>1379</v>
      </c>
      <c r="G435" s="8" t="s">
        <v>57</v>
      </c>
      <c r="H435" s="8" t="s">
        <v>48</v>
      </c>
      <c r="I435" s="12" t="s">
        <v>20</v>
      </c>
      <c r="J435" s="8" t="s">
        <v>37</v>
      </c>
    </row>
    <row r="436" spans="1:10" x14ac:dyDescent="0.25">
      <c r="A436" s="8" t="s">
        <v>611</v>
      </c>
      <c r="B436" s="8" t="s">
        <v>1372</v>
      </c>
      <c r="C436" s="8" t="s">
        <v>31</v>
      </c>
      <c r="D436" s="8" t="s">
        <v>18</v>
      </c>
      <c r="E436" s="8" t="s">
        <v>1378</v>
      </c>
      <c r="F436" s="8" t="s">
        <v>1379</v>
      </c>
      <c r="G436" s="8" t="s">
        <v>35</v>
      </c>
      <c r="H436" s="8" t="s">
        <v>61</v>
      </c>
      <c r="I436" s="12" t="s">
        <v>22</v>
      </c>
      <c r="J436" s="8" t="s">
        <v>1375</v>
      </c>
    </row>
    <row r="437" spans="1:10" x14ac:dyDescent="0.25">
      <c r="A437" s="8" t="s">
        <v>621</v>
      </c>
      <c r="B437" s="8" t="s">
        <v>1372</v>
      </c>
      <c r="C437" s="8" t="s">
        <v>31</v>
      </c>
      <c r="D437" s="8" t="s">
        <v>18</v>
      </c>
      <c r="E437" s="8" t="s">
        <v>1378</v>
      </c>
      <c r="F437" s="8" t="s">
        <v>1379</v>
      </c>
      <c r="G437" s="8" t="s">
        <v>35</v>
      </c>
      <c r="H437" s="8" t="s">
        <v>61</v>
      </c>
      <c r="I437" s="12" t="s">
        <v>22</v>
      </c>
      <c r="J437" s="8" t="s">
        <v>37</v>
      </c>
    </row>
    <row r="438" spans="1:10" x14ac:dyDescent="0.25">
      <c r="A438" s="8" t="s">
        <v>629</v>
      </c>
      <c r="B438" s="8" t="s">
        <v>1372</v>
      </c>
      <c r="C438" s="8" t="s">
        <v>31</v>
      </c>
      <c r="D438" s="8" t="s">
        <v>18</v>
      </c>
      <c r="E438" s="8" t="s">
        <v>1378</v>
      </c>
      <c r="F438" s="8" t="s">
        <v>1380</v>
      </c>
      <c r="G438" s="8" t="s">
        <v>108</v>
      </c>
      <c r="H438" s="8" t="s">
        <v>36</v>
      </c>
      <c r="I438" s="12" t="s">
        <v>22</v>
      </c>
      <c r="J438" s="8" t="s">
        <v>1375</v>
      </c>
    </row>
    <row r="439" spans="1:10" x14ac:dyDescent="0.25">
      <c r="A439" s="8" t="s">
        <v>633</v>
      </c>
      <c r="B439" s="8" t="s">
        <v>1372</v>
      </c>
      <c r="C439" s="8" t="s">
        <v>31</v>
      </c>
      <c r="D439" s="8" t="s">
        <v>18</v>
      </c>
      <c r="E439" s="8" t="s">
        <v>1377</v>
      </c>
      <c r="F439" s="8" t="s">
        <v>1380</v>
      </c>
      <c r="G439" s="8" t="s">
        <v>108</v>
      </c>
      <c r="H439" s="8" t="s">
        <v>166</v>
      </c>
      <c r="I439" s="12" t="s">
        <v>20</v>
      </c>
      <c r="J439" s="8" t="s">
        <v>33</v>
      </c>
    </row>
    <row r="440" spans="1:10" x14ac:dyDescent="0.25">
      <c r="A440" s="8" t="s">
        <v>635</v>
      </c>
      <c r="B440" s="8" t="s">
        <v>1372</v>
      </c>
      <c r="C440" s="8" t="s">
        <v>31</v>
      </c>
      <c r="D440" s="8" t="s">
        <v>26</v>
      </c>
      <c r="E440" s="8" t="s">
        <v>1377</v>
      </c>
      <c r="F440" s="8" t="s">
        <v>1380</v>
      </c>
      <c r="G440" s="8" t="s">
        <v>27</v>
      </c>
      <c r="H440" s="8" t="s">
        <v>61</v>
      </c>
      <c r="I440" s="12" t="s">
        <v>22</v>
      </c>
      <c r="J440" s="8" t="s">
        <v>1375</v>
      </c>
    </row>
    <row r="441" spans="1:10" x14ac:dyDescent="0.25">
      <c r="A441" s="8" t="s">
        <v>639</v>
      </c>
      <c r="B441" s="8" t="s">
        <v>1372</v>
      </c>
      <c r="C441" s="8" t="s">
        <v>31</v>
      </c>
      <c r="D441" s="8" t="s">
        <v>18</v>
      </c>
      <c r="E441" s="8" t="s">
        <v>1377</v>
      </c>
      <c r="F441" s="8" t="s">
        <v>1379</v>
      </c>
      <c r="G441" s="8" t="s">
        <v>35</v>
      </c>
      <c r="H441" s="8" t="s">
        <v>32</v>
      </c>
      <c r="I441" s="12" t="s">
        <v>20</v>
      </c>
      <c r="J441" s="8" t="s">
        <v>33</v>
      </c>
    </row>
    <row r="442" spans="1:10" x14ac:dyDescent="0.25">
      <c r="A442" s="8" t="s">
        <v>649</v>
      </c>
      <c r="B442" s="8" t="s">
        <v>1372</v>
      </c>
      <c r="C442" s="8" t="s">
        <v>25</v>
      </c>
      <c r="D442" s="8" t="s">
        <v>26</v>
      </c>
      <c r="E442" s="8" t="s">
        <v>1377</v>
      </c>
      <c r="F442" s="8" t="s">
        <v>1379</v>
      </c>
      <c r="G442" s="8" t="s">
        <v>27</v>
      </c>
      <c r="H442" s="8" t="s">
        <v>166</v>
      </c>
      <c r="I442" s="12" t="s">
        <v>22</v>
      </c>
      <c r="J442" s="8" t="s">
        <v>1375</v>
      </c>
    </row>
    <row r="443" spans="1:10" x14ac:dyDescent="0.25">
      <c r="A443" s="8" t="s">
        <v>658</v>
      </c>
      <c r="B443" s="8" t="s">
        <v>1372</v>
      </c>
      <c r="C443" s="8" t="s">
        <v>55</v>
      </c>
      <c r="D443" s="8" t="s">
        <v>26</v>
      </c>
      <c r="E443" s="8" t="s">
        <v>1377</v>
      </c>
      <c r="F443" s="8" t="s">
        <v>1380</v>
      </c>
      <c r="G443" s="8" t="s">
        <v>35</v>
      </c>
      <c r="H443" s="8" t="s">
        <v>61</v>
      </c>
      <c r="I443" s="12" t="s">
        <v>22</v>
      </c>
      <c r="J443" s="8" t="s">
        <v>37</v>
      </c>
    </row>
    <row r="444" spans="1:10" x14ac:dyDescent="0.25">
      <c r="A444" s="8" t="s">
        <v>678</v>
      </c>
      <c r="B444" s="8" t="s">
        <v>1372</v>
      </c>
      <c r="C444" s="8" t="s">
        <v>31</v>
      </c>
      <c r="D444" s="8" t="s">
        <v>18</v>
      </c>
      <c r="E444" s="8" t="s">
        <v>1377</v>
      </c>
      <c r="F444" s="8" t="s">
        <v>1379</v>
      </c>
      <c r="G444" s="8" t="s">
        <v>27</v>
      </c>
      <c r="H444" s="8" t="s">
        <v>166</v>
      </c>
      <c r="I444" s="12" t="s">
        <v>20</v>
      </c>
      <c r="J444" s="8" t="s">
        <v>45</v>
      </c>
    </row>
    <row r="445" spans="1:10" x14ac:dyDescent="0.25">
      <c r="A445" s="10" t="s">
        <v>683</v>
      </c>
      <c r="B445" s="8" t="s">
        <v>1372</v>
      </c>
      <c r="C445" s="8" t="s">
        <v>17</v>
      </c>
      <c r="D445" s="8" t="s">
        <v>18</v>
      </c>
      <c r="E445" s="8" t="s">
        <v>1378</v>
      </c>
      <c r="F445" s="8" t="s">
        <v>1380</v>
      </c>
      <c r="G445" s="8" t="s">
        <v>35</v>
      </c>
      <c r="H445" s="8" t="s">
        <v>156</v>
      </c>
      <c r="I445" s="12" t="s">
        <v>22</v>
      </c>
      <c r="J445" s="8" t="s">
        <v>33</v>
      </c>
    </row>
    <row r="446" spans="1:10" x14ac:dyDescent="0.25">
      <c r="A446" s="8" t="s">
        <v>689</v>
      </c>
      <c r="B446" s="8" t="s">
        <v>1372</v>
      </c>
      <c r="C446" s="8" t="s">
        <v>31</v>
      </c>
      <c r="D446" s="8" t="s">
        <v>18</v>
      </c>
      <c r="E446" s="8" t="s">
        <v>1377</v>
      </c>
      <c r="F446" s="8" t="s">
        <v>1380</v>
      </c>
      <c r="G446" s="8" t="s">
        <v>35</v>
      </c>
      <c r="H446" s="8" t="s">
        <v>166</v>
      </c>
      <c r="I446" s="12" t="s">
        <v>20</v>
      </c>
      <c r="J446" s="8" t="s">
        <v>1375</v>
      </c>
    </row>
    <row r="447" spans="1:10" x14ac:dyDescent="0.25">
      <c r="A447" s="8" t="s">
        <v>690</v>
      </c>
      <c r="B447" s="8" t="s">
        <v>1372</v>
      </c>
      <c r="C447" s="8" t="s">
        <v>31</v>
      </c>
      <c r="D447" s="8" t="s">
        <v>26</v>
      </c>
      <c r="E447" s="8" t="s">
        <v>1377</v>
      </c>
      <c r="F447" s="8" t="s">
        <v>1379</v>
      </c>
      <c r="G447" s="8" t="s">
        <v>35</v>
      </c>
      <c r="H447" s="8" t="s">
        <v>36</v>
      </c>
      <c r="I447" s="12" t="s">
        <v>22</v>
      </c>
      <c r="J447" s="8" t="s">
        <v>29</v>
      </c>
    </row>
    <row r="448" spans="1:10" x14ac:dyDescent="0.25">
      <c r="A448" s="8" t="s">
        <v>691</v>
      </c>
      <c r="B448" s="8" t="s">
        <v>1372</v>
      </c>
      <c r="C448" s="8" t="s">
        <v>25</v>
      </c>
      <c r="D448" s="8" t="s">
        <v>18</v>
      </c>
      <c r="E448" s="8" t="s">
        <v>1378</v>
      </c>
      <c r="F448" s="8" t="s">
        <v>1380</v>
      </c>
      <c r="G448" s="8" t="s">
        <v>47</v>
      </c>
      <c r="H448" s="8" t="s">
        <v>156</v>
      </c>
      <c r="I448" s="12" t="s">
        <v>22</v>
      </c>
      <c r="J448" s="8" t="s">
        <v>357</v>
      </c>
    </row>
    <row r="449" spans="1:10" x14ac:dyDescent="0.25">
      <c r="A449" s="8" t="s">
        <v>725</v>
      </c>
      <c r="B449" s="8" t="s">
        <v>1372</v>
      </c>
      <c r="C449" s="8" t="s">
        <v>31</v>
      </c>
      <c r="D449" s="8" t="s">
        <v>26</v>
      </c>
      <c r="E449" s="8" t="s">
        <v>1377</v>
      </c>
      <c r="F449" s="8" t="s">
        <v>1380</v>
      </c>
      <c r="G449" s="8" t="s">
        <v>35</v>
      </c>
      <c r="H449" s="8" t="s">
        <v>66</v>
      </c>
      <c r="I449" s="12" t="s">
        <v>20</v>
      </c>
      <c r="J449" s="8" t="s">
        <v>37</v>
      </c>
    </row>
    <row r="450" spans="1:10" x14ac:dyDescent="0.25">
      <c r="A450" s="8" t="s">
        <v>766</v>
      </c>
      <c r="B450" s="8" t="s">
        <v>1372</v>
      </c>
      <c r="C450" s="8" t="s">
        <v>55</v>
      </c>
      <c r="D450" s="8" t="s">
        <v>18</v>
      </c>
      <c r="E450" s="8" t="s">
        <v>1378</v>
      </c>
      <c r="F450" s="8" t="s">
        <v>1379</v>
      </c>
      <c r="G450" s="8" t="s">
        <v>27</v>
      </c>
      <c r="H450" s="8" t="s">
        <v>61</v>
      </c>
      <c r="I450" s="12" t="s">
        <v>20</v>
      </c>
      <c r="J450" s="8" t="s">
        <v>29</v>
      </c>
    </row>
    <row r="451" spans="1:10" x14ac:dyDescent="0.25">
      <c r="A451" s="8" t="s">
        <v>769</v>
      </c>
      <c r="B451" s="8" t="s">
        <v>1372</v>
      </c>
      <c r="C451" s="8" t="s">
        <v>31</v>
      </c>
      <c r="D451" s="8" t="s">
        <v>26</v>
      </c>
      <c r="E451" s="8" t="s">
        <v>1378</v>
      </c>
      <c r="F451" s="8" t="s">
        <v>1379</v>
      </c>
      <c r="G451" s="8" t="s">
        <v>27</v>
      </c>
      <c r="H451" s="8" t="s">
        <v>32</v>
      </c>
      <c r="I451" s="12" t="s">
        <v>22</v>
      </c>
      <c r="J451" s="8" t="s">
        <v>1375</v>
      </c>
    </row>
    <row r="452" spans="1:10" x14ac:dyDescent="0.25">
      <c r="A452" s="8" t="s">
        <v>770</v>
      </c>
      <c r="B452" s="8" t="s">
        <v>1372</v>
      </c>
      <c r="C452" s="8" t="s">
        <v>31</v>
      </c>
      <c r="D452" s="8" t="s">
        <v>18</v>
      </c>
      <c r="E452" s="8" t="s">
        <v>1378</v>
      </c>
      <c r="F452" s="8" t="s">
        <v>1380</v>
      </c>
      <c r="G452" s="8" t="s">
        <v>27</v>
      </c>
      <c r="H452" s="8" t="s">
        <v>68</v>
      </c>
      <c r="I452" s="12" t="s">
        <v>22</v>
      </c>
      <c r="J452" s="8" t="s">
        <v>1375</v>
      </c>
    </row>
    <row r="453" spans="1:10" x14ac:dyDescent="0.25">
      <c r="A453" s="8" t="s">
        <v>771</v>
      </c>
      <c r="B453" s="8" t="s">
        <v>1372</v>
      </c>
      <c r="C453" s="8" t="s">
        <v>31</v>
      </c>
      <c r="D453" s="8" t="s">
        <v>26</v>
      </c>
      <c r="E453" s="8" t="s">
        <v>1377</v>
      </c>
      <c r="F453" s="8" t="s">
        <v>1380</v>
      </c>
      <c r="G453" s="8" t="s">
        <v>27</v>
      </c>
      <c r="H453" s="8" t="s">
        <v>36</v>
      </c>
      <c r="I453" s="12" t="s">
        <v>20</v>
      </c>
      <c r="J453" s="8" t="s">
        <v>33</v>
      </c>
    </row>
    <row r="454" spans="1:10" x14ac:dyDescent="0.25">
      <c r="A454" s="8" t="s">
        <v>774</v>
      </c>
      <c r="B454" s="8" t="s">
        <v>1372</v>
      </c>
      <c r="C454" s="8" t="s">
        <v>31</v>
      </c>
      <c r="D454" s="8" t="s">
        <v>26</v>
      </c>
      <c r="E454" s="8" t="s">
        <v>1378</v>
      </c>
      <c r="F454" s="8" t="s">
        <v>1379</v>
      </c>
      <c r="G454" s="8" t="s">
        <v>47</v>
      </c>
      <c r="H454" s="8" t="s">
        <v>66</v>
      </c>
      <c r="I454" s="12" t="s">
        <v>22</v>
      </c>
      <c r="J454" s="8" t="s">
        <v>1375</v>
      </c>
    </row>
    <row r="455" spans="1:10" x14ac:dyDescent="0.25">
      <c r="A455" s="8" t="s">
        <v>776</v>
      </c>
      <c r="B455" s="8" t="s">
        <v>1372</v>
      </c>
      <c r="C455" s="8" t="s">
        <v>31</v>
      </c>
      <c r="D455" s="8" t="s">
        <v>18</v>
      </c>
      <c r="E455" s="8" t="s">
        <v>1377</v>
      </c>
      <c r="F455" s="8" t="s">
        <v>1379</v>
      </c>
      <c r="G455" s="8" t="s">
        <v>35</v>
      </c>
      <c r="H455" s="8" t="s">
        <v>32</v>
      </c>
      <c r="I455" s="12" t="s">
        <v>22</v>
      </c>
      <c r="J455" s="8" t="s">
        <v>33</v>
      </c>
    </row>
    <row r="456" spans="1:10" x14ac:dyDescent="0.25">
      <c r="A456" s="8" t="s">
        <v>791</v>
      </c>
      <c r="B456" s="8" t="s">
        <v>1372</v>
      </c>
      <c r="C456" s="8" t="s">
        <v>17</v>
      </c>
      <c r="D456" s="8" t="s">
        <v>18</v>
      </c>
      <c r="E456" s="8" t="s">
        <v>1378</v>
      </c>
      <c r="F456" s="8" t="s">
        <v>1380</v>
      </c>
      <c r="G456" s="8" t="s">
        <v>47</v>
      </c>
      <c r="H456" s="8" t="s">
        <v>61</v>
      </c>
      <c r="I456" s="12" t="s">
        <v>22</v>
      </c>
      <c r="J456" s="8" t="s">
        <v>33</v>
      </c>
    </row>
    <row r="457" spans="1:10" x14ac:dyDescent="0.25">
      <c r="A457" s="8" t="s">
        <v>802</v>
      </c>
      <c r="B457" s="8" t="s">
        <v>1372</v>
      </c>
      <c r="C457" s="8" t="s">
        <v>55</v>
      </c>
      <c r="D457" s="8" t="s">
        <v>18</v>
      </c>
      <c r="E457" s="8" t="s">
        <v>1377</v>
      </c>
      <c r="F457" s="8" t="s">
        <v>1379</v>
      </c>
      <c r="G457" s="8" t="s">
        <v>35</v>
      </c>
      <c r="H457" s="8" t="s">
        <v>61</v>
      </c>
      <c r="I457" s="12" t="s">
        <v>20</v>
      </c>
      <c r="J457" s="8" t="s">
        <v>45</v>
      </c>
    </row>
    <row r="458" spans="1:10" x14ac:dyDescent="0.25">
      <c r="A458" s="8" t="s">
        <v>804</v>
      </c>
      <c r="B458" s="8" t="s">
        <v>1372</v>
      </c>
      <c r="C458" s="8" t="s">
        <v>151</v>
      </c>
      <c r="D458" s="8" t="s">
        <v>18</v>
      </c>
      <c r="E458" s="8" t="s">
        <v>1378</v>
      </c>
      <c r="F458" s="8" t="s">
        <v>1379</v>
      </c>
      <c r="G458" s="8" t="s">
        <v>47</v>
      </c>
      <c r="H458" s="8" t="s">
        <v>32</v>
      </c>
      <c r="I458" s="12" t="s">
        <v>22</v>
      </c>
      <c r="J458" s="8" t="s">
        <v>1375</v>
      </c>
    </row>
    <row r="459" spans="1:10" x14ac:dyDescent="0.25">
      <c r="A459" s="8" t="s">
        <v>819</v>
      </c>
      <c r="B459" s="8" t="s">
        <v>1372</v>
      </c>
      <c r="C459" s="8" t="s">
        <v>55</v>
      </c>
      <c r="D459" s="8" t="s">
        <v>18</v>
      </c>
      <c r="E459" s="8" t="s">
        <v>1377</v>
      </c>
      <c r="F459" s="8" t="s">
        <v>1380</v>
      </c>
      <c r="G459" s="8" t="s">
        <v>35</v>
      </c>
      <c r="H459" s="8" t="s">
        <v>48</v>
      </c>
      <c r="I459" s="12" t="s">
        <v>20</v>
      </c>
      <c r="J459" s="8" t="s">
        <v>29</v>
      </c>
    </row>
    <row r="460" spans="1:10" x14ac:dyDescent="0.25">
      <c r="A460" s="8" t="s">
        <v>822</v>
      </c>
      <c r="B460" s="8" t="s">
        <v>1372</v>
      </c>
      <c r="C460" s="8" t="s">
        <v>55</v>
      </c>
      <c r="D460" s="8" t="s">
        <v>18</v>
      </c>
      <c r="E460" s="8" t="s">
        <v>1377</v>
      </c>
      <c r="F460" s="8" t="s">
        <v>1380</v>
      </c>
      <c r="G460" s="8" t="s">
        <v>35</v>
      </c>
      <c r="H460" s="8" t="s">
        <v>66</v>
      </c>
      <c r="I460" s="12" t="s">
        <v>22</v>
      </c>
      <c r="J460" s="8" t="s">
        <v>37</v>
      </c>
    </row>
    <row r="461" spans="1:10" x14ac:dyDescent="0.25">
      <c r="A461" s="8" t="s">
        <v>824</v>
      </c>
      <c r="B461" s="8" t="s">
        <v>1372</v>
      </c>
      <c r="C461" s="8" t="s">
        <v>31</v>
      </c>
      <c r="D461" s="8" t="s">
        <v>18</v>
      </c>
      <c r="E461" s="8" t="s">
        <v>1377</v>
      </c>
      <c r="F461" s="8" t="s">
        <v>1380</v>
      </c>
      <c r="G461" s="8" t="s">
        <v>35</v>
      </c>
      <c r="H461" s="8" t="s">
        <v>32</v>
      </c>
      <c r="I461" s="12" t="s">
        <v>22</v>
      </c>
      <c r="J461" s="8" t="s">
        <v>37</v>
      </c>
    </row>
    <row r="462" spans="1:10" x14ac:dyDescent="0.25">
      <c r="A462" s="8" t="s">
        <v>827</v>
      </c>
      <c r="B462" s="8" t="s">
        <v>1372</v>
      </c>
      <c r="C462" s="8" t="s">
        <v>31</v>
      </c>
      <c r="D462" s="8" t="s">
        <v>18</v>
      </c>
      <c r="E462" s="8" t="s">
        <v>1377</v>
      </c>
      <c r="F462" s="8" t="s">
        <v>1379</v>
      </c>
      <c r="G462" s="8" t="s">
        <v>47</v>
      </c>
      <c r="H462" s="8" t="s">
        <v>32</v>
      </c>
      <c r="I462" s="12" t="s">
        <v>22</v>
      </c>
      <c r="J462" s="8" t="s">
        <v>1375</v>
      </c>
    </row>
    <row r="463" spans="1:10" x14ac:dyDescent="0.25">
      <c r="A463" s="8" t="s">
        <v>829</v>
      </c>
      <c r="B463" s="8" t="s">
        <v>1372</v>
      </c>
      <c r="C463" s="8" t="s">
        <v>55</v>
      </c>
      <c r="D463" s="8" t="s">
        <v>26</v>
      </c>
      <c r="E463" s="8" t="s">
        <v>1377</v>
      </c>
      <c r="F463" s="8" t="s">
        <v>1380</v>
      </c>
      <c r="G463" s="8" t="s">
        <v>27</v>
      </c>
      <c r="H463" s="8" t="s">
        <v>61</v>
      </c>
      <c r="I463" s="12" t="s">
        <v>22</v>
      </c>
      <c r="J463" s="8" t="s">
        <v>29</v>
      </c>
    </row>
    <row r="464" spans="1:10" x14ac:dyDescent="0.25">
      <c r="A464" s="8" t="s">
        <v>831</v>
      </c>
      <c r="B464" s="8" t="s">
        <v>1372</v>
      </c>
      <c r="C464" s="8" t="s">
        <v>17</v>
      </c>
      <c r="D464" s="8" t="s">
        <v>18</v>
      </c>
      <c r="E464" s="8" t="s">
        <v>1377</v>
      </c>
      <c r="F464" s="8" t="s">
        <v>1379</v>
      </c>
      <c r="G464" s="8" t="s">
        <v>27</v>
      </c>
      <c r="H464" s="8" t="s">
        <v>58</v>
      </c>
      <c r="I464" s="12" t="s">
        <v>22</v>
      </c>
      <c r="J464" s="8" t="s">
        <v>1375</v>
      </c>
    </row>
    <row r="465" spans="1:10" x14ac:dyDescent="0.25">
      <c r="A465" s="8" t="s">
        <v>837</v>
      </c>
      <c r="B465" s="8" t="s">
        <v>1372</v>
      </c>
      <c r="C465" s="8" t="s">
        <v>17</v>
      </c>
      <c r="D465" s="8" t="s">
        <v>44</v>
      </c>
      <c r="E465" s="8" t="s">
        <v>1377</v>
      </c>
      <c r="F465" s="8" t="s">
        <v>1379</v>
      </c>
      <c r="G465" s="8" t="s">
        <v>35</v>
      </c>
      <c r="H465" s="8" t="s">
        <v>145</v>
      </c>
      <c r="I465" s="12" t="s">
        <v>22</v>
      </c>
      <c r="J465" s="8" t="s">
        <v>1375</v>
      </c>
    </row>
    <row r="466" spans="1:10" x14ac:dyDescent="0.25">
      <c r="A466" s="8" t="s">
        <v>841</v>
      </c>
      <c r="B466" s="8" t="s">
        <v>1372</v>
      </c>
      <c r="C466" s="8" t="s">
        <v>55</v>
      </c>
      <c r="D466" s="8" t="s">
        <v>26</v>
      </c>
      <c r="E466" s="8" t="s">
        <v>1377</v>
      </c>
      <c r="F466" s="8" t="s">
        <v>1380</v>
      </c>
      <c r="G466" s="8" t="s">
        <v>35</v>
      </c>
      <c r="H466" s="8" t="s">
        <v>166</v>
      </c>
      <c r="I466" s="12" t="s">
        <v>20</v>
      </c>
      <c r="J466" s="8" t="s">
        <v>1375</v>
      </c>
    </row>
    <row r="467" spans="1:10" x14ac:dyDescent="0.25">
      <c r="A467" s="8" t="s">
        <v>844</v>
      </c>
      <c r="B467" s="8" t="s">
        <v>1372</v>
      </c>
      <c r="C467" s="8" t="s">
        <v>55</v>
      </c>
      <c r="D467" s="8" t="s">
        <v>18</v>
      </c>
      <c r="E467" s="8" t="s">
        <v>1377</v>
      </c>
      <c r="F467" s="8" t="s">
        <v>1380</v>
      </c>
      <c r="G467" s="8" t="s">
        <v>35</v>
      </c>
      <c r="H467" s="8" t="s">
        <v>28</v>
      </c>
      <c r="I467" s="12" t="s">
        <v>22</v>
      </c>
      <c r="J467" s="8" t="s">
        <v>37</v>
      </c>
    </row>
    <row r="468" spans="1:10" x14ac:dyDescent="0.25">
      <c r="A468" s="8" t="s">
        <v>846</v>
      </c>
      <c r="B468" s="8" t="s">
        <v>1372</v>
      </c>
      <c r="C468" s="8" t="s">
        <v>55</v>
      </c>
      <c r="D468" s="8" t="s">
        <v>26</v>
      </c>
      <c r="E468" s="8" t="s">
        <v>1378</v>
      </c>
      <c r="F468" s="8" t="s">
        <v>1379</v>
      </c>
      <c r="G468" s="8" t="s">
        <v>19</v>
      </c>
      <c r="H468" s="8" t="s">
        <v>76</v>
      </c>
      <c r="I468" s="12" t="s">
        <v>22</v>
      </c>
      <c r="J468" s="8" t="s">
        <v>1375</v>
      </c>
    </row>
    <row r="469" spans="1:10" x14ac:dyDescent="0.25">
      <c r="A469" s="8" t="s">
        <v>859</v>
      </c>
      <c r="B469" s="8" t="s">
        <v>1372</v>
      </c>
      <c r="C469" s="8" t="s">
        <v>55</v>
      </c>
      <c r="D469" s="8" t="s">
        <v>26</v>
      </c>
      <c r="E469" s="8" t="s">
        <v>1378</v>
      </c>
      <c r="F469" s="8" t="s">
        <v>1379</v>
      </c>
      <c r="G469" s="8" t="s">
        <v>27</v>
      </c>
      <c r="H469" s="8" t="s">
        <v>156</v>
      </c>
      <c r="I469" s="12" t="s">
        <v>22</v>
      </c>
      <c r="J469" s="8" t="s">
        <v>33</v>
      </c>
    </row>
    <row r="470" spans="1:10" x14ac:dyDescent="0.25">
      <c r="A470" s="8" t="s">
        <v>865</v>
      </c>
      <c r="B470" s="8" t="s">
        <v>1372</v>
      </c>
      <c r="C470" s="8" t="s">
        <v>31</v>
      </c>
      <c r="D470" s="8" t="s">
        <v>26</v>
      </c>
      <c r="E470" s="8" t="s">
        <v>1377</v>
      </c>
      <c r="F470" s="8" t="s">
        <v>1380</v>
      </c>
      <c r="G470" s="8" t="s">
        <v>35</v>
      </c>
      <c r="H470" s="8" t="s">
        <v>156</v>
      </c>
      <c r="I470" s="12" t="s">
        <v>22</v>
      </c>
      <c r="J470" s="8" t="s">
        <v>33</v>
      </c>
    </row>
    <row r="471" spans="1:10" x14ac:dyDescent="0.25">
      <c r="A471" s="8" t="s">
        <v>867</v>
      </c>
      <c r="B471" s="8" t="s">
        <v>1372</v>
      </c>
      <c r="C471" s="8" t="s">
        <v>17</v>
      </c>
      <c r="D471" s="8" t="s">
        <v>18</v>
      </c>
      <c r="E471" s="8" t="s">
        <v>1378</v>
      </c>
      <c r="F471" s="8" t="s">
        <v>1379</v>
      </c>
      <c r="G471" s="8" t="s">
        <v>27</v>
      </c>
      <c r="H471" s="8" t="s">
        <v>32</v>
      </c>
      <c r="I471" s="12" t="s">
        <v>20</v>
      </c>
      <c r="J471" s="8" t="s">
        <v>33</v>
      </c>
    </row>
    <row r="472" spans="1:10" x14ac:dyDescent="0.25">
      <c r="A472" s="8" t="s">
        <v>877</v>
      </c>
      <c r="B472" s="8" t="s">
        <v>1372</v>
      </c>
      <c r="C472" s="8" t="s">
        <v>31</v>
      </c>
      <c r="D472" s="8" t="s">
        <v>26</v>
      </c>
      <c r="E472" s="8" t="s">
        <v>1378</v>
      </c>
      <c r="F472" s="8" t="s">
        <v>1380</v>
      </c>
      <c r="G472" s="8" t="s">
        <v>35</v>
      </c>
      <c r="H472" s="8" t="s">
        <v>32</v>
      </c>
      <c r="I472" s="12" t="s">
        <v>20</v>
      </c>
      <c r="J472" s="8" t="s">
        <v>37</v>
      </c>
    </row>
    <row r="473" spans="1:10" x14ac:dyDescent="0.25">
      <c r="A473" s="8" t="s">
        <v>881</v>
      </c>
      <c r="B473" s="8" t="s">
        <v>1372</v>
      </c>
      <c r="C473" s="8" t="s">
        <v>151</v>
      </c>
      <c r="D473" s="8" t="s">
        <v>26</v>
      </c>
      <c r="E473" s="8" t="s">
        <v>1377</v>
      </c>
      <c r="F473" s="8" t="s">
        <v>1380</v>
      </c>
      <c r="G473" s="8" t="s">
        <v>27</v>
      </c>
      <c r="H473" s="8" t="s">
        <v>115</v>
      </c>
      <c r="I473" s="12" t="s">
        <v>20</v>
      </c>
      <c r="J473" s="8" t="s">
        <v>29</v>
      </c>
    </row>
    <row r="474" spans="1:10" x14ac:dyDescent="0.25">
      <c r="A474" s="8" t="s">
        <v>893</v>
      </c>
      <c r="B474" s="8" t="s">
        <v>1372</v>
      </c>
      <c r="C474" s="8" t="s">
        <v>31</v>
      </c>
      <c r="D474" s="8" t="s">
        <v>26</v>
      </c>
      <c r="E474" s="8" t="s">
        <v>1378</v>
      </c>
      <c r="F474" s="8" t="s">
        <v>1379</v>
      </c>
      <c r="G474" s="8" t="s">
        <v>35</v>
      </c>
      <c r="H474" s="8" t="s">
        <v>61</v>
      </c>
      <c r="I474" s="12" t="s">
        <v>22</v>
      </c>
      <c r="J474" s="8" t="s">
        <v>37</v>
      </c>
    </row>
    <row r="475" spans="1:10" x14ac:dyDescent="0.25">
      <c r="A475" s="8" t="s">
        <v>896</v>
      </c>
      <c r="B475" s="8" t="s">
        <v>1372</v>
      </c>
      <c r="C475" s="8" t="s">
        <v>31</v>
      </c>
      <c r="D475" s="8" t="s">
        <v>26</v>
      </c>
      <c r="E475" s="8" t="s">
        <v>1378</v>
      </c>
      <c r="F475" s="8" t="s">
        <v>1380</v>
      </c>
      <c r="G475" s="8" t="s">
        <v>35</v>
      </c>
      <c r="H475" s="8" t="s">
        <v>166</v>
      </c>
      <c r="I475" s="12" t="s">
        <v>22</v>
      </c>
      <c r="J475" s="8" t="s">
        <v>1375</v>
      </c>
    </row>
    <row r="476" spans="1:10" x14ac:dyDescent="0.25">
      <c r="A476" s="8" t="s">
        <v>904</v>
      </c>
      <c r="B476" s="8" t="s">
        <v>1372</v>
      </c>
      <c r="C476" s="8" t="s">
        <v>55</v>
      </c>
      <c r="D476" s="8" t="s">
        <v>26</v>
      </c>
      <c r="E476" s="8" t="s">
        <v>1378</v>
      </c>
      <c r="F476" s="8" t="s">
        <v>1379</v>
      </c>
      <c r="G476" s="8" t="s">
        <v>35</v>
      </c>
      <c r="H476" s="8" t="s">
        <v>36</v>
      </c>
      <c r="I476" s="12" t="s">
        <v>22</v>
      </c>
      <c r="J476" s="8" t="s">
        <v>1375</v>
      </c>
    </row>
    <row r="477" spans="1:10" x14ac:dyDescent="0.25">
      <c r="A477" s="8" t="s">
        <v>926</v>
      </c>
      <c r="B477" s="8" t="s">
        <v>1372</v>
      </c>
      <c r="C477" s="8" t="s">
        <v>31</v>
      </c>
      <c r="D477" s="8" t="s">
        <v>26</v>
      </c>
      <c r="E477" s="8" t="s">
        <v>1378</v>
      </c>
      <c r="F477" s="8" t="s">
        <v>1379</v>
      </c>
      <c r="G477" s="8" t="s">
        <v>27</v>
      </c>
      <c r="H477" s="8" t="s">
        <v>32</v>
      </c>
      <c r="I477" s="12" t="s">
        <v>20</v>
      </c>
      <c r="J477" s="8" t="s">
        <v>45</v>
      </c>
    </row>
    <row r="478" spans="1:10" x14ac:dyDescent="0.25">
      <c r="A478" s="8" t="s">
        <v>931</v>
      </c>
      <c r="B478" s="8" t="s">
        <v>1372</v>
      </c>
      <c r="C478" s="8" t="s">
        <v>55</v>
      </c>
      <c r="D478" s="8" t="s">
        <v>18</v>
      </c>
      <c r="E478" s="8" t="s">
        <v>1377</v>
      </c>
      <c r="F478" s="8" t="s">
        <v>1379</v>
      </c>
      <c r="G478" s="8" t="s">
        <v>35</v>
      </c>
      <c r="H478" s="8" t="s">
        <v>76</v>
      </c>
      <c r="I478" s="12" t="s">
        <v>22</v>
      </c>
      <c r="J478" s="8" t="s">
        <v>37</v>
      </c>
    </row>
    <row r="479" spans="1:10" x14ac:dyDescent="0.25">
      <c r="A479" s="8" t="s">
        <v>932</v>
      </c>
      <c r="B479" s="8" t="s">
        <v>1372</v>
      </c>
      <c r="C479" s="8" t="s">
        <v>31</v>
      </c>
      <c r="D479" s="8" t="s">
        <v>26</v>
      </c>
      <c r="E479" s="8" t="s">
        <v>1378</v>
      </c>
      <c r="F479" s="8" t="s">
        <v>1379</v>
      </c>
      <c r="G479" s="8" t="s">
        <v>27</v>
      </c>
      <c r="H479" s="8" t="s">
        <v>32</v>
      </c>
      <c r="I479" s="12" t="s">
        <v>22</v>
      </c>
      <c r="J479" s="8" t="s">
        <v>1375</v>
      </c>
    </row>
    <row r="480" spans="1:10" x14ac:dyDescent="0.25">
      <c r="A480" s="8" t="s">
        <v>976</v>
      </c>
      <c r="B480" s="8" t="s">
        <v>1372</v>
      </c>
      <c r="C480" s="8" t="s">
        <v>55</v>
      </c>
      <c r="D480" s="8" t="s">
        <v>26</v>
      </c>
      <c r="E480" s="8" t="s">
        <v>1378</v>
      </c>
      <c r="F480" s="8" t="s">
        <v>1379</v>
      </c>
      <c r="G480" s="8" t="s">
        <v>47</v>
      </c>
      <c r="H480" s="8" t="s">
        <v>48</v>
      </c>
      <c r="I480" s="12" t="s">
        <v>22</v>
      </c>
      <c r="J480" s="8" t="s">
        <v>1375</v>
      </c>
    </row>
    <row r="481" spans="1:10" x14ac:dyDescent="0.25">
      <c r="A481" s="8" t="s">
        <v>1013</v>
      </c>
      <c r="B481" s="8" t="s">
        <v>1372</v>
      </c>
      <c r="C481" s="8" t="s">
        <v>55</v>
      </c>
      <c r="D481" s="8" t="s">
        <v>18</v>
      </c>
      <c r="E481" s="8" t="s">
        <v>1377</v>
      </c>
      <c r="F481" s="8" t="s">
        <v>1379</v>
      </c>
      <c r="G481" s="8" t="s">
        <v>35</v>
      </c>
      <c r="H481" s="8" t="s">
        <v>32</v>
      </c>
      <c r="I481" s="12" t="s">
        <v>20</v>
      </c>
      <c r="J481" s="8" t="s">
        <v>37</v>
      </c>
    </row>
    <row r="482" spans="1:10" x14ac:dyDescent="0.25">
      <c r="A482" s="8" t="s">
        <v>1020</v>
      </c>
      <c r="B482" s="8" t="s">
        <v>1372</v>
      </c>
      <c r="C482" s="8" t="s">
        <v>55</v>
      </c>
      <c r="D482" s="8" t="s">
        <v>18</v>
      </c>
      <c r="E482" s="8" t="s">
        <v>1378</v>
      </c>
      <c r="F482" s="8" t="s">
        <v>1379</v>
      </c>
      <c r="G482" s="8" t="s">
        <v>35</v>
      </c>
      <c r="H482" s="8" t="s">
        <v>66</v>
      </c>
      <c r="I482" s="12" t="s">
        <v>20</v>
      </c>
      <c r="J482" s="8" t="s">
        <v>37</v>
      </c>
    </row>
    <row r="483" spans="1:10" x14ac:dyDescent="0.25">
      <c r="A483" s="8" t="s">
        <v>1032</v>
      </c>
      <c r="B483" s="8" t="s">
        <v>1372</v>
      </c>
      <c r="C483" s="8" t="s">
        <v>55</v>
      </c>
      <c r="D483" s="8" t="s">
        <v>18</v>
      </c>
      <c r="E483" s="8" t="s">
        <v>1378</v>
      </c>
      <c r="F483" s="8" t="s">
        <v>1380</v>
      </c>
      <c r="G483" s="8" t="s">
        <v>35</v>
      </c>
      <c r="H483" s="8" t="s">
        <v>61</v>
      </c>
      <c r="I483" s="12" t="s">
        <v>22</v>
      </c>
      <c r="J483" s="8" t="s">
        <v>33</v>
      </c>
    </row>
    <row r="484" spans="1:10" x14ac:dyDescent="0.25">
      <c r="A484" s="8" t="s">
        <v>1038</v>
      </c>
      <c r="B484" s="8" t="s">
        <v>1372</v>
      </c>
      <c r="C484" s="8" t="s">
        <v>31</v>
      </c>
      <c r="D484" s="8" t="s">
        <v>26</v>
      </c>
      <c r="E484" s="8" t="s">
        <v>1378</v>
      </c>
      <c r="F484" s="8" t="s">
        <v>1380</v>
      </c>
      <c r="G484" s="8" t="s">
        <v>35</v>
      </c>
      <c r="H484" s="8" t="s">
        <v>61</v>
      </c>
      <c r="I484" s="12" t="s">
        <v>22</v>
      </c>
      <c r="J484" s="8" t="s">
        <v>33</v>
      </c>
    </row>
    <row r="485" spans="1:10" x14ac:dyDescent="0.25">
      <c r="A485" s="8" t="s">
        <v>1039</v>
      </c>
      <c r="B485" s="8" t="s">
        <v>1372</v>
      </c>
      <c r="C485" s="8" t="s">
        <v>31</v>
      </c>
      <c r="D485" s="8" t="s">
        <v>18</v>
      </c>
      <c r="E485" s="8" t="s">
        <v>1378</v>
      </c>
      <c r="F485" s="8" t="s">
        <v>1379</v>
      </c>
      <c r="G485" s="8" t="s">
        <v>47</v>
      </c>
      <c r="H485" s="8" t="s">
        <v>166</v>
      </c>
      <c r="I485" s="12" t="s">
        <v>20</v>
      </c>
      <c r="J485" s="8" t="s">
        <v>29</v>
      </c>
    </row>
    <row r="486" spans="1:10" x14ac:dyDescent="0.25">
      <c r="A486" s="8" t="s">
        <v>1042</v>
      </c>
      <c r="B486" s="8" t="s">
        <v>1372</v>
      </c>
      <c r="C486" s="8" t="s">
        <v>31</v>
      </c>
      <c r="D486" s="8" t="s">
        <v>26</v>
      </c>
      <c r="E486" s="8" t="s">
        <v>1378</v>
      </c>
      <c r="F486" s="8" t="s">
        <v>1380</v>
      </c>
      <c r="G486" s="8" t="s">
        <v>35</v>
      </c>
      <c r="H486" s="8" t="s">
        <v>28</v>
      </c>
      <c r="I486" s="12" t="s">
        <v>22</v>
      </c>
      <c r="J486" s="8" t="s">
        <v>45</v>
      </c>
    </row>
    <row r="487" spans="1:10" x14ac:dyDescent="0.25">
      <c r="A487" s="8" t="s">
        <v>1054</v>
      </c>
      <c r="B487" s="8" t="s">
        <v>1372</v>
      </c>
      <c r="C487" s="8" t="s">
        <v>55</v>
      </c>
      <c r="D487" s="8" t="s">
        <v>18</v>
      </c>
      <c r="E487" s="8" t="s">
        <v>1378</v>
      </c>
      <c r="F487" s="8" t="s">
        <v>1380</v>
      </c>
      <c r="G487" s="8" t="s">
        <v>35</v>
      </c>
      <c r="H487" s="8" t="s">
        <v>68</v>
      </c>
      <c r="I487" s="12" t="s">
        <v>22</v>
      </c>
      <c r="J487" s="8" t="s">
        <v>37</v>
      </c>
    </row>
    <row r="488" spans="1:10" x14ac:dyDescent="0.25">
      <c r="A488" s="8" t="s">
        <v>1055</v>
      </c>
      <c r="B488" s="8" t="s">
        <v>1372</v>
      </c>
      <c r="C488" s="8" t="s">
        <v>55</v>
      </c>
      <c r="D488" s="8" t="s">
        <v>26</v>
      </c>
      <c r="E488" s="8" t="s">
        <v>1378</v>
      </c>
      <c r="F488" s="8" t="s">
        <v>1380</v>
      </c>
      <c r="G488" s="8" t="s">
        <v>35</v>
      </c>
      <c r="H488" s="8" t="s">
        <v>28</v>
      </c>
      <c r="I488" s="12" t="s">
        <v>22</v>
      </c>
      <c r="J488" s="8" t="s">
        <v>1375</v>
      </c>
    </row>
    <row r="489" spans="1:10" x14ac:dyDescent="0.25">
      <c r="A489" s="8" t="s">
        <v>1058</v>
      </c>
      <c r="B489" s="8" t="s">
        <v>1372</v>
      </c>
      <c r="C489" s="8" t="s">
        <v>55</v>
      </c>
      <c r="D489" s="8" t="s">
        <v>18</v>
      </c>
      <c r="E489" s="8" t="s">
        <v>1378</v>
      </c>
      <c r="F489" s="8" t="s">
        <v>1379</v>
      </c>
      <c r="G489" s="8" t="s">
        <v>47</v>
      </c>
      <c r="H489" s="8" t="s">
        <v>32</v>
      </c>
      <c r="I489" s="12" t="s">
        <v>22</v>
      </c>
      <c r="J489" s="8" t="s">
        <v>29</v>
      </c>
    </row>
    <row r="490" spans="1:10" x14ac:dyDescent="0.25">
      <c r="A490" s="8" t="s">
        <v>1075</v>
      </c>
      <c r="B490" s="8" t="s">
        <v>1372</v>
      </c>
      <c r="C490" s="8" t="s">
        <v>25</v>
      </c>
      <c r="D490" s="8" t="s">
        <v>26</v>
      </c>
      <c r="E490" s="8" t="s">
        <v>1378</v>
      </c>
      <c r="F490" s="8" t="s">
        <v>1380</v>
      </c>
      <c r="G490" s="8" t="s">
        <v>142</v>
      </c>
      <c r="H490" s="8" t="s">
        <v>32</v>
      </c>
      <c r="I490" s="12" t="s">
        <v>20</v>
      </c>
      <c r="J490" s="8" t="s">
        <v>1375</v>
      </c>
    </row>
    <row r="491" spans="1:10" x14ac:dyDescent="0.25">
      <c r="A491" s="8" t="s">
        <v>1092</v>
      </c>
      <c r="B491" s="8" t="s">
        <v>1372</v>
      </c>
      <c r="C491" s="8" t="s">
        <v>55</v>
      </c>
      <c r="D491" s="8" t="s">
        <v>26</v>
      </c>
      <c r="E491" s="8" t="s">
        <v>1377</v>
      </c>
      <c r="F491" s="8" t="s">
        <v>1380</v>
      </c>
      <c r="G491" s="8" t="s">
        <v>35</v>
      </c>
      <c r="H491" s="8" t="s">
        <v>61</v>
      </c>
      <c r="I491" s="12" t="s">
        <v>20</v>
      </c>
      <c r="J491" s="8" t="s">
        <v>45</v>
      </c>
    </row>
    <row r="492" spans="1:10" x14ac:dyDescent="0.25">
      <c r="A492" s="8" t="s">
        <v>1115</v>
      </c>
      <c r="B492" s="8" t="s">
        <v>1372</v>
      </c>
      <c r="C492" s="8" t="s">
        <v>55</v>
      </c>
      <c r="D492" s="8" t="s">
        <v>26</v>
      </c>
      <c r="E492" s="8" t="s">
        <v>1378</v>
      </c>
      <c r="F492" s="8" t="s">
        <v>1379</v>
      </c>
      <c r="G492" s="8" t="s">
        <v>27</v>
      </c>
      <c r="H492" s="8" t="s">
        <v>66</v>
      </c>
      <c r="I492" s="12" t="s">
        <v>22</v>
      </c>
      <c r="J492" s="8" t="s">
        <v>37</v>
      </c>
    </row>
    <row r="493" spans="1:10" x14ac:dyDescent="0.25">
      <c r="A493" s="8" t="s">
        <v>1118</v>
      </c>
      <c r="B493" s="8" t="s">
        <v>1372</v>
      </c>
      <c r="C493" s="8" t="s">
        <v>17</v>
      </c>
      <c r="D493" s="8" t="s">
        <v>18</v>
      </c>
      <c r="E493" s="8" t="s">
        <v>1377</v>
      </c>
      <c r="F493" s="8" t="s">
        <v>1379</v>
      </c>
      <c r="G493" s="8" t="s">
        <v>47</v>
      </c>
      <c r="H493" s="8" t="s">
        <v>68</v>
      </c>
      <c r="I493" s="12" t="s">
        <v>22</v>
      </c>
      <c r="J493" s="8" t="s">
        <v>1375</v>
      </c>
    </row>
    <row r="494" spans="1:10" x14ac:dyDescent="0.25">
      <c r="A494" s="8" t="s">
        <v>1120</v>
      </c>
      <c r="B494" s="8" t="s">
        <v>1372</v>
      </c>
      <c r="C494" s="8" t="s">
        <v>55</v>
      </c>
      <c r="D494" s="8" t="s">
        <v>18</v>
      </c>
      <c r="E494" s="8" t="s">
        <v>1377</v>
      </c>
      <c r="F494" s="8" t="s">
        <v>1379</v>
      </c>
      <c r="G494" s="8" t="s">
        <v>35</v>
      </c>
      <c r="H494" s="8" t="s">
        <v>36</v>
      </c>
      <c r="I494" s="12" t="s">
        <v>20</v>
      </c>
      <c r="J494" s="8" t="s">
        <v>1375</v>
      </c>
    </row>
    <row r="495" spans="1:10" x14ac:dyDescent="0.25">
      <c r="A495" s="8" t="s">
        <v>1127</v>
      </c>
      <c r="B495" s="8" t="s">
        <v>1372</v>
      </c>
      <c r="C495" s="8" t="s">
        <v>55</v>
      </c>
      <c r="D495" s="8" t="s">
        <v>26</v>
      </c>
      <c r="E495" s="8" t="s">
        <v>1378</v>
      </c>
      <c r="F495" s="8" t="s">
        <v>1380</v>
      </c>
      <c r="G495" s="8" t="s">
        <v>47</v>
      </c>
      <c r="H495" s="8" t="s">
        <v>61</v>
      </c>
      <c r="I495" s="12" t="s">
        <v>20</v>
      </c>
      <c r="J495" s="8" t="s">
        <v>1375</v>
      </c>
    </row>
    <row r="496" spans="1:10" x14ac:dyDescent="0.25">
      <c r="A496" s="8" t="s">
        <v>1130</v>
      </c>
      <c r="B496" s="8" t="s">
        <v>1372</v>
      </c>
      <c r="C496" s="8" t="s">
        <v>31</v>
      </c>
      <c r="D496" s="8" t="s">
        <v>18</v>
      </c>
      <c r="E496" s="8" t="s">
        <v>1378</v>
      </c>
      <c r="F496" s="8" t="s">
        <v>1379</v>
      </c>
      <c r="G496" s="8" t="s">
        <v>35</v>
      </c>
      <c r="H496" s="8" t="s">
        <v>32</v>
      </c>
      <c r="I496" s="12" t="s">
        <v>20</v>
      </c>
      <c r="J496" s="8" t="s">
        <v>29</v>
      </c>
    </row>
    <row r="497" spans="1:10" x14ac:dyDescent="0.25">
      <c r="A497" s="8" t="s">
        <v>1131</v>
      </c>
      <c r="B497" s="8" t="s">
        <v>1372</v>
      </c>
      <c r="C497" s="8" t="s">
        <v>55</v>
      </c>
      <c r="D497" s="8" t="s">
        <v>18</v>
      </c>
      <c r="E497" s="8" t="s">
        <v>1378</v>
      </c>
      <c r="F497" s="8" t="s">
        <v>1380</v>
      </c>
      <c r="G497" s="8" t="s">
        <v>35</v>
      </c>
      <c r="H497" s="8" t="s">
        <v>36</v>
      </c>
      <c r="I497" s="12" t="s">
        <v>22</v>
      </c>
      <c r="J497" s="8" t="s">
        <v>1375</v>
      </c>
    </row>
    <row r="498" spans="1:10" x14ac:dyDescent="0.25">
      <c r="A498" s="8" t="s">
        <v>1135</v>
      </c>
      <c r="B498" s="8" t="s">
        <v>1372</v>
      </c>
      <c r="C498" s="8" t="s">
        <v>17</v>
      </c>
      <c r="D498" s="8" t="s">
        <v>26</v>
      </c>
      <c r="E498" s="8" t="s">
        <v>1378</v>
      </c>
      <c r="F498" s="8" t="s">
        <v>1380</v>
      </c>
      <c r="G498" s="8" t="s">
        <v>35</v>
      </c>
      <c r="H498" s="8" t="s">
        <v>68</v>
      </c>
      <c r="I498" s="12" t="s">
        <v>22</v>
      </c>
      <c r="J498" s="8" t="s">
        <v>1375</v>
      </c>
    </row>
    <row r="499" spans="1:10" x14ac:dyDescent="0.25">
      <c r="A499" s="8" t="s">
        <v>1138</v>
      </c>
      <c r="B499" s="8" t="s">
        <v>1372</v>
      </c>
      <c r="C499" s="8" t="s">
        <v>17</v>
      </c>
      <c r="D499" s="8" t="s">
        <v>26</v>
      </c>
      <c r="E499" s="8" t="s">
        <v>1377</v>
      </c>
      <c r="F499" s="8" t="s">
        <v>1380</v>
      </c>
      <c r="G499" s="8" t="s">
        <v>47</v>
      </c>
      <c r="H499" s="8" t="s">
        <v>32</v>
      </c>
      <c r="I499" s="12" t="s">
        <v>22</v>
      </c>
      <c r="J499" s="8" t="s">
        <v>1375</v>
      </c>
    </row>
    <row r="500" spans="1:10" x14ac:dyDescent="0.25">
      <c r="A500" s="10" t="s">
        <v>1141</v>
      </c>
      <c r="B500" s="8" t="s">
        <v>1372</v>
      </c>
      <c r="C500" s="8" t="s">
        <v>31</v>
      </c>
      <c r="D500" s="8" t="s">
        <v>18</v>
      </c>
      <c r="E500" s="8" t="s">
        <v>1377</v>
      </c>
      <c r="F500" s="8" t="s">
        <v>1380</v>
      </c>
      <c r="G500" s="8" t="s">
        <v>35</v>
      </c>
      <c r="H500" s="8" t="s">
        <v>76</v>
      </c>
      <c r="I500" s="12" t="s">
        <v>22</v>
      </c>
      <c r="J500" s="8" t="s">
        <v>37</v>
      </c>
    </row>
    <row r="501" spans="1:10" x14ac:dyDescent="0.25">
      <c r="A501" s="8" t="s">
        <v>1144</v>
      </c>
      <c r="B501" s="8" t="s">
        <v>1372</v>
      </c>
      <c r="C501" s="8" t="s">
        <v>55</v>
      </c>
      <c r="D501" s="8" t="s">
        <v>26</v>
      </c>
      <c r="E501" s="8" t="s">
        <v>1378</v>
      </c>
      <c r="F501" s="8" t="s">
        <v>1379</v>
      </c>
      <c r="G501" s="8" t="s">
        <v>47</v>
      </c>
      <c r="H501" s="8" t="s">
        <v>166</v>
      </c>
      <c r="I501" s="12" t="s">
        <v>22</v>
      </c>
      <c r="J501" s="8" t="s">
        <v>1375</v>
      </c>
    </row>
    <row r="502" spans="1:10" x14ac:dyDescent="0.25">
      <c r="A502" s="8" t="s">
        <v>1145</v>
      </c>
      <c r="B502" s="8" t="s">
        <v>1372</v>
      </c>
      <c r="C502" s="8" t="s">
        <v>17</v>
      </c>
      <c r="D502" s="8" t="s">
        <v>18</v>
      </c>
      <c r="E502" s="8" t="s">
        <v>1378</v>
      </c>
      <c r="F502" s="8" t="s">
        <v>1380</v>
      </c>
      <c r="G502" s="8" t="s">
        <v>35</v>
      </c>
      <c r="H502" s="8" t="s">
        <v>39</v>
      </c>
      <c r="I502" s="12" t="s">
        <v>22</v>
      </c>
      <c r="J502" s="8" t="s">
        <v>1375</v>
      </c>
    </row>
    <row r="503" spans="1:10" x14ac:dyDescent="0.25">
      <c r="A503" s="8" t="s">
        <v>1149</v>
      </c>
      <c r="B503" s="8" t="s">
        <v>1372</v>
      </c>
      <c r="C503" s="8" t="s">
        <v>31</v>
      </c>
      <c r="D503" s="8" t="s">
        <v>18</v>
      </c>
      <c r="E503" s="8" t="s">
        <v>1378</v>
      </c>
      <c r="F503" s="8" t="s">
        <v>1379</v>
      </c>
      <c r="G503" s="8" t="s">
        <v>27</v>
      </c>
      <c r="H503" s="8" t="s">
        <v>32</v>
      </c>
      <c r="I503" s="12" t="s">
        <v>20</v>
      </c>
      <c r="J503" s="8" t="s">
        <v>29</v>
      </c>
    </row>
    <row r="504" spans="1:10" x14ac:dyDescent="0.25">
      <c r="A504" s="8" t="s">
        <v>1150</v>
      </c>
      <c r="B504" s="8" t="s">
        <v>1372</v>
      </c>
      <c r="C504" s="8" t="s">
        <v>55</v>
      </c>
      <c r="D504" s="8" t="s">
        <v>18</v>
      </c>
      <c r="E504" s="8" t="s">
        <v>1378</v>
      </c>
      <c r="F504" s="8" t="s">
        <v>1380</v>
      </c>
      <c r="G504" s="8" t="s">
        <v>35</v>
      </c>
      <c r="H504" s="8" t="s">
        <v>32</v>
      </c>
      <c r="I504" s="12" t="s">
        <v>22</v>
      </c>
      <c r="J504" s="8" t="s">
        <v>1375</v>
      </c>
    </row>
    <row r="505" spans="1:10" x14ac:dyDescent="0.25">
      <c r="A505" s="8" t="s">
        <v>1156</v>
      </c>
      <c r="B505" s="8" t="s">
        <v>1372</v>
      </c>
      <c r="C505" s="8" t="s">
        <v>55</v>
      </c>
      <c r="D505" s="8" t="s">
        <v>18</v>
      </c>
      <c r="E505" s="8" t="s">
        <v>1378</v>
      </c>
      <c r="F505" s="8" t="s">
        <v>1379</v>
      </c>
      <c r="G505" s="8" t="s">
        <v>47</v>
      </c>
      <c r="H505" s="8" t="s">
        <v>36</v>
      </c>
      <c r="I505" s="12" t="s">
        <v>20</v>
      </c>
      <c r="J505" s="8" t="s">
        <v>37</v>
      </c>
    </row>
    <row r="506" spans="1:10" x14ac:dyDescent="0.25">
      <c r="A506" s="8" t="s">
        <v>1183</v>
      </c>
      <c r="B506" s="8" t="s">
        <v>1372</v>
      </c>
      <c r="C506" s="8" t="s">
        <v>31</v>
      </c>
      <c r="D506" s="8" t="s">
        <v>18</v>
      </c>
      <c r="E506" s="8" t="s">
        <v>1378</v>
      </c>
      <c r="F506" s="8" t="s">
        <v>1380</v>
      </c>
      <c r="G506" s="8" t="s">
        <v>47</v>
      </c>
      <c r="H506" s="8" t="s">
        <v>28</v>
      </c>
      <c r="I506" s="12" t="s">
        <v>20</v>
      </c>
      <c r="J506" s="8" t="s">
        <v>45</v>
      </c>
    </row>
    <row r="507" spans="1:10" x14ac:dyDescent="0.25">
      <c r="A507" s="8" t="s">
        <v>1193</v>
      </c>
      <c r="B507" s="8" t="s">
        <v>1372</v>
      </c>
      <c r="C507" s="8" t="s">
        <v>31</v>
      </c>
      <c r="D507" s="8" t="s">
        <v>18</v>
      </c>
      <c r="E507" s="8" t="s">
        <v>1378</v>
      </c>
      <c r="F507" s="8" t="s">
        <v>1380</v>
      </c>
      <c r="G507" s="8" t="s">
        <v>27</v>
      </c>
      <c r="H507" s="8" t="s">
        <v>166</v>
      </c>
      <c r="I507" s="12" t="s">
        <v>20</v>
      </c>
      <c r="J507" s="8" t="s">
        <v>1375</v>
      </c>
    </row>
    <row r="508" spans="1:10" x14ac:dyDescent="0.25">
      <c r="A508" s="8" t="s">
        <v>30</v>
      </c>
      <c r="B508" s="8" t="s">
        <v>1372</v>
      </c>
      <c r="C508" s="8" t="s">
        <v>31</v>
      </c>
      <c r="D508" s="8" t="s">
        <v>18</v>
      </c>
      <c r="E508" s="8" t="s">
        <v>1378</v>
      </c>
      <c r="F508" s="8" t="s">
        <v>1379</v>
      </c>
      <c r="G508" s="8" t="s">
        <v>19</v>
      </c>
      <c r="H508" s="8" t="s">
        <v>32</v>
      </c>
      <c r="I508" s="12" t="s">
        <v>22</v>
      </c>
      <c r="J508" s="8" t="s">
        <v>33</v>
      </c>
    </row>
    <row r="509" spans="1:10" x14ac:dyDescent="0.25">
      <c r="A509" s="8" t="s">
        <v>34</v>
      </c>
      <c r="B509" s="8" t="s">
        <v>1372</v>
      </c>
      <c r="C509" s="8" t="s">
        <v>31</v>
      </c>
      <c r="D509" s="8" t="s">
        <v>26</v>
      </c>
      <c r="E509" s="8" t="s">
        <v>1378</v>
      </c>
      <c r="F509" s="8" t="s">
        <v>1380</v>
      </c>
      <c r="G509" s="8" t="s">
        <v>35</v>
      </c>
      <c r="H509" s="8" t="s">
        <v>36</v>
      </c>
      <c r="I509" s="12" t="s">
        <v>20</v>
      </c>
      <c r="J509" s="8" t="s">
        <v>37</v>
      </c>
    </row>
    <row r="510" spans="1:10" x14ac:dyDescent="0.25">
      <c r="A510" s="8" t="s">
        <v>49</v>
      </c>
      <c r="B510" s="8" t="s">
        <v>1372</v>
      </c>
      <c r="C510" s="8" t="s">
        <v>31</v>
      </c>
      <c r="D510" s="8" t="s">
        <v>18</v>
      </c>
      <c r="E510" s="8" t="s">
        <v>1377</v>
      </c>
      <c r="F510" s="8" t="s">
        <v>1380</v>
      </c>
      <c r="G510" s="8" t="s">
        <v>35</v>
      </c>
      <c r="H510" s="8" t="s">
        <v>50</v>
      </c>
      <c r="I510" s="12" t="s">
        <v>20</v>
      </c>
      <c r="J510" s="8" t="s">
        <v>1375</v>
      </c>
    </row>
    <row r="511" spans="1:10" x14ac:dyDescent="0.25">
      <c r="A511" s="8" t="s">
        <v>59</v>
      </c>
      <c r="B511" s="8" t="s">
        <v>1372</v>
      </c>
      <c r="C511" s="8" t="s">
        <v>31</v>
      </c>
      <c r="D511" s="8" t="s">
        <v>18</v>
      </c>
      <c r="E511" s="8" t="s">
        <v>1378</v>
      </c>
      <c r="F511" s="8" t="s">
        <v>1380</v>
      </c>
      <c r="G511" s="8" t="s">
        <v>35</v>
      </c>
      <c r="H511" s="8" t="s">
        <v>28</v>
      </c>
      <c r="I511" s="12" t="s">
        <v>20</v>
      </c>
      <c r="J511" s="8" t="s">
        <v>45</v>
      </c>
    </row>
    <row r="512" spans="1:10" x14ac:dyDescent="0.25">
      <c r="A512" s="8" t="s">
        <v>62</v>
      </c>
      <c r="B512" s="8" t="s">
        <v>1372</v>
      </c>
      <c r="C512" s="8" t="s">
        <v>17</v>
      </c>
      <c r="D512" s="8" t="s">
        <v>26</v>
      </c>
      <c r="E512" s="8" t="s">
        <v>1377</v>
      </c>
      <c r="F512" s="8" t="s">
        <v>1379</v>
      </c>
      <c r="G512" s="8" t="s">
        <v>63</v>
      </c>
      <c r="H512" s="8" t="s">
        <v>61</v>
      </c>
      <c r="I512" s="12" t="s">
        <v>22</v>
      </c>
      <c r="J512" s="8" t="s">
        <v>52</v>
      </c>
    </row>
    <row r="513" spans="1:10" x14ac:dyDescent="0.25">
      <c r="A513" s="8" t="s">
        <v>64</v>
      </c>
      <c r="B513" s="8" t="s">
        <v>1372</v>
      </c>
      <c r="C513" s="8" t="s">
        <v>31</v>
      </c>
      <c r="D513" s="8" t="s">
        <v>26</v>
      </c>
      <c r="E513" s="8" t="s">
        <v>1377</v>
      </c>
      <c r="F513" s="8" t="s">
        <v>1379</v>
      </c>
      <c r="G513" s="8" t="s">
        <v>27</v>
      </c>
      <c r="H513" s="8" t="s">
        <v>32</v>
      </c>
      <c r="I513" s="12" t="s">
        <v>20</v>
      </c>
      <c r="J513" s="8" t="s">
        <v>29</v>
      </c>
    </row>
    <row r="514" spans="1:10" x14ac:dyDescent="0.25">
      <c r="A514" s="8" t="s">
        <v>69</v>
      </c>
      <c r="B514" s="8" t="s">
        <v>1372</v>
      </c>
      <c r="C514" s="8" t="s">
        <v>25</v>
      </c>
      <c r="D514" s="8" t="s">
        <v>18</v>
      </c>
      <c r="E514" s="8" t="s">
        <v>1378</v>
      </c>
      <c r="F514" s="8" t="s">
        <v>1379</v>
      </c>
      <c r="G514" s="8" t="s">
        <v>19</v>
      </c>
      <c r="H514" s="8" t="s">
        <v>32</v>
      </c>
      <c r="I514" s="12" t="s">
        <v>22</v>
      </c>
      <c r="J514" s="8" t="s">
        <v>29</v>
      </c>
    </row>
    <row r="515" spans="1:10" x14ac:dyDescent="0.25">
      <c r="A515" s="8" t="s">
        <v>74</v>
      </c>
      <c r="B515" s="8" t="s">
        <v>1372</v>
      </c>
      <c r="C515" s="8" t="s">
        <v>31</v>
      </c>
      <c r="D515" s="8" t="s">
        <v>26</v>
      </c>
      <c r="E515" s="8" t="s">
        <v>1378</v>
      </c>
      <c r="F515" s="8" t="s">
        <v>1379</v>
      </c>
      <c r="G515" s="8" t="s">
        <v>35</v>
      </c>
      <c r="H515" s="8" t="s">
        <v>66</v>
      </c>
      <c r="I515" s="12" t="s">
        <v>20</v>
      </c>
      <c r="J515" s="8" t="s">
        <v>1375</v>
      </c>
    </row>
    <row r="516" spans="1:10" x14ac:dyDescent="0.25">
      <c r="A516" s="8" t="s">
        <v>75</v>
      </c>
      <c r="B516" s="8" t="s">
        <v>1372</v>
      </c>
      <c r="C516" s="8" t="s">
        <v>31</v>
      </c>
      <c r="D516" s="8" t="s">
        <v>26</v>
      </c>
      <c r="E516" s="8" t="s">
        <v>1378</v>
      </c>
      <c r="F516" s="8" t="s">
        <v>1380</v>
      </c>
      <c r="G516" s="8" t="s">
        <v>19</v>
      </c>
      <c r="H516" s="8" t="s">
        <v>76</v>
      </c>
      <c r="I516" s="12" t="s">
        <v>22</v>
      </c>
      <c r="J516" s="8" t="s">
        <v>45</v>
      </c>
    </row>
    <row r="517" spans="1:10" x14ac:dyDescent="0.25">
      <c r="A517" s="8" t="s">
        <v>78</v>
      </c>
      <c r="B517" s="8" t="s">
        <v>1372</v>
      </c>
      <c r="C517" s="8" t="s">
        <v>31</v>
      </c>
      <c r="D517" s="8" t="s">
        <v>18</v>
      </c>
      <c r="E517" s="8" t="s">
        <v>1378</v>
      </c>
      <c r="F517" s="8" t="s">
        <v>1379</v>
      </c>
      <c r="G517" s="8" t="s">
        <v>47</v>
      </c>
      <c r="H517" s="8" t="s">
        <v>32</v>
      </c>
      <c r="I517" s="12" t="s">
        <v>20</v>
      </c>
      <c r="J517" s="8" t="s">
        <v>29</v>
      </c>
    </row>
    <row r="518" spans="1:10" x14ac:dyDescent="0.25">
      <c r="A518" s="8" t="s">
        <v>92</v>
      </c>
      <c r="B518" s="8" t="s">
        <v>1372</v>
      </c>
      <c r="C518" s="8" t="s">
        <v>87</v>
      </c>
      <c r="D518" s="8" t="s">
        <v>87</v>
      </c>
      <c r="E518" s="8" t="s">
        <v>1377</v>
      </c>
      <c r="F518" s="8" t="s">
        <v>1380</v>
      </c>
      <c r="G518" s="8" t="s">
        <v>35</v>
      </c>
      <c r="H518" s="8" t="s">
        <v>76</v>
      </c>
      <c r="I518" s="12" t="s">
        <v>20</v>
      </c>
      <c r="J518" s="8" t="s">
        <v>45</v>
      </c>
    </row>
    <row r="519" spans="1:10" x14ac:dyDescent="0.25">
      <c r="A519" s="8" t="s">
        <v>95</v>
      </c>
      <c r="B519" s="8" t="s">
        <v>1372</v>
      </c>
      <c r="C519" s="8" t="s">
        <v>55</v>
      </c>
      <c r="D519" s="8" t="s">
        <v>18</v>
      </c>
      <c r="E519" s="8" t="s">
        <v>1378</v>
      </c>
      <c r="F519" s="8" t="s">
        <v>1379</v>
      </c>
      <c r="G519" s="8" t="s">
        <v>35</v>
      </c>
      <c r="H519" s="8" t="s">
        <v>96</v>
      </c>
      <c r="I519" s="12" t="s">
        <v>22</v>
      </c>
      <c r="J519" s="8" t="s">
        <v>45</v>
      </c>
    </row>
    <row r="520" spans="1:10" x14ac:dyDescent="0.25">
      <c r="A520" s="8" t="s">
        <v>98</v>
      </c>
      <c r="B520" s="8" t="s">
        <v>1372</v>
      </c>
      <c r="C520" s="8" t="s">
        <v>87</v>
      </c>
      <c r="D520" s="8" t="s">
        <v>87</v>
      </c>
      <c r="E520" s="8" t="s">
        <v>1377</v>
      </c>
      <c r="F520" s="8" t="s">
        <v>1379</v>
      </c>
      <c r="G520" s="8" t="s">
        <v>27</v>
      </c>
      <c r="H520" s="8" t="s">
        <v>66</v>
      </c>
      <c r="I520" s="12" t="s">
        <v>22</v>
      </c>
      <c r="J520" s="8" t="s">
        <v>33</v>
      </c>
    </row>
    <row r="521" spans="1:10" x14ac:dyDescent="0.25">
      <c r="A521" s="8" t="s">
        <v>101</v>
      </c>
      <c r="B521" s="8" t="s">
        <v>1372</v>
      </c>
      <c r="C521" s="8" t="s">
        <v>31</v>
      </c>
      <c r="D521" s="8" t="s">
        <v>26</v>
      </c>
      <c r="E521" s="8" t="s">
        <v>1378</v>
      </c>
      <c r="F521" s="8" t="s">
        <v>1379</v>
      </c>
      <c r="G521" s="8" t="s">
        <v>47</v>
      </c>
      <c r="H521" s="8" t="s">
        <v>32</v>
      </c>
      <c r="I521" s="12" t="s">
        <v>20</v>
      </c>
      <c r="J521" s="8" t="s">
        <v>29</v>
      </c>
    </row>
    <row r="522" spans="1:10" x14ac:dyDescent="0.25">
      <c r="A522" s="8" t="s">
        <v>105</v>
      </c>
      <c r="B522" s="8" t="s">
        <v>1372</v>
      </c>
      <c r="C522" s="8" t="s">
        <v>31</v>
      </c>
      <c r="D522" s="8" t="s">
        <v>26</v>
      </c>
      <c r="E522" s="8" t="s">
        <v>1377</v>
      </c>
      <c r="F522" s="8" t="s">
        <v>1379</v>
      </c>
      <c r="G522" s="8" t="s">
        <v>35</v>
      </c>
      <c r="H522" s="8" t="s">
        <v>32</v>
      </c>
      <c r="I522" s="12" t="s">
        <v>20</v>
      </c>
      <c r="J522" s="8" t="s">
        <v>29</v>
      </c>
    </row>
    <row r="523" spans="1:10" x14ac:dyDescent="0.25">
      <c r="A523" s="8" t="s">
        <v>106</v>
      </c>
      <c r="B523" s="8" t="s">
        <v>1372</v>
      </c>
      <c r="C523" s="8" t="s">
        <v>31</v>
      </c>
      <c r="D523" s="8" t="s">
        <v>26</v>
      </c>
      <c r="E523" s="8" t="s">
        <v>1377</v>
      </c>
      <c r="F523" s="8" t="s">
        <v>1379</v>
      </c>
      <c r="G523" s="8" t="s">
        <v>27</v>
      </c>
      <c r="H523" s="8" t="s">
        <v>66</v>
      </c>
      <c r="I523" s="12" t="s">
        <v>20</v>
      </c>
      <c r="J523" s="8" t="s">
        <v>1375</v>
      </c>
    </row>
    <row r="524" spans="1:10" x14ac:dyDescent="0.25">
      <c r="A524" s="8" t="s">
        <v>111</v>
      </c>
      <c r="B524" s="8" t="s">
        <v>1372</v>
      </c>
      <c r="C524" s="8" t="s">
        <v>55</v>
      </c>
      <c r="D524" s="8" t="s">
        <v>18</v>
      </c>
      <c r="E524" s="8" t="s">
        <v>1378</v>
      </c>
      <c r="F524" s="8" t="s">
        <v>1379</v>
      </c>
      <c r="G524" s="8" t="s">
        <v>47</v>
      </c>
      <c r="H524" s="8" t="s">
        <v>66</v>
      </c>
      <c r="I524" s="12" t="s">
        <v>22</v>
      </c>
      <c r="J524" s="8" t="s">
        <v>29</v>
      </c>
    </row>
    <row r="525" spans="1:10" x14ac:dyDescent="0.25">
      <c r="A525" s="8" t="s">
        <v>119</v>
      </c>
      <c r="B525" s="8" t="s">
        <v>1372</v>
      </c>
      <c r="C525" s="8" t="s">
        <v>55</v>
      </c>
      <c r="D525" s="8" t="s">
        <v>18</v>
      </c>
      <c r="E525" s="8" t="s">
        <v>1378</v>
      </c>
      <c r="F525" s="8" t="s">
        <v>1379</v>
      </c>
      <c r="G525" s="8" t="s">
        <v>47</v>
      </c>
      <c r="H525" s="8" t="s">
        <v>32</v>
      </c>
      <c r="I525" s="12" t="s">
        <v>22</v>
      </c>
      <c r="J525" s="8" t="s">
        <v>1375</v>
      </c>
    </row>
    <row r="526" spans="1:10" x14ac:dyDescent="0.25">
      <c r="A526" s="8" t="s">
        <v>122</v>
      </c>
      <c r="B526" s="8" t="s">
        <v>1372</v>
      </c>
      <c r="C526" s="8" t="s">
        <v>31</v>
      </c>
      <c r="D526" s="8" t="s">
        <v>18</v>
      </c>
      <c r="E526" s="8" t="s">
        <v>1378</v>
      </c>
      <c r="F526" s="8" t="s">
        <v>1379</v>
      </c>
      <c r="G526" s="8" t="s">
        <v>35</v>
      </c>
      <c r="H526" s="8" t="s">
        <v>96</v>
      </c>
      <c r="I526" s="12" t="s">
        <v>22</v>
      </c>
      <c r="J526" s="8" t="s">
        <v>29</v>
      </c>
    </row>
    <row r="527" spans="1:10" x14ac:dyDescent="0.25">
      <c r="A527" s="8" t="s">
        <v>125</v>
      </c>
      <c r="B527" s="8" t="s">
        <v>1372</v>
      </c>
      <c r="C527" s="8" t="s">
        <v>31</v>
      </c>
      <c r="D527" s="8" t="s">
        <v>18</v>
      </c>
      <c r="E527" s="8" t="s">
        <v>1377</v>
      </c>
      <c r="F527" s="8" t="s">
        <v>1379</v>
      </c>
      <c r="G527" s="8" t="s">
        <v>35</v>
      </c>
      <c r="H527" s="8" t="s">
        <v>36</v>
      </c>
      <c r="I527" s="12" t="s">
        <v>22</v>
      </c>
      <c r="J527" s="8" t="s">
        <v>1375</v>
      </c>
    </row>
    <row r="528" spans="1:10" x14ac:dyDescent="0.25">
      <c r="A528" s="8" t="s">
        <v>127</v>
      </c>
      <c r="B528" s="8" t="s">
        <v>1372</v>
      </c>
      <c r="C528" s="8" t="s">
        <v>55</v>
      </c>
      <c r="D528" s="8" t="s">
        <v>26</v>
      </c>
      <c r="E528" s="8" t="s">
        <v>1378</v>
      </c>
      <c r="F528" s="8" t="s">
        <v>1379</v>
      </c>
      <c r="G528" s="8" t="s">
        <v>35</v>
      </c>
      <c r="H528" s="8" t="s">
        <v>32</v>
      </c>
      <c r="I528" s="12" t="s">
        <v>22</v>
      </c>
      <c r="J528" s="8" t="s">
        <v>45</v>
      </c>
    </row>
    <row r="529" spans="1:10" x14ac:dyDescent="0.25">
      <c r="A529" s="8" t="s">
        <v>130</v>
      </c>
      <c r="B529" s="8" t="s">
        <v>1372</v>
      </c>
      <c r="C529" s="8" t="s">
        <v>31</v>
      </c>
      <c r="D529" s="8" t="s">
        <v>26</v>
      </c>
      <c r="E529" s="8" t="s">
        <v>1377</v>
      </c>
      <c r="F529" s="8" t="s">
        <v>1379</v>
      </c>
      <c r="G529" s="8" t="s">
        <v>27</v>
      </c>
      <c r="H529" s="8" t="s">
        <v>96</v>
      </c>
      <c r="I529" s="12" t="s">
        <v>22</v>
      </c>
      <c r="J529" s="8" t="s">
        <v>33</v>
      </c>
    </row>
    <row r="530" spans="1:10" x14ac:dyDescent="0.25">
      <c r="A530" s="8" t="s">
        <v>132</v>
      </c>
      <c r="B530" s="8" t="s">
        <v>1372</v>
      </c>
      <c r="C530" s="8" t="s">
        <v>31</v>
      </c>
      <c r="D530" s="8" t="s">
        <v>26</v>
      </c>
      <c r="E530" s="8" t="s">
        <v>1377</v>
      </c>
      <c r="F530" s="8" t="s">
        <v>1379</v>
      </c>
      <c r="G530" s="8" t="s">
        <v>35</v>
      </c>
      <c r="H530" s="8" t="s">
        <v>32</v>
      </c>
      <c r="I530" s="12" t="s">
        <v>20</v>
      </c>
      <c r="J530" s="8" t="s">
        <v>33</v>
      </c>
    </row>
    <row r="531" spans="1:10" x14ac:dyDescent="0.25">
      <c r="A531" s="8" t="s">
        <v>134</v>
      </c>
      <c r="B531" s="8" t="s">
        <v>1372</v>
      </c>
      <c r="C531" s="8" t="s">
        <v>31</v>
      </c>
      <c r="D531" s="8" t="s">
        <v>26</v>
      </c>
      <c r="E531" s="8" t="s">
        <v>1377</v>
      </c>
      <c r="F531" s="8" t="s">
        <v>1380</v>
      </c>
      <c r="G531" s="8" t="s">
        <v>47</v>
      </c>
      <c r="H531" s="8" t="s">
        <v>66</v>
      </c>
      <c r="I531" s="12" t="s">
        <v>20</v>
      </c>
      <c r="J531" s="8" t="s">
        <v>37</v>
      </c>
    </row>
    <row r="532" spans="1:10" x14ac:dyDescent="0.25">
      <c r="A532" s="10" t="s">
        <v>141</v>
      </c>
      <c r="B532" s="8" t="s">
        <v>1372</v>
      </c>
      <c r="C532" s="8" t="s">
        <v>55</v>
      </c>
      <c r="D532" s="8" t="s">
        <v>18</v>
      </c>
      <c r="E532" s="8" t="s">
        <v>1378</v>
      </c>
      <c r="F532" s="8" t="s">
        <v>1380</v>
      </c>
      <c r="G532" s="8" t="s">
        <v>142</v>
      </c>
      <c r="H532" s="8" t="s">
        <v>28</v>
      </c>
      <c r="I532" s="12" t="s">
        <v>20</v>
      </c>
      <c r="J532" s="8" t="s">
        <v>1375</v>
      </c>
    </row>
    <row r="533" spans="1:10" x14ac:dyDescent="0.25">
      <c r="A533" s="8" t="s">
        <v>143</v>
      </c>
      <c r="B533" s="8" t="s">
        <v>1372</v>
      </c>
      <c r="C533" s="8" t="s">
        <v>25</v>
      </c>
      <c r="D533" s="8" t="s">
        <v>18</v>
      </c>
      <c r="E533" s="8" t="s">
        <v>1378</v>
      </c>
      <c r="F533" s="8" t="s">
        <v>1380</v>
      </c>
      <c r="G533" s="8" t="s">
        <v>27</v>
      </c>
      <c r="H533" s="8" t="s">
        <v>48</v>
      </c>
      <c r="I533" s="12" t="s">
        <v>22</v>
      </c>
      <c r="J533" s="8" t="s">
        <v>1375</v>
      </c>
    </row>
    <row r="534" spans="1:10" x14ac:dyDescent="0.25">
      <c r="A534" s="8" t="s">
        <v>149</v>
      </c>
      <c r="B534" s="8" t="s">
        <v>1372</v>
      </c>
      <c r="C534" s="8" t="s">
        <v>31</v>
      </c>
      <c r="D534" s="8" t="s">
        <v>18</v>
      </c>
      <c r="E534" s="8" t="s">
        <v>1377</v>
      </c>
      <c r="F534" s="8" t="s">
        <v>1379</v>
      </c>
      <c r="G534" s="8" t="s">
        <v>35</v>
      </c>
      <c r="H534" s="8" t="s">
        <v>61</v>
      </c>
      <c r="I534" s="12" t="s">
        <v>22</v>
      </c>
      <c r="J534" s="8" t="s">
        <v>29</v>
      </c>
    </row>
    <row r="535" spans="1:10" x14ac:dyDescent="0.25">
      <c r="A535" s="8" t="s">
        <v>153</v>
      </c>
      <c r="B535" s="8" t="s">
        <v>1372</v>
      </c>
      <c r="C535" s="8" t="s">
        <v>55</v>
      </c>
      <c r="D535" s="8" t="s">
        <v>26</v>
      </c>
      <c r="E535" s="8" t="s">
        <v>1378</v>
      </c>
      <c r="F535" s="8" t="s">
        <v>1379</v>
      </c>
      <c r="G535" s="8" t="s">
        <v>35</v>
      </c>
      <c r="H535" s="8" t="s">
        <v>154</v>
      </c>
      <c r="I535" s="12" t="s">
        <v>22</v>
      </c>
      <c r="J535" s="8" t="s">
        <v>1375</v>
      </c>
    </row>
    <row r="536" spans="1:10" x14ac:dyDescent="0.25">
      <c r="A536" s="8" t="s">
        <v>165</v>
      </c>
      <c r="B536" s="8" t="s">
        <v>1372</v>
      </c>
      <c r="C536" s="8" t="s">
        <v>17</v>
      </c>
      <c r="D536" s="8" t="s">
        <v>26</v>
      </c>
      <c r="E536" s="8" t="s">
        <v>1378</v>
      </c>
      <c r="F536" s="8" t="s">
        <v>1380</v>
      </c>
      <c r="G536" s="8" t="s">
        <v>35</v>
      </c>
      <c r="H536" s="8" t="s">
        <v>166</v>
      </c>
      <c r="I536" s="12" t="s">
        <v>22</v>
      </c>
      <c r="J536" s="8" t="s">
        <v>1375</v>
      </c>
    </row>
    <row r="537" spans="1:10" x14ac:dyDescent="0.25">
      <c r="A537" s="8" t="s">
        <v>167</v>
      </c>
      <c r="B537" s="8" t="s">
        <v>1372</v>
      </c>
      <c r="C537" s="8" t="s">
        <v>55</v>
      </c>
      <c r="D537" s="8" t="s">
        <v>26</v>
      </c>
      <c r="E537" s="8" t="s">
        <v>1377</v>
      </c>
      <c r="F537" s="8" t="s">
        <v>1380</v>
      </c>
      <c r="G537" s="8" t="s">
        <v>35</v>
      </c>
      <c r="H537" s="8" t="s">
        <v>32</v>
      </c>
      <c r="I537" s="12" t="s">
        <v>22</v>
      </c>
      <c r="J537" s="8" t="s">
        <v>1375</v>
      </c>
    </row>
    <row r="538" spans="1:10" x14ac:dyDescent="0.25">
      <c r="A538" s="8" t="s">
        <v>181</v>
      </c>
      <c r="B538" s="8" t="s">
        <v>1372</v>
      </c>
      <c r="C538" s="8" t="s">
        <v>31</v>
      </c>
      <c r="D538" s="8" t="s">
        <v>26</v>
      </c>
      <c r="E538" s="8" t="s">
        <v>1377</v>
      </c>
      <c r="F538" s="8" t="s">
        <v>1379</v>
      </c>
      <c r="G538" s="8" t="s">
        <v>35</v>
      </c>
      <c r="H538" s="8" t="s">
        <v>32</v>
      </c>
      <c r="I538" s="12" t="s">
        <v>20</v>
      </c>
      <c r="J538" s="8" t="s">
        <v>1375</v>
      </c>
    </row>
    <row r="539" spans="1:10" x14ac:dyDescent="0.25">
      <c r="A539" s="8" t="s">
        <v>184</v>
      </c>
      <c r="B539" s="8" t="s">
        <v>1372</v>
      </c>
      <c r="C539" s="8" t="s">
        <v>31</v>
      </c>
      <c r="D539" s="8" t="s">
        <v>26</v>
      </c>
      <c r="E539" s="8" t="s">
        <v>1377</v>
      </c>
      <c r="F539" s="8" t="s">
        <v>1379</v>
      </c>
      <c r="G539" s="8" t="s">
        <v>19</v>
      </c>
      <c r="H539" s="8" t="s">
        <v>76</v>
      </c>
      <c r="I539" s="12" t="s">
        <v>22</v>
      </c>
      <c r="J539" s="8" t="s">
        <v>1375</v>
      </c>
    </row>
    <row r="540" spans="1:10" x14ac:dyDescent="0.25">
      <c r="A540" s="8" t="s">
        <v>200</v>
      </c>
      <c r="B540" s="8" t="s">
        <v>1372</v>
      </c>
      <c r="C540" s="8" t="s">
        <v>55</v>
      </c>
      <c r="D540" s="8" t="s">
        <v>26</v>
      </c>
      <c r="E540" s="8" t="s">
        <v>1378</v>
      </c>
      <c r="F540" s="8" t="s">
        <v>1379</v>
      </c>
      <c r="G540" s="8" t="s">
        <v>47</v>
      </c>
      <c r="H540" s="8" t="s">
        <v>156</v>
      </c>
      <c r="I540" s="12" t="s">
        <v>22</v>
      </c>
      <c r="J540" s="8" t="s">
        <v>1375</v>
      </c>
    </row>
    <row r="541" spans="1:10" x14ac:dyDescent="0.25">
      <c r="A541" s="8" t="s">
        <v>201</v>
      </c>
      <c r="B541" s="8" t="s">
        <v>1372</v>
      </c>
      <c r="C541" s="8" t="s">
        <v>55</v>
      </c>
      <c r="D541" s="8" t="s">
        <v>26</v>
      </c>
      <c r="E541" s="8" t="s">
        <v>1377</v>
      </c>
      <c r="F541" s="8" t="s">
        <v>1379</v>
      </c>
      <c r="G541" s="8" t="s">
        <v>47</v>
      </c>
      <c r="H541" s="8" t="s">
        <v>32</v>
      </c>
      <c r="I541" s="12" t="s">
        <v>22</v>
      </c>
      <c r="J541" s="8" t="s">
        <v>29</v>
      </c>
    </row>
    <row r="542" spans="1:10" x14ac:dyDescent="0.25">
      <c r="A542" s="8" t="s">
        <v>206</v>
      </c>
      <c r="B542" s="8" t="s">
        <v>1372</v>
      </c>
      <c r="C542" s="8" t="s">
        <v>31</v>
      </c>
      <c r="D542" s="8" t="s">
        <v>26</v>
      </c>
      <c r="E542" s="8" t="s">
        <v>1378</v>
      </c>
      <c r="F542" s="8" t="s">
        <v>1379</v>
      </c>
      <c r="G542" s="8" t="s">
        <v>27</v>
      </c>
      <c r="H542" s="8" t="s">
        <v>156</v>
      </c>
      <c r="I542" s="12" t="s">
        <v>22</v>
      </c>
      <c r="J542" s="8" t="s">
        <v>33</v>
      </c>
    </row>
    <row r="543" spans="1:10" x14ac:dyDescent="0.25">
      <c r="A543" s="8" t="s">
        <v>209</v>
      </c>
      <c r="B543" s="8" t="s">
        <v>1372</v>
      </c>
      <c r="C543" s="8" t="s">
        <v>31</v>
      </c>
      <c r="D543" s="8" t="s">
        <v>26</v>
      </c>
      <c r="E543" s="8" t="s">
        <v>1377</v>
      </c>
      <c r="F543" s="8" t="s">
        <v>1380</v>
      </c>
      <c r="G543" s="8" t="s">
        <v>47</v>
      </c>
      <c r="H543" s="8" t="s">
        <v>21</v>
      </c>
      <c r="I543" s="12" t="s">
        <v>22</v>
      </c>
      <c r="J543" s="8" t="s">
        <v>1375</v>
      </c>
    </row>
    <row r="544" spans="1:10" x14ac:dyDescent="0.25">
      <c r="A544" s="8" t="s">
        <v>218</v>
      </c>
      <c r="B544" s="8" t="s">
        <v>1372</v>
      </c>
      <c r="C544" s="8" t="s">
        <v>31</v>
      </c>
      <c r="D544" s="8" t="s">
        <v>26</v>
      </c>
      <c r="E544" s="8" t="s">
        <v>1378</v>
      </c>
      <c r="F544" s="8" t="s">
        <v>1379</v>
      </c>
      <c r="G544" s="8" t="s">
        <v>35</v>
      </c>
      <c r="H544" s="8" t="s">
        <v>36</v>
      </c>
      <c r="I544" s="12" t="s">
        <v>22</v>
      </c>
      <c r="J544" s="8" t="s">
        <v>1375</v>
      </c>
    </row>
    <row r="545" spans="1:10" x14ac:dyDescent="0.25">
      <c r="A545" s="8" t="s">
        <v>219</v>
      </c>
      <c r="B545" s="8" t="s">
        <v>1372</v>
      </c>
      <c r="C545" s="8" t="s">
        <v>31</v>
      </c>
      <c r="D545" s="8" t="s">
        <v>26</v>
      </c>
      <c r="E545" s="8" t="s">
        <v>1378</v>
      </c>
      <c r="F545" s="8" t="s">
        <v>1379</v>
      </c>
      <c r="G545" s="8" t="s">
        <v>27</v>
      </c>
      <c r="H545" s="8" t="s">
        <v>156</v>
      </c>
      <c r="I545" s="12" t="s">
        <v>22</v>
      </c>
      <c r="J545" s="8" t="s">
        <v>33</v>
      </c>
    </row>
    <row r="546" spans="1:10" x14ac:dyDescent="0.25">
      <c r="A546" s="8" t="s">
        <v>220</v>
      </c>
      <c r="B546" s="8" t="s">
        <v>1372</v>
      </c>
      <c r="C546" s="8" t="s">
        <v>31</v>
      </c>
      <c r="D546" s="8" t="s">
        <v>26</v>
      </c>
      <c r="E546" s="8" t="s">
        <v>1377</v>
      </c>
      <c r="F546" s="8" t="s">
        <v>1379</v>
      </c>
      <c r="G546" s="8" t="s">
        <v>57</v>
      </c>
      <c r="H546" s="8" t="s">
        <v>96</v>
      </c>
      <c r="I546" s="12" t="s">
        <v>22</v>
      </c>
      <c r="J546" s="8" t="s">
        <v>1375</v>
      </c>
    </row>
    <row r="547" spans="1:10" x14ac:dyDescent="0.25">
      <c r="A547" s="8" t="s">
        <v>224</v>
      </c>
      <c r="B547" s="8" t="s">
        <v>1372</v>
      </c>
      <c r="C547" s="8" t="s">
        <v>55</v>
      </c>
      <c r="D547" s="8" t="s">
        <v>18</v>
      </c>
      <c r="E547" s="8" t="s">
        <v>1378</v>
      </c>
      <c r="F547" s="8" t="s">
        <v>1379</v>
      </c>
      <c r="G547" s="8" t="s">
        <v>19</v>
      </c>
      <c r="H547" s="8" t="s">
        <v>76</v>
      </c>
      <c r="I547" s="12" t="s">
        <v>22</v>
      </c>
      <c r="J547" s="8" t="s">
        <v>1375</v>
      </c>
    </row>
    <row r="548" spans="1:10" x14ac:dyDescent="0.25">
      <c r="A548" s="8" t="s">
        <v>225</v>
      </c>
      <c r="B548" s="8" t="s">
        <v>1372</v>
      </c>
      <c r="C548" s="8" t="s">
        <v>55</v>
      </c>
      <c r="D548" s="8" t="s">
        <v>18</v>
      </c>
      <c r="E548" s="8" t="s">
        <v>1378</v>
      </c>
      <c r="F548" s="8" t="s">
        <v>1379</v>
      </c>
      <c r="G548" s="8" t="s">
        <v>19</v>
      </c>
      <c r="H548" s="8" t="s">
        <v>32</v>
      </c>
      <c r="I548" s="12" t="s">
        <v>20</v>
      </c>
      <c r="J548" s="8" t="s">
        <v>29</v>
      </c>
    </row>
    <row r="549" spans="1:10" x14ac:dyDescent="0.25">
      <c r="A549" s="8" t="s">
        <v>231</v>
      </c>
      <c r="B549" s="8" t="s">
        <v>1372</v>
      </c>
      <c r="C549" s="8" t="s">
        <v>31</v>
      </c>
      <c r="D549" s="8" t="s">
        <v>44</v>
      </c>
      <c r="E549" s="8" t="s">
        <v>1378</v>
      </c>
      <c r="F549" s="8" t="s">
        <v>1379</v>
      </c>
      <c r="G549" s="8" t="s">
        <v>47</v>
      </c>
      <c r="H549" s="8" t="s">
        <v>32</v>
      </c>
      <c r="I549" s="12" t="s">
        <v>20</v>
      </c>
      <c r="J549" s="8" t="s">
        <v>29</v>
      </c>
    </row>
    <row r="550" spans="1:10" x14ac:dyDescent="0.25">
      <c r="A550" s="8" t="s">
        <v>234</v>
      </c>
      <c r="B550" s="8" t="s">
        <v>1372</v>
      </c>
      <c r="C550" s="8" t="s">
        <v>31</v>
      </c>
      <c r="D550" s="8" t="s">
        <v>18</v>
      </c>
      <c r="E550" s="8" t="s">
        <v>1378</v>
      </c>
      <c r="F550" s="8" t="s">
        <v>1379</v>
      </c>
      <c r="G550" s="8" t="s">
        <v>142</v>
      </c>
      <c r="H550" s="8" t="s">
        <v>235</v>
      </c>
      <c r="I550" s="12" t="s">
        <v>22</v>
      </c>
      <c r="J550" s="8" t="s">
        <v>45</v>
      </c>
    </row>
    <row r="551" spans="1:10" x14ac:dyDescent="0.25">
      <c r="A551" s="8" t="s">
        <v>239</v>
      </c>
      <c r="B551" s="8" t="s">
        <v>1372</v>
      </c>
      <c r="C551" s="8" t="s">
        <v>55</v>
      </c>
      <c r="D551" s="8" t="s">
        <v>18</v>
      </c>
      <c r="E551" s="8" t="s">
        <v>1378</v>
      </c>
      <c r="F551" s="8" t="s">
        <v>1379</v>
      </c>
      <c r="G551" s="8" t="s">
        <v>85</v>
      </c>
      <c r="H551" s="8" t="s">
        <v>61</v>
      </c>
      <c r="I551" s="12" t="s">
        <v>20</v>
      </c>
      <c r="J551" s="8" t="s">
        <v>37</v>
      </c>
    </row>
    <row r="552" spans="1:10" x14ac:dyDescent="0.25">
      <c r="A552" s="8" t="s">
        <v>240</v>
      </c>
      <c r="B552" s="8" t="s">
        <v>1372</v>
      </c>
      <c r="C552" s="8" t="s">
        <v>31</v>
      </c>
      <c r="D552" s="8" t="s">
        <v>26</v>
      </c>
      <c r="E552" s="8" t="s">
        <v>1378</v>
      </c>
      <c r="F552" s="8" t="s">
        <v>1380</v>
      </c>
      <c r="G552" s="8" t="s">
        <v>19</v>
      </c>
      <c r="H552" s="8" t="s">
        <v>96</v>
      </c>
      <c r="I552" s="12" t="s">
        <v>22</v>
      </c>
      <c r="J552" s="8" t="s">
        <v>1375</v>
      </c>
    </row>
    <row r="553" spans="1:10" x14ac:dyDescent="0.25">
      <c r="A553" s="8" t="s">
        <v>247</v>
      </c>
      <c r="B553" s="8" t="s">
        <v>1372</v>
      </c>
      <c r="C553" s="8" t="s">
        <v>31</v>
      </c>
      <c r="D553" s="8" t="s">
        <v>26</v>
      </c>
      <c r="E553" s="8" t="s">
        <v>1377</v>
      </c>
      <c r="F553" s="8" t="s">
        <v>1379</v>
      </c>
      <c r="G553" s="8" t="s">
        <v>35</v>
      </c>
      <c r="H553" s="8" t="s">
        <v>28</v>
      </c>
      <c r="I553" s="12" t="s">
        <v>20</v>
      </c>
      <c r="J553" s="8" t="s">
        <v>1375</v>
      </c>
    </row>
    <row r="554" spans="1:10" x14ac:dyDescent="0.25">
      <c r="A554" s="8" t="s">
        <v>249</v>
      </c>
      <c r="B554" s="8" t="s">
        <v>1372</v>
      </c>
      <c r="C554" s="8" t="s">
        <v>31</v>
      </c>
      <c r="D554" s="8" t="s">
        <v>26</v>
      </c>
      <c r="E554" s="8" t="s">
        <v>1377</v>
      </c>
      <c r="F554" s="8" t="s">
        <v>1379</v>
      </c>
      <c r="G554" s="8" t="s">
        <v>47</v>
      </c>
      <c r="H554" s="8" t="s">
        <v>32</v>
      </c>
      <c r="I554" s="12" t="s">
        <v>22</v>
      </c>
      <c r="J554" s="8" t="s">
        <v>1375</v>
      </c>
    </row>
    <row r="555" spans="1:10" x14ac:dyDescent="0.25">
      <c r="A555" s="8" t="s">
        <v>250</v>
      </c>
      <c r="B555" s="8" t="s">
        <v>1372</v>
      </c>
      <c r="C555" s="8" t="s">
        <v>31</v>
      </c>
      <c r="D555" s="8" t="s">
        <v>26</v>
      </c>
      <c r="E555" s="8" t="s">
        <v>1377</v>
      </c>
      <c r="F555" s="8" t="s">
        <v>1379</v>
      </c>
      <c r="G555" s="8" t="s">
        <v>47</v>
      </c>
      <c r="H555" s="8" t="s">
        <v>66</v>
      </c>
      <c r="I555" s="12" t="s">
        <v>22</v>
      </c>
      <c r="J555" s="8" t="s">
        <v>29</v>
      </c>
    </row>
    <row r="556" spans="1:10" x14ac:dyDescent="0.25">
      <c r="A556" s="8" t="s">
        <v>253</v>
      </c>
      <c r="B556" s="8" t="s">
        <v>1372</v>
      </c>
      <c r="C556" s="8" t="s">
        <v>55</v>
      </c>
      <c r="D556" s="8" t="s">
        <v>18</v>
      </c>
      <c r="E556" s="8" t="s">
        <v>1378</v>
      </c>
      <c r="F556" s="8" t="s">
        <v>1379</v>
      </c>
      <c r="G556" s="8" t="s">
        <v>19</v>
      </c>
      <c r="H556" s="8" t="s">
        <v>96</v>
      </c>
      <c r="I556" s="12" t="s">
        <v>22</v>
      </c>
      <c r="J556" s="8" t="s">
        <v>29</v>
      </c>
    </row>
    <row r="557" spans="1:10" x14ac:dyDescent="0.25">
      <c r="A557" s="8" t="s">
        <v>259</v>
      </c>
      <c r="B557" s="8" t="s">
        <v>1372</v>
      </c>
      <c r="C557" s="8" t="s">
        <v>31</v>
      </c>
      <c r="D557" s="8" t="s">
        <v>26</v>
      </c>
      <c r="E557" s="8" t="s">
        <v>1377</v>
      </c>
      <c r="F557" s="8" t="s">
        <v>1380</v>
      </c>
      <c r="G557" s="8" t="s">
        <v>47</v>
      </c>
      <c r="H557" s="8" t="s">
        <v>36</v>
      </c>
      <c r="I557" s="12" t="s">
        <v>20</v>
      </c>
      <c r="J557" s="8" t="s">
        <v>37</v>
      </c>
    </row>
    <row r="558" spans="1:10" x14ac:dyDescent="0.25">
      <c r="A558" s="8" t="s">
        <v>263</v>
      </c>
      <c r="B558" s="8" t="s">
        <v>1372</v>
      </c>
      <c r="C558" s="8" t="s">
        <v>31</v>
      </c>
      <c r="D558" s="8" t="s">
        <v>18</v>
      </c>
      <c r="E558" s="8" t="s">
        <v>1378</v>
      </c>
      <c r="F558" s="8" t="s">
        <v>1379</v>
      </c>
      <c r="G558" s="8" t="s">
        <v>63</v>
      </c>
      <c r="H558" s="8" t="s">
        <v>36</v>
      </c>
      <c r="I558" s="12" t="s">
        <v>20</v>
      </c>
      <c r="J558" s="8" t="s">
        <v>37</v>
      </c>
    </row>
    <row r="559" spans="1:10" x14ac:dyDescent="0.25">
      <c r="A559" s="8" t="s">
        <v>278</v>
      </c>
      <c r="B559" s="8" t="s">
        <v>1372</v>
      </c>
      <c r="C559" s="8" t="s">
        <v>55</v>
      </c>
      <c r="D559" s="8" t="s">
        <v>18</v>
      </c>
      <c r="E559" s="8" t="s">
        <v>1378</v>
      </c>
      <c r="F559" s="8" t="s">
        <v>1379</v>
      </c>
      <c r="G559" s="8" t="s">
        <v>35</v>
      </c>
      <c r="H559" s="8" t="s">
        <v>32</v>
      </c>
      <c r="I559" s="12" t="s">
        <v>22</v>
      </c>
      <c r="J559" s="8" t="s">
        <v>1375</v>
      </c>
    </row>
    <row r="560" spans="1:10" x14ac:dyDescent="0.25">
      <c r="A560" s="8" t="s">
        <v>279</v>
      </c>
      <c r="B560" s="8" t="s">
        <v>1372</v>
      </c>
      <c r="C560" s="8" t="s">
        <v>31</v>
      </c>
      <c r="D560" s="8" t="s">
        <v>18</v>
      </c>
      <c r="E560" s="8" t="s">
        <v>1378</v>
      </c>
      <c r="F560" s="8" t="s">
        <v>1379</v>
      </c>
      <c r="G560" s="8" t="s">
        <v>47</v>
      </c>
      <c r="H560" s="8" t="s">
        <v>96</v>
      </c>
      <c r="I560" s="12" t="s">
        <v>20</v>
      </c>
      <c r="J560" s="8" t="s">
        <v>1375</v>
      </c>
    </row>
    <row r="561" spans="1:10" x14ac:dyDescent="0.25">
      <c r="A561" s="8" t="s">
        <v>283</v>
      </c>
      <c r="B561" s="8" t="s">
        <v>1372</v>
      </c>
      <c r="C561" s="8" t="s">
        <v>17</v>
      </c>
      <c r="D561" s="8" t="s">
        <v>18</v>
      </c>
      <c r="E561" s="8" t="s">
        <v>1378</v>
      </c>
      <c r="F561" s="8" t="s">
        <v>1379</v>
      </c>
      <c r="G561" s="8" t="s">
        <v>27</v>
      </c>
      <c r="H561" s="8" t="s">
        <v>21</v>
      </c>
      <c r="I561" s="12" t="s">
        <v>22</v>
      </c>
      <c r="J561" s="8" t="s">
        <v>33</v>
      </c>
    </row>
    <row r="562" spans="1:10" x14ac:dyDescent="0.25">
      <c r="A562" s="8" t="s">
        <v>286</v>
      </c>
      <c r="B562" s="8" t="s">
        <v>1372</v>
      </c>
      <c r="C562" s="8" t="s">
        <v>17</v>
      </c>
      <c r="D562" s="8" t="s">
        <v>26</v>
      </c>
      <c r="E562" s="8" t="s">
        <v>1378</v>
      </c>
      <c r="F562" s="8" t="s">
        <v>1380</v>
      </c>
      <c r="G562" s="8" t="s">
        <v>35</v>
      </c>
      <c r="H562" s="8" t="s">
        <v>68</v>
      </c>
      <c r="I562" s="12" t="s">
        <v>22</v>
      </c>
      <c r="J562" s="8" t="s">
        <v>1375</v>
      </c>
    </row>
    <row r="563" spans="1:10" x14ac:dyDescent="0.25">
      <c r="A563" s="8" t="s">
        <v>293</v>
      </c>
      <c r="B563" s="8" t="s">
        <v>1372</v>
      </c>
      <c r="C563" s="8" t="s">
        <v>55</v>
      </c>
      <c r="D563" s="8" t="s">
        <v>18</v>
      </c>
      <c r="E563" s="8" t="s">
        <v>1378</v>
      </c>
      <c r="F563" s="8" t="s">
        <v>1379</v>
      </c>
      <c r="G563" s="8" t="s">
        <v>19</v>
      </c>
      <c r="H563" s="8" t="s">
        <v>76</v>
      </c>
      <c r="I563" s="12" t="s">
        <v>20</v>
      </c>
      <c r="J563" s="8" t="s">
        <v>1375</v>
      </c>
    </row>
    <row r="564" spans="1:10" x14ac:dyDescent="0.25">
      <c r="A564" s="8" t="s">
        <v>297</v>
      </c>
      <c r="B564" s="8" t="s">
        <v>1372</v>
      </c>
      <c r="C564" s="8" t="s">
        <v>17</v>
      </c>
      <c r="D564" s="8" t="s">
        <v>18</v>
      </c>
      <c r="E564" s="8" t="s">
        <v>1378</v>
      </c>
      <c r="F564" s="8" t="s">
        <v>1380</v>
      </c>
      <c r="G564" s="8" t="s">
        <v>47</v>
      </c>
      <c r="H564" s="8" t="s">
        <v>39</v>
      </c>
      <c r="I564" s="12" t="s">
        <v>22</v>
      </c>
      <c r="J564" s="8" t="s">
        <v>52</v>
      </c>
    </row>
    <row r="565" spans="1:10" x14ac:dyDescent="0.25">
      <c r="A565" s="8" t="s">
        <v>299</v>
      </c>
      <c r="B565" s="8" t="s">
        <v>1372</v>
      </c>
      <c r="C565" s="8" t="s">
        <v>31</v>
      </c>
      <c r="D565" s="8" t="s">
        <v>26</v>
      </c>
      <c r="E565" s="8" t="s">
        <v>1378</v>
      </c>
      <c r="F565" s="8" t="s">
        <v>1379</v>
      </c>
      <c r="G565" s="8" t="s">
        <v>47</v>
      </c>
      <c r="H565" s="8" t="s">
        <v>96</v>
      </c>
      <c r="I565" s="12" t="s">
        <v>20</v>
      </c>
      <c r="J565" s="8" t="s">
        <v>1375</v>
      </c>
    </row>
    <row r="566" spans="1:10" x14ac:dyDescent="0.25">
      <c r="A566" s="8" t="s">
        <v>302</v>
      </c>
      <c r="B566" s="8" t="s">
        <v>1372</v>
      </c>
      <c r="C566" s="8" t="s">
        <v>31</v>
      </c>
      <c r="D566" s="8" t="s">
        <v>18</v>
      </c>
      <c r="E566" s="8" t="s">
        <v>1377</v>
      </c>
      <c r="F566" s="8" t="s">
        <v>1380</v>
      </c>
      <c r="G566" s="8" t="s">
        <v>35</v>
      </c>
      <c r="H566" s="8" t="s">
        <v>96</v>
      </c>
      <c r="I566" s="12" t="s">
        <v>22</v>
      </c>
      <c r="J566" s="8" t="s">
        <v>37</v>
      </c>
    </row>
    <row r="567" spans="1:10" x14ac:dyDescent="0.25">
      <c r="A567" s="8" t="s">
        <v>323</v>
      </c>
      <c r="B567" s="8" t="s">
        <v>1372</v>
      </c>
      <c r="C567" s="8" t="s">
        <v>31</v>
      </c>
      <c r="D567" s="8" t="s">
        <v>18</v>
      </c>
      <c r="E567" s="8" t="s">
        <v>1378</v>
      </c>
      <c r="F567" s="8" t="s">
        <v>1379</v>
      </c>
      <c r="G567" s="8" t="s">
        <v>63</v>
      </c>
      <c r="H567" s="8" t="s">
        <v>66</v>
      </c>
      <c r="I567" s="12" t="s">
        <v>22</v>
      </c>
      <c r="J567" s="8" t="s">
        <v>29</v>
      </c>
    </row>
    <row r="568" spans="1:10" x14ac:dyDescent="0.25">
      <c r="A568" s="8" t="s">
        <v>331</v>
      </c>
      <c r="B568" s="8" t="s">
        <v>1372</v>
      </c>
      <c r="C568" s="8" t="s">
        <v>31</v>
      </c>
      <c r="D568" s="8" t="s">
        <v>44</v>
      </c>
      <c r="E568" s="8" t="s">
        <v>1377</v>
      </c>
      <c r="F568" s="8" t="s">
        <v>1379</v>
      </c>
      <c r="G568" s="8" t="s">
        <v>27</v>
      </c>
      <c r="H568" s="8" t="s">
        <v>66</v>
      </c>
      <c r="I568" s="12" t="s">
        <v>22</v>
      </c>
      <c r="J568" s="8" t="s">
        <v>1375</v>
      </c>
    </row>
    <row r="569" spans="1:10" x14ac:dyDescent="0.25">
      <c r="A569" s="8" t="s">
        <v>333</v>
      </c>
      <c r="B569" s="8" t="s">
        <v>1372</v>
      </c>
      <c r="C569" s="8" t="s">
        <v>55</v>
      </c>
      <c r="D569" s="8" t="s">
        <v>318</v>
      </c>
      <c r="E569" s="8" t="s">
        <v>1378</v>
      </c>
      <c r="F569" s="8" t="s">
        <v>1380</v>
      </c>
      <c r="G569" s="8" t="s">
        <v>35</v>
      </c>
      <c r="H569" s="8" t="s">
        <v>32</v>
      </c>
      <c r="I569" s="12" t="s">
        <v>20</v>
      </c>
      <c r="J569" s="8" t="s">
        <v>29</v>
      </c>
    </row>
    <row r="570" spans="1:10" x14ac:dyDescent="0.25">
      <c r="A570" s="8" t="s">
        <v>340</v>
      </c>
      <c r="B570" s="8" t="s">
        <v>1372</v>
      </c>
      <c r="C570" s="8" t="s">
        <v>17</v>
      </c>
      <c r="D570" s="8" t="s">
        <v>18</v>
      </c>
      <c r="E570" s="8" t="s">
        <v>1378</v>
      </c>
      <c r="F570" s="8" t="s">
        <v>1379</v>
      </c>
      <c r="G570" s="8" t="s">
        <v>47</v>
      </c>
      <c r="H570" s="8" t="s">
        <v>58</v>
      </c>
      <c r="I570" s="12" t="s">
        <v>20</v>
      </c>
      <c r="J570" s="8" t="s">
        <v>1375</v>
      </c>
    </row>
    <row r="571" spans="1:10" x14ac:dyDescent="0.25">
      <c r="A571" s="8" t="s">
        <v>345</v>
      </c>
      <c r="B571" s="8" t="s">
        <v>1372</v>
      </c>
      <c r="C571" s="8" t="s">
        <v>31</v>
      </c>
      <c r="D571" s="8" t="s">
        <v>18</v>
      </c>
      <c r="E571" s="8" t="s">
        <v>1378</v>
      </c>
      <c r="F571" s="8" t="s">
        <v>1379</v>
      </c>
      <c r="G571" s="8" t="s">
        <v>35</v>
      </c>
      <c r="H571" s="8" t="s">
        <v>32</v>
      </c>
      <c r="I571" s="12" t="s">
        <v>22</v>
      </c>
      <c r="J571" s="8" t="s">
        <v>45</v>
      </c>
    </row>
    <row r="572" spans="1:10" x14ac:dyDescent="0.25">
      <c r="A572" s="8" t="s">
        <v>348</v>
      </c>
      <c r="B572" s="8" t="s">
        <v>1372</v>
      </c>
      <c r="C572" s="8" t="s">
        <v>31</v>
      </c>
      <c r="D572" s="8" t="s">
        <v>26</v>
      </c>
      <c r="E572" s="8" t="s">
        <v>1377</v>
      </c>
      <c r="F572" s="8" t="s">
        <v>1380</v>
      </c>
      <c r="G572" s="8" t="s">
        <v>27</v>
      </c>
      <c r="H572" s="8" t="s">
        <v>96</v>
      </c>
      <c r="I572" s="12" t="s">
        <v>22</v>
      </c>
      <c r="J572" s="8" t="s">
        <v>1375</v>
      </c>
    </row>
    <row r="573" spans="1:10" x14ac:dyDescent="0.25">
      <c r="A573" s="8" t="s">
        <v>351</v>
      </c>
      <c r="B573" s="8" t="s">
        <v>1372</v>
      </c>
      <c r="C573" s="8" t="s">
        <v>31</v>
      </c>
      <c r="D573" s="8" t="s">
        <v>18</v>
      </c>
      <c r="E573" s="8" t="s">
        <v>1378</v>
      </c>
      <c r="F573" s="8" t="s">
        <v>1380</v>
      </c>
      <c r="G573" s="8" t="s">
        <v>27</v>
      </c>
      <c r="H573" s="8" t="s">
        <v>32</v>
      </c>
      <c r="I573" s="12" t="s">
        <v>22</v>
      </c>
      <c r="J573" s="8" t="s">
        <v>37</v>
      </c>
    </row>
    <row r="574" spans="1:10" x14ac:dyDescent="0.25">
      <c r="A574" s="8" t="s">
        <v>352</v>
      </c>
      <c r="B574" s="8" t="s">
        <v>1372</v>
      </c>
      <c r="C574" s="8" t="s">
        <v>17</v>
      </c>
      <c r="D574" s="8" t="s">
        <v>18</v>
      </c>
      <c r="E574" s="8" t="s">
        <v>1378</v>
      </c>
      <c r="F574" s="8" t="s">
        <v>1379</v>
      </c>
      <c r="G574" s="8" t="s">
        <v>27</v>
      </c>
      <c r="H574" s="8" t="s">
        <v>32</v>
      </c>
      <c r="I574" s="12" t="s">
        <v>22</v>
      </c>
      <c r="J574" s="8" t="s">
        <v>52</v>
      </c>
    </row>
    <row r="575" spans="1:10" x14ac:dyDescent="0.25">
      <c r="A575" s="8" t="s">
        <v>358</v>
      </c>
      <c r="B575" s="8" t="s">
        <v>1372</v>
      </c>
      <c r="C575" s="8" t="s">
        <v>17</v>
      </c>
      <c r="D575" s="8" t="s">
        <v>26</v>
      </c>
      <c r="E575" s="8" t="s">
        <v>1377</v>
      </c>
      <c r="F575" s="8" t="s">
        <v>1380</v>
      </c>
      <c r="G575" s="8" t="s">
        <v>27</v>
      </c>
      <c r="H575" s="8" t="s">
        <v>359</v>
      </c>
      <c r="I575" s="12" t="s">
        <v>22</v>
      </c>
      <c r="J575" s="8" t="s">
        <v>357</v>
      </c>
    </row>
    <row r="576" spans="1:10" x14ac:dyDescent="0.25">
      <c r="A576" s="8" t="s">
        <v>361</v>
      </c>
      <c r="B576" s="8" t="s">
        <v>1372</v>
      </c>
      <c r="C576" s="8" t="s">
        <v>31</v>
      </c>
      <c r="D576" s="8" t="s">
        <v>26</v>
      </c>
      <c r="E576" s="8" t="s">
        <v>1378</v>
      </c>
      <c r="F576" s="8" t="s">
        <v>1379</v>
      </c>
      <c r="G576" s="8" t="s">
        <v>47</v>
      </c>
      <c r="H576" s="8" t="s">
        <v>96</v>
      </c>
      <c r="I576" s="12" t="s">
        <v>22</v>
      </c>
      <c r="J576" s="8" t="s">
        <v>29</v>
      </c>
    </row>
    <row r="577" spans="1:10" x14ac:dyDescent="0.25">
      <c r="A577" s="8" t="s">
        <v>369</v>
      </c>
      <c r="B577" s="8" t="s">
        <v>1372</v>
      </c>
      <c r="C577" s="8" t="s">
        <v>17</v>
      </c>
      <c r="D577" s="8" t="s">
        <v>18</v>
      </c>
      <c r="E577" s="8" t="s">
        <v>1377</v>
      </c>
      <c r="F577" s="8" t="s">
        <v>1379</v>
      </c>
      <c r="G577" s="8" t="s">
        <v>47</v>
      </c>
      <c r="H577" s="8" t="s">
        <v>61</v>
      </c>
      <c r="I577" s="12" t="s">
        <v>22</v>
      </c>
      <c r="J577" s="8" t="s">
        <v>52</v>
      </c>
    </row>
    <row r="578" spans="1:10" x14ac:dyDescent="0.25">
      <c r="A578" s="8" t="s">
        <v>380</v>
      </c>
      <c r="B578" s="8" t="s">
        <v>1372</v>
      </c>
      <c r="C578" s="8" t="s">
        <v>25</v>
      </c>
      <c r="D578" s="8" t="s">
        <v>18</v>
      </c>
      <c r="E578" s="8" t="s">
        <v>1378</v>
      </c>
      <c r="F578" s="8" t="s">
        <v>1380</v>
      </c>
      <c r="G578" s="8" t="s">
        <v>35</v>
      </c>
      <c r="H578" s="8" t="s">
        <v>32</v>
      </c>
      <c r="I578" s="12" t="s">
        <v>20</v>
      </c>
      <c r="J578" s="8" t="s">
        <v>37</v>
      </c>
    </row>
    <row r="579" spans="1:10" x14ac:dyDescent="0.25">
      <c r="A579" s="8" t="s">
        <v>381</v>
      </c>
      <c r="B579" s="8" t="s">
        <v>1372</v>
      </c>
      <c r="C579" s="8" t="s">
        <v>31</v>
      </c>
      <c r="D579" s="8" t="s">
        <v>18</v>
      </c>
      <c r="E579" s="8" t="s">
        <v>1378</v>
      </c>
      <c r="F579" s="8" t="s">
        <v>1379</v>
      </c>
      <c r="G579" s="8" t="s">
        <v>47</v>
      </c>
      <c r="H579" s="8" t="s">
        <v>156</v>
      </c>
      <c r="I579" s="12" t="s">
        <v>22</v>
      </c>
      <c r="J579" s="8" t="s">
        <v>29</v>
      </c>
    </row>
    <row r="580" spans="1:10" x14ac:dyDescent="0.25">
      <c r="A580" s="8" t="s">
        <v>382</v>
      </c>
      <c r="B580" s="8" t="s">
        <v>1372</v>
      </c>
      <c r="C580" s="8" t="s">
        <v>31</v>
      </c>
      <c r="D580" s="8" t="s">
        <v>18</v>
      </c>
      <c r="E580" s="8" t="s">
        <v>1377</v>
      </c>
      <c r="F580" s="8" t="s">
        <v>1380</v>
      </c>
      <c r="G580" s="8" t="s">
        <v>35</v>
      </c>
      <c r="H580" s="8" t="s">
        <v>28</v>
      </c>
      <c r="I580" s="12" t="s">
        <v>22</v>
      </c>
      <c r="J580" s="8" t="s">
        <v>1375</v>
      </c>
    </row>
    <row r="581" spans="1:10" x14ac:dyDescent="0.25">
      <c r="A581" s="8" t="s">
        <v>387</v>
      </c>
      <c r="B581" s="8" t="s">
        <v>1372</v>
      </c>
      <c r="C581" s="8" t="s">
        <v>55</v>
      </c>
      <c r="D581" s="8" t="s">
        <v>18</v>
      </c>
      <c r="E581" s="8" t="s">
        <v>1377</v>
      </c>
      <c r="F581" s="8" t="s">
        <v>1380</v>
      </c>
      <c r="G581" s="8" t="s">
        <v>47</v>
      </c>
      <c r="H581" s="8" t="s">
        <v>32</v>
      </c>
      <c r="I581" s="12" t="s">
        <v>22</v>
      </c>
      <c r="J581" s="8" t="s">
        <v>33</v>
      </c>
    </row>
    <row r="582" spans="1:10" x14ac:dyDescent="0.25">
      <c r="A582" s="8" t="s">
        <v>392</v>
      </c>
      <c r="B582" s="8" t="s">
        <v>1372</v>
      </c>
      <c r="C582" s="8" t="s">
        <v>55</v>
      </c>
      <c r="D582" s="8" t="s">
        <v>26</v>
      </c>
      <c r="E582" s="8" t="s">
        <v>1378</v>
      </c>
      <c r="F582" s="8" t="s">
        <v>1380</v>
      </c>
      <c r="G582" s="8" t="s">
        <v>47</v>
      </c>
      <c r="H582" s="8" t="s">
        <v>32</v>
      </c>
      <c r="I582" s="12" t="s">
        <v>22</v>
      </c>
      <c r="J582" s="8" t="s">
        <v>37</v>
      </c>
    </row>
    <row r="583" spans="1:10" x14ac:dyDescent="0.25">
      <c r="A583" s="8" t="s">
        <v>423</v>
      </c>
      <c r="B583" s="8" t="s">
        <v>1372</v>
      </c>
      <c r="C583" s="8" t="s">
        <v>31</v>
      </c>
      <c r="D583" s="8" t="s">
        <v>18</v>
      </c>
      <c r="E583" s="8" t="s">
        <v>1378</v>
      </c>
      <c r="F583" s="8" t="s">
        <v>1380</v>
      </c>
      <c r="G583" s="8" t="s">
        <v>47</v>
      </c>
      <c r="H583" s="8" t="s">
        <v>66</v>
      </c>
      <c r="I583" s="12" t="s">
        <v>22</v>
      </c>
      <c r="J583" s="8" t="s">
        <v>1375</v>
      </c>
    </row>
    <row r="584" spans="1:10" x14ac:dyDescent="0.25">
      <c r="A584" s="8" t="s">
        <v>428</v>
      </c>
      <c r="B584" s="8" t="s">
        <v>1372</v>
      </c>
      <c r="C584" s="8" t="s">
        <v>55</v>
      </c>
      <c r="D584" s="8" t="s">
        <v>18</v>
      </c>
      <c r="E584" s="8" t="s">
        <v>1378</v>
      </c>
      <c r="F584" s="8" t="s">
        <v>1379</v>
      </c>
      <c r="G584" s="8" t="s">
        <v>19</v>
      </c>
      <c r="H584" s="8" t="s">
        <v>21</v>
      </c>
      <c r="I584" s="12" t="s">
        <v>22</v>
      </c>
      <c r="J584" s="8" t="s">
        <v>1375</v>
      </c>
    </row>
    <row r="585" spans="1:10" x14ac:dyDescent="0.25">
      <c r="A585" s="8" t="s">
        <v>476</v>
      </c>
      <c r="B585" s="8" t="s">
        <v>1372</v>
      </c>
      <c r="C585" s="8" t="s">
        <v>55</v>
      </c>
      <c r="D585" s="8" t="s">
        <v>18</v>
      </c>
      <c r="E585" s="8" t="s">
        <v>1377</v>
      </c>
      <c r="F585" s="8" t="s">
        <v>1380</v>
      </c>
      <c r="G585" s="8" t="s">
        <v>35</v>
      </c>
      <c r="H585" s="8" t="s">
        <v>61</v>
      </c>
      <c r="I585" s="12" t="s">
        <v>22</v>
      </c>
      <c r="J585" s="8" t="s">
        <v>29</v>
      </c>
    </row>
    <row r="586" spans="1:10" x14ac:dyDescent="0.25">
      <c r="A586" s="8" t="s">
        <v>481</v>
      </c>
      <c r="B586" s="8" t="s">
        <v>1372</v>
      </c>
      <c r="C586" s="8" t="s">
        <v>31</v>
      </c>
      <c r="D586" s="8" t="s">
        <v>18</v>
      </c>
      <c r="E586" s="8" t="s">
        <v>1378</v>
      </c>
      <c r="F586" s="8" t="s">
        <v>1380</v>
      </c>
      <c r="G586" s="8" t="s">
        <v>19</v>
      </c>
      <c r="H586" s="8" t="s">
        <v>32</v>
      </c>
      <c r="I586" s="12" t="s">
        <v>22</v>
      </c>
      <c r="J586" s="8" t="s">
        <v>33</v>
      </c>
    </row>
    <row r="587" spans="1:10" x14ac:dyDescent="0.25">
      <c r="A587" s="8" t="s">
        <v>485</v>
      </c>
      <c r="B587" s="8" t="s">
        <v>1372</v>
      </c>
      <c r="C587" s="8" t="s">
        <v>17</v>
      </c>
      <c r="D587" s="8" t="s">
        <v>26</v>
      </c>
      <c r="E587" s="8" t="s">
        <v>1378</v>
      </c>
      <c r="F587" s="8" t="s">
        <v>1380</v>
      </c>
      <c r="G587" s="8" t="s">
        <v>47</v>
      </c>
      <c r="H587" s="8" t="s">
        <v>277</v>
      </c>
      <c r="I587" s="12" t="s">
        <v>22</v>
      </c>
      <c r="J587" s="8" t="s">
        <v>1375</v>
      </c>
    </row>
    <row r="588" spans="1:10" x14ac:dyDescent="0.25">
      <c r="A588" s="8" t="s">
        <v>500</v>
      </c>
      <c r="B588" s="8" t="s">
        <v>1372</v>
      </c>
      <c r="C588" s="8" t="s">
        <v>55</v>
      </c>
      <c r="D588" s="8" t="s">
        <v>18</v>
      </c>
      <c r="E588" s="8" t="s">
        <v>1377</v>
      </c>
      <c r="F588" s="8" t="s">
        <v>1380</v>
      </c>
      <c r="G588" s="8" t="s">
        <v>35</v>
      </c>
      <c r="H588" s="8" t="s">
        <v>32</v>
      </c>
      <c r="I588" s="12" t="s">
        <v>20</v>
      </c>
      <c r="J588" s="8" t="s">
        <v>33</v>
      </c>
    </row>
    <row r="589" spans="1:10" x14ac:dyDescent="0.25">
      <c r="A589" s="8" t="s">
        <v>502</v>
      </c>
      <c r="B589" s="8" t="s">
        <v>1372</v>
      </c>
      <c r="C589" s="8" t="s">
        <v>55</v>
      </c>
      <c r="D589" s="8" t="s">
        <v>18</v>
      </c>
      <c r="E589" s="8" t="s">
        <v>1377</v>
      </c>
      <c r="F589" s="8" t="s">
        <v>1380</v>
      </c>
      <c r="G589" s="8" t="s">
        <v>35</v>
      </c>
      <c r="H589" s="8" t="s">
        <v>36</v>
      </c>
      <c r="I589" s="12" t="s">
        <v>20</v>
      </c>
      <c r="J589" s="8" t="s">
        <v>37</v>
      </c>
    </row>
    <row r="590" spans="1:10" x14ac:dyDescent="0.25">
      <c r="A590" s="8" t="s">
        <v>503</v>
      </c>
      <c r="B590" s="8" t="s">
        <v>1372</v>
      </c>
      <c r="C590" s="8" t="s">
        <v>31</v>
      </c>
      <c r="D590" s="8" t="s">
        <v>18</v>
      </c>
      <c r="E590" s="8" t="s">
        <v>1378</v>
      </c>
      <c r="F590" s="8" t="s">
        <v>1379</v>
      </c>
      <c r="G590" s="8" t="s">
        <v>47</v>
      </c>
      <c r="H590" s="8" t="s">
        <v>21</v>
      </c>
      <c r="I590" s="12" t="s">
        <v>22</v>
      </c>
      <c r="J590" s="8" t="s">
        <v>29</v>
      </c>
    </row>
    <row r="591" spans="1:10" x14ac:dyDescent="0.25">
      <c r="A591" s="8" t="s">
        <v>506</v>
      </c>
      <c r="B591" s="8" t="s">
        <v>1372</v>
      </c>
      <c r="C591" s="8" t="s">
        <v>17</v>
      </c>
      <c r="D591" s="8" t="s">
        <v>18</v>
      </c>
      <c r="E591" s="8" t="s">
        <v>1378</v>
      </c>
      <c r="F591" s="8" t="s">
        <v>1379</v>
      </c>
      <c r="G591" s="8" t="s">
        <v>47</v>
      </c>
      <c r="H591" s="8" t="s">
        <v>32</v>
      </c>
      <c r="I591" s="12" t="s">
        <v>22</v>
      </c>
      <c r="J591" s="8" t="s">
        <v>33</v>
      </c>
    </row>
    <row r="592" spans="1:10" x14ac:dyDescent="0.25">
      <c r="A592" s="8" t="s">
        <v>509</v>
      </c>
      <c r="B592" s="8" t="s">
        <v>1372</v>
      </c>
      <c r="C592" s="8" t="s">
        <v>17</v>
      </c>
      <c r="D592" s="8" t="s">
        <v>18</v>
      </c>
      <c r="E592" s="8" t="s">
        <v>1377</v>
      </c>
      <c r="F592" s="8" t="s">
        <v>1380</v>
      </c>
      <c r="G592" s="8" t="s">
        <v>27</v>
      </c>
      <c r="H592" s="8" t="s">
        <v>145</v>
      </c>
      <c r="I592" s="12" t="s">
        <v>22</v>
      </c>
      <c r="J592" s="8" t="s">
        <v>33</v>
      </c>
    </row>
    <row r="593" spans="1:10" x14ac:dyDescent="0.25">
      <c r="A593" s="8" t="s">
        <v>512</v>
      </c>
      <c r="B593" s="8" t="s">
        <v>1372</v>
      </c>
      <c r="C593" s="8" t="s">
        <v>31</v>
      </c>
      <c r="D593" s="8" t="s">
        <v>18</v>
      </c>
      <c r="E593" s="8" t="s">
        <v>1377</v>
      </c>
      <c r="F593" s="8" t="s">
        <v>1379</v>
      </c>
      <c r="G593" s="8" t="s">
        <v>108</v>
      </c>
      <c r="H593" s="8" t="s">
        <v>32</v>
      </c>
      <c r="I593" s="12" t="s">
        <v>22</v>
      </c>
      <c r="J593" s="8" t="s">
        <v>45</v>
      </c>
    </row>
    <row r="594" spans="1:10" x14ac:dyDescent="0.25">
      <c r="A594" s="8" t="s">
        <v>516</v>
      </c>
      <c r="B594" s="8" t="s">
        <v>1372</v>
      </c>
      <c r="C594" s="8" t="s">
        <v>31</v>
      </c>
      <c r="D594" s="8" t="s">
        <v>18</v>
      </c>
      <c r="E594" s="8" t="s">
        <v>1377</v>
      </c>
      <c r="F594" s="8" t="s">
        <v>1379</v>
      </c>
      <c r="G594" s="8" t="s">
        <v>35</v>
      </c>
      <c r="H594" s="8" t="s">
        <v>156</v>
      </c>
      <c r="I594" s="12" t="s">
        <v>22</v>
      </c>
      <c r="J594" s="8" t="s">
        <v>37</v>
      </c>
    </row>
    <row r="595" spans="1:10" x14ac:dyDescent="0.25">
      <c r="A595" s="8" t="s">
        <v>518</v>
      </c>
      <c r="B595" s="8" t="s">
        <v>1372</v>
      </c>
      <c r="C595" s="8" t="s">
        <v>17</v>
      </c>
      <c r="D595" s="8" t="s">
        <v>18</v>
      </c>
      <c r="E595" s="8" t="s">
        <v>1377</v>
      </c>
      <c r="F595" s="8" t="s">
        <v>1379</v>
      </c>
      <c r="G595" s="8" t="s">
        <v>35</v>
      </c>
      <c r="H595" s="8" t="s">
        <v>145</v>
      </c>
      <c r="I595" s="12" t="s">
        <v>20</v>
      </c>
      <c r="J595" s="8" t="s">
        <v>45</v>
      </c>
    </row>
    <row r="596" spans="1:10" x14ac:dyDescent="0.25">
      <c r="A596" s="8" t="s">
        <v>519</v>
      </c>
      <c r="B596" s="8" t="s">
        <v>1372</v>
      </c>
      <c r="C596" s="8" t="s">
        <v>31</v>
      </c>
      <c r="D596" s="8" t="s">
        <v>18</v>
      </c>
      <c r="E596" s="8" t="s">
        <v>1378</v>
      </c>
      <c r="F596" s="8" t="s">
        <v>1380</v>
      </c>
      <c r="G596" s="8" t="s">
        <v>108</v>
      </c>
      <c r="H596" s="8" t="s">
        <v>32</v>
      </c>
      <c r="I596" s="12" t="s">
        <v>22</v>
      </c>
      <c r="J596" s="8" t="s">
        <v>29</v>
      </c>
    </row>
    <row r="597" spans="1:10" x14ac:dyDescent="0.25">
      <c r="A597" s="8" t="s">
        <v>527</v>
      </c>
      <c r="B597" s="8" t="s">
        <v>1372</v>
      </c>
      <c r="C597" s="8" t="s">
        <v>55</v>
      </c>
      <c r="D597" s="8" t="s">
        <v>18</v>
      </c>
      <c r="E597" s="8" t="s">
        <v>1377</v>
      </c>
      <c r="F597" s="8" t="s">
        <v>1379</v>
      </c>
      <c r="G597" s="8" t="s">
        <v>47</v>
      </c>
      <c r="H597" s="8" t="s">
        <v>36</v>
      </c>
      <c r="I597" s="12" t="s">
        <v>22</v>
      </c>
      <c r="J597" s="8" t="s">
        <v>1375</v>
      </c>
    </row>
    <row r="598" spans="1:10" x14ac:dyDescent="0.25">
      <c r="A598" s="8" t="s">
        <v>531</v>
      </c>
      <c r="B598" s="8" t="s">
        <v>1372</v>
      </c>
      <c r="C598" s="8" t="s">
        <v>55</v>
      </c>
      <c r="D598" s="8" t="s">
        <v>18</v>
      </c>
      <c r="E598" s="8" t="s">
        <v>1377</v>
      </c>
      <c r="F598" s="8" t="s">
        <v>1380</v>
      </c>
      <c r="G598" s="8" t="s">
        <v>35</v>
      </c>
      <c r="H598" s="8" t="s">
        <v>36</v>
      </c>
      <c r="I598" s="12" t="s">
        <v>22</v>
      </c>
      <c r="J598" s="8" t="s">
        <v>29</v>
      </c>
    </row>
    <row r="599" spans="1:10" x14ac:dyDescent="0.25">
      <c r="A599" s="8" t="s">
        <v>533</v>
      </c>
      <c r="B599" s="8" t="s">
        <v>1372</v>
      </c>
      <c r="C599" s="8" t="s">
        <v>31</v>
      </c>
      <c r="D599" s="8" t="s">
        <v>18</v>
      </c>
      <c r="E599" s="8" t="s">
        <v>1378</v>
      </c>
      <c r="F599" s="8" t="s">
        <v>1380</v>
      </c>
      <c r="G599" s="8" t="s">
        <v>27</v>
      </c>
      <c r="H599" s="8" t="s">
        <v>166</v>
      </c>
      <c r="I599" s="12" t="s">
        <v>22</v>
      </c>
      <c r="J599" s="8" t="s">
        <v>37</v>
      </c>
    </row>
    <row r="600" spans="1:10" x14ac:dyDescent="0.25">
      <c r="A600" s="8" t="s">
        <v>536</v>
      </c>
      <c r="B600" s="8" t="s">
        <v>1372</v>
      </c>
      <c r="C600" s="8" t="s">
        <v>55</v>
      </c>
      <c r="D600" s="8" t="s">
        <v>18</v>
      </c>
      <c r="E600" s="8" t="s">
        <v>1377</v>
      </c>
      <c r="F600" s="8" t="s">
        <v>1380</v>
      </c>
      <c r="G600" s="8" t="s">
        <v>35</v>
      </c>
      <c r="H600" s="8" t="s">
        <v>76</v>
      </c>
      <c r="I600" s="12" t="s">
        <v>22</v>
      </c>
      <c r="J600" s="8" t="s">
        <v>29</v>
      </c>
    </row>
    <row r="601" spans="1:10" x14ac:dyDescent="0.25">
      <c r="A601" s="8" t="s">
        <v>548</v>
      </c>
      <c r="B601" s="8" t="s">
        <v>1372</v>
      </c>
      <c r="C601" s="8" t="s">
        <v>31</v>
      </c>
      <c r="D601" s="8" t="s">
        <v>18</v>
      </c>
      <c r="E601" s="8" t="s">
        <v>1377</v>
      </c>
      <c r="F601" s="8" t="s">
        <v>1380</v>
      </c>
      <c r="G601" s="8" t="s">
        <v>35</v>
      </c>
      <c r="H601" s="8" t="s">
        <v>66</v>
      </c>
      <c r="I601" s="12" t="s">
        <v>22</v>
      </c>
      <c r="J601" s="8" t="s">
        <v>29</v>
      </c>
    </row>
    <row r="602" spans="1:10" x14ac:dyDescent="0.25">
      <c r="A602" s="8" t="s">
        <v>551</v>
      </c>
      <c r="B602" s="8" t="s">
        <v>1372</v>
      </c>
      <c r="C602" s="8" t="s">
        <v>31</v>
      </c>
      <c r="D602" s="8" t="s">
        <v>18</v>
      </c>
      <c r="E602" s="8" t="s">
        <v>1378</v>
      </c>
      <c r="F602" s="8" t="s">
        <v>1379</v>
      </c>
      <c r="G602" s="8" t="s">
        <v>108</v>
      </c>
      <c r="H602" s="8" t="s">
        <v>66</v>
      </c>
      <c r="I602" s="12" t="s">
        <v>22</v>
      </c>
      <c r="J602" s="8" t="s">
        <v>45</v>
      </c>
    </row>
    <row r="603" spans="1:10" x14ac:dyDescent="0.25">
      <c r="A603" s="8" t="s">
        <v>554</v>
      </c>
      <c r="B603" s="8" t="s">
        <v>1372</v>
      </c>
      <c r="C603" s="8" t="s">
        <v>31</v>
      </c>
      <c r="D603" s="8" t="s">
        <v>18</v>
      </c>
      <c r="E603" s="8" t="s">
        <v>1377</v>
      </c>
      <c r="F603" s="8" t="s">
        <v>1380</v>
      </c>
      <c r="G603" s="8" t="s">
        <v>35</v>
      </c>
      <c r="H603" s="8" t="s">
        <v>32</v>
      </c>
      <c r="I603" s="12" t="s">
        <v>22</v>
      </c>
      <c r="J603" s="8" t="s">
        <v>37</v>
      </c>
    </row>
    <row r="604" spans="1:10" x14ac:dyDescent="0.25">
      <c r="A604" s="8" t="s">
        <v>562</v>
      </c>
      <c r="B604" s="8" t="s">
        <v>1372</v>
      </c>
      <c r="C604" s="8" t="s">
        <v>31</v>
      </c>
      <c r="D604" s="8" t="s">
        <v>18</v>
      </c>
      <c r="E604" s="8" t="s">
        <v>1378</v>
      </c>
      <c r="F604" s="8" t="s">
        <v>1379</v>
      </c>
      <c r="G604" s="8" t="s">
        <v>27</v>
      </c>
      <c r="H604" s="8" t="s">
        <v>66</v>
      </c>
      <c r="I604" s="12" t="s">
        <v>22</v>
      </c>
      <c r="J604" s="8" t="s">
        <v>1375</v>
      </c>
    </row>
    <row r="605" spans="1:10" x14ac:dyDescent="0.25">
      <c r="A605" s="8" t="s">
        <v>566</v>
      </c>
      <c r="B605" s="8" t="s">
        <v>1372</v>
      </c>
      <c r="C605" s="8" t="s">
        <v>17</v>
      </c>
      <c r="D605" s="8" t="s">
        <v>18</v>
      </c>
      <c r="E605" s="8" t="s">
        <v>1378</v>
      </c>
      <c r="F605" s="8" t="s">
        <v>1380</v>
      </c>
      <c r="G605" s="8" t="s">
        <v>142</v>
      </c>
      <c r="H605" s="8" t="s">
        <v>39</v>
      </c>
      <c r="I605" s="12" t="s">
        <v>20</v>
      </c>
      <c r="J605" s="8" t="s">
        <v>33</v>
      </c>
    </row>
    <row r="606" spans="1:10" x14ac:dyDescent="0.25">
      <c r="A606" s="8" t="s">
        <v>577</v>
      </c>
      <c r="B606" s="8" t="s">
        <v>1372</v>
      </c>
      <c r="C606" s="8" t="s">
        <v>17</v>
      </c>
      <c r="D606" s="8" t="s">
        <v>18</v>
      </c>
      <c r="E606" s="8" t="s">
        <v>1378</v>
      </c>
      <c r="F606" s="8" t="s">
        <v>1379</v>
      </c>
      <c r="G606" s="8" t="s">
        <v>19</v>
      </c>
      <c r="H606" s="8" t="s">
        <v>145</v>
      </c>
      <c r="I606" s="12" t="s">
        <v>22</v>
      </c>
      <c r="J606" s="8" t="s">
        <v>33</v>
      </c>
    </row>
    <row r="607" spans="1:10" x14ac:dyDescent="0.25">
      <c r="A607" s="8" t="s">
        <v>578</v>
      </c>
      <c r="B607" s="8" t="s">
        <v>1372</v>
      </c>
      <c r="C607" s="8" t="s">
        <v>31</v>
      </c>
      <c r="D607" s="8" t="s">
        <v>18</v>
      </c>
      <c r="E607" s="8" t="s">
        <v>1377</v>
      </c>
      <c r="F607" s="8" t="s">
        <v>1379</v>
      </c>
      <c r="G607" s="8" t="s">
        <v>47</v>
      </c>
      <c r="H607" s="8" t="s">
        <v>32</v>
      </c>
      <c r="I607" s="12" t="s">
        <v>22</v>
      </c>
      <c r="J607" s="8" t="s">
        <v>37</v>
      </c>
    </row>
    <row r="608" spans="1:10" x14ac:dyDescent="0.25">
      <c r="A608" s="8" t="s">
        <v>579</v>
      </c>
      <c r="B608" s="8" t="s">
        <v>1372</v>
      </c>
      <c r="C608" s="8" t="s">
        <v>31</v>
      </c>
      <c r="D608" s="8" t="s">
        <v>18</v>
      </c>
      <c r="E608" s="8" t="s">
        <v>1378</v>
      </c>
      <c r="F608" s="8" t="s">
        <v>1379</v>
      </c>
      <c r="G608" s="8" t="s">
        <v>27</v>
      </c>
      <c r="H608" s="8" t="s">
        <v>32</v>
      </c>
      <c r="I608" s="12" t="s">
        <v>22</v>
      </c>
      <c r="J608" s="8" t="s">
        <v>45</v>
      </c>
    </row>
    <row r="609" spans="1:10" x14ac:dyDescent="0.25">
      <c r="A609" s="8" t="s">
        <v>585</v>
      </c>
      <c r="B609" s="8" t="s">
        <v>1372</v>
      </c>
      <c r="C609" s="8" t="s">
        <v>31</v>
      </c>
      <c r="D609" s="8" t="s">
        <v>18</v>
      </c>
      <c r="E609" s="8" t="s">
        <v>1378</v>
      </c>
      <c r="F609" s="8" t="s">
        <v>1380</v>
      </c>
      <c r="G609" s="8" t="s">
        <v>35</v>
      </c>
      <c r="H609" s="8" t="s">
        <v>28</v>
      </c>
      <c r="I609" s="12" t="s">
        <v>20</v>
      </c>
      <c r="J609" s="8" t="s">
        <v>1375</v>
      </c>
    </row>
    <row r="610" spans="1:10" x14ac:dyDescent="0.25">
      <c r="A610" s="8" t="s">
        <v>586</v>
      </c>
      <c r="B610" s="8" t="s">
        <v>1372</v>
      </c>
      <c r="C610" s="8" t="s">
        <v>31</v>
      </c>
      <c r="D610" s="8" t="s">
        <v>26</v>
      </c>
      <c r="E610" s="8" t="s">
        <v>1378</v>
      </c>
      <c r="F610" s="8" t="s">
        <v>1380</v>
      </c>
      <c r="G610" s="8" t="s">
        <v>35</v>
      </c>
      <c r="H610" s="8" t="s">
        <v>61</v>
      </c>
      <c r="I610" s="12" t="s">
        <v>22</v>
      </c>
      <c r="J610" s="8" t="s">
        <v>45</v>
      </c>
    </row>
    <row r="611" spans="1:10" x14ac:dyDescent="0.25">
      <c r="A611" s="8" t="s">
        <v>588</v>
      </c>
      <c r="B611" s="8" t="s">
        <v>1372</v>
      </c>
      <c r="C611" s="8" t="s">
        <v>31</v>
      </c>
      <c r="D611" s="8" t="s">
        <v>18</v>
      </c>
      <c r="E611" s="8" t="s">
        <v>1378</v>
      </c>
      <c r="F611" s="8" t="s">
        <v>1379</v>
      </c>
      <c r="G611" s="8" t="s">
        <v>27</v>
      </c>
      <c r="H611" s="8" t="s">
        <v>68</v>
      </c>
      <c r="I611" s="12" t="s">
        <v>22</v>
      </c>
      <c r="J611" s="8" t="s">
        <v>37</v>
      </c>
    </row>
    <row r="612" spans="1:10" x14ac:dyDescent="0.25">
      <c r="A612" s="8" t="s">
        <v>599</v>
      </c>
      <c r="B612" s="8" t="s">
        <v>1372</v>
      </c>
      <c r="C612" s="8" t="s">
        <v>31</v>
      </c>
      <c r="D612" s="8" t="s">
        <v>18</v>
      </c>
      <c r="E612" s="8" t="s">
        <v>1378</v>
      </c>
      <c r="F612" s="8" t="s">
        <v>1379</v>
      </c>
      <c r="G612" s="8" t="s">
        <v>47</v>
      </c>
      <c r="H612" s="8" t="s">
        <v>66</v>
      </c>
      <c r="I612" s="12" t="s">
        <v>20</v>
      </c>
      <c r="J612" s="8" t="s">
        <v>1375</v>
      </c>
    </row>
    <row r="613" spans="1:10" x14ac:dyDescent="0.25">
      <c r="A613" s="8" t="s">
        <v>600</v>
      </c>
      <c r="B613" s="8" t="s">
        <v>1372</v>
      </c>
      <c r="C613" s="8" t="s">
        <v>55</v>
      </c>
      <c r="D613" s="8" t="s">
        <v>26</v>
      </c>
      <c r="E613" s="8" t="s">
        <v>1377</v>
      </c>
      <c r="F613" s="8" t="s">
        <v>1380</v>
      </c>
      <c r="G613" s="8" t="s">
        <v>35</v>
      </c>
      <c r="H613" s="8" t="s">
        <v>76</v>
      </c>
      <c r="I613" s="12" t="s">
        <v>22</v>
      </c>
      <c r="J613" s="8" t="s">
        <v>37</v>
      </c>
    </row>
    <row r="614" spans="1:10" x14ac:dyDescent="0.25">
      <c r="A614" s="8" t="s">
        <v>603</v>
      </c>
      <c r="B614" s="8" t="s">
        <v>1372</v>
      </c>
      <c r="C614" s="8" t="s">
        <v>31</v>
      </c>
      <c r="D614" s="8" t="s">
        <v>18</v>
      </c>
      <c r="E614" s="8" t="s">
        <v>1378</v>
      </c>
      <c r="F614" s="8" t="s">
        <v>1380</v>
      </c>
      <c r="G614" s="8" t="s">
        <v>27</v>
      </c>
      <c r="H614" s="8" t="s">
        <v>604</v>
      </c>
      <c r="I614" s="12" t="s">
        <v>22</v>
      </c>
      <c r="J614" s="8" t="s">
        <v>33</v>
      </c>
    </row>
    <row r="615" spans="1:10" x14ac:dyDescent="0.25">
      <c r="A615" s="8" t="s">
        <v>606</v>
      </c>
      <c r="B615" s="8" t="s">
        <v>1372</v>
      </c>
      <c r="C615" s="8" t="s">
        <v>31</v>
      </c>
      <c r="D615" s="8" t="s">
        <v>18</v>
      </c>
      <c r="E615" s="8" t="s">
        <v>1378</v>
      </c>
      <c r="F615" s="8" t="s">
        <v>1379</v>
      </c>
      <c r="G615" s="8" t="s">
        <v>142</v>
      </c>
      <c r="H615" s="8" t="s">
        <v>61</v>
      </c>
      <c r="I615" s="12" t="s">
        <v>22</v>
      </c>
      <c r="J615" s="8" t="s">
        <v>29</v>
      </c>
    </row>
    <row r="616" spans="1:10" x14ac:dyDescent="0.25">
      <c r="A616" s="8" t="s">
        <v>607</v>
      </c>
      <c r="B616" s="8" t="s">
        <v>1372</v>
      </c>
      <c r="C616" s="8" t="s">
        <v>31</v>
      </c>
      <c r="D616" s="8" t="s">
        <v>26</v>
      </c>
      <c r="E616" s="8" t="s">
        <v>1377</v>
      </c>
      <c r="F616" s="8" t="s">
        <v>1380</v>
      </c>
      <c r="G616" s="8" t="s">
        <v>35</v>
      </c>
      <c r="H616" s="8" t="s">
        <v>28</v>
      </c>
      <c r="I616" s="12" t="s">
        <v>20</v>
      </c>
      <c r="J616" s="8" t="s">
        <v>37</v>
      </c>
    </row>
    <row r="617" spans="1:10" x14ac:dyDescent="0.25">
      <c r="A617" s="8" t="s">
        <v>615</v>
      </c>
      <c r="B617" s="8" t="s">
        <v>1372</v>
      </c>
      <c r="C617" s="8" t="s">
        <v>31</v>
      </c>
      <c r="D617" s="8" t="s">
        <v>18</v>
      </c>
      <c r="E617" s="8" t="s">
        <v>1377</v>
      </c>
      <c r="F617" s="8" t="s">
        <v>1379</v>
      </c>
      <c r="G617" s="8" t="s">
        <v>47</v>
      </c>
      <c r="H617" s="8" t="s">
        <v>166</v>
      </c>
      <c r="I617" s="12" t="s">
        <v>20</v>
      </c>
      <c r="J617" s="8" t="s">
        <v>1375</v>
      </c>
    </row>
    <row r="618" spans="1:10" x14ac:dyDescent="0.25">
      <c r="A618" s="8" t="s">
        <v>617</v>
      </c>
      <c r="B618" s="8" t="s">
        <v>1372</v>
      </c>
      <c r="C618" s="8" t="s">
        <v>55</v>
      </c>
      <c r="D618" s="8" t="s">
        <v>18</v>
      </c>
      <c r="E618" s="8" t="s">
        <v>1378</v>
      </c>
      <c r="F618" s="8" t="s">
        <v>1379</v>
      </c>
      <c r="G618" s="8" t="s">
        <v>35</v>
      </c>
      <c r="H618" s="8" t="s">
        <v>28</v>
      </c>
      <c r="I618" s="12" t="s">
        <v>20</v>
      </c>
      <c r="J618" s="8" t="s">
        <v>29</v>
      </c>
    </row>
    <row r="619" spans="1:10" x14ac:dyDescent="0.25">
      <c r="A619" s="8" t="s">
        <v>618</v>
      </c>
      <c r="B619" s="8" t="s">
        <v>1372</v>
      </c>
      <c r="C619" s="8" t="s">
        <v>151</v>
      </c>
      <c r="D619" s="8" t="s">
        <v>18</v>
      </c>
      <c r="E619" s="8" t="s">
        <v>1377</v>
      </c>
      <c r="F619" s="8" t="s">
        <v>1380</v>
      </c>
      <c r="G619" s="8" t="s">
        <v>35</v>
      </c>
      <c r="H619" s="8" t="s">
        <v>61</v>
      </c>
      <c r="I619" s="12" t="s">
        <v>20</v>
      </c>
      <c r="J619" s="8" t="s">
        <v>37</v>
      </c>
    </row>
    <row r="620" spans="1:10" x14ac:dyDescent="0.25">
      <c r="A620" s="8" t="s">
        <v>619</v>
      </c>
      <c r="B620" s="8" t="s">
        <v>1372</v>
      </c>
      <c r="C620" s="8" t="s">
        <v>55</v>
      </c>
      <c r="D620" s="8" t="s">
        <v>18</v>
      </c>
      <c r="E620" s="8" t="s">
        <v>1377</v>
      </c>
      <c r="F620" s="8" t="s">
        <v>1380</v>
      </c>
      <c r="G620" s="8" t="s">
        <v>47</v>
      </c>
      <c r="H620" s="8" t="s">
        <v>166</v>
      </c>
      <c r="I620" s="12" t="s">
        <v>22</v>
      </c>
      <c r="J620" s="8" t="s">
        <v>1375</v>
      </c>
    </row>
    <row r="621" spans="1:10" x14ac:dyDescent="0.25">
      <c r="A621" s="8" t="s">
        <v>623</v>
      </c>
      <c r="B621" s="8" t="s">
        <v>1372</v>
      </c>
      <c r="C621" s="8" t="s">
        <v>55</v>
      </c>
      <c r="D621" s="8" t="s">
        <v>18</v>
      </c>
      <c r="E621" s="8" t="s">
        <v>1377</v>
      </c>
      <c r="F621" s="8" t="s">
        <v>1380</v>
      </c>
      <c r="G621" s="8" t="s">
        <v>35</v>
      </c>
      <c r="H621" s="8" t="s">
        <v>61</v>
      </c>
      <c r="I621" s="12" t="s">
        <v>20</v>
      </c>
      <c r="J621" s="8" t="s">
        <v>45</v>
      </c>
    </row>
    <row r="622" spans="1:10" x14ac:dyDescent="0.25">
      <c r="A622" s="10" t="s">
        <v>630</v>
      </c>
      <c r="B622" s="8" t="s">
        <v>1372</v>
      </c>
      <c r="C622" s="8" t="s">
        <v>17</v>
      </c>
      <c r="D622" s="8" t="s">
        <v>18</v>
      </c>
      <c r="E622" s="8" t="s">
        <v>1378</v>
      </c>
      <c r="F622" s="8" t="s">
        <v>1380</v>
      </c>
      <c r="G622" s="8" t="s">
        <v>108</v>
      </c>
      <c r="H622" s="8" t="s">
        <v>277</v>
      </c>
      <c r="I622" s="12" t="s">
        <v>22</v>
      </c>
      <c r="J622" s="8" t="s">
        <v>1375</v>
      </c>
    </row>
    <row r="623" spans="1:10" x14ac:dyDescent="0.25">
      <c r="A623" s="8" t="s">
        <v>632</v>
      </c>
      <c r="B623" s="8" t="s">
        <v>1372</v>
      </c>
      <c r="C623" s="8" t="s">
        <v>55</v>
      </c>
      <c r="D623" s="8" t="s">
        <v>18</v>
      </c>
      <c r="E623" s="8" t="s">
        <v>1378</v>
      </c>
      <c r="F623" s="8" t="s">
        <v>1380</v>
      </c>
      <c r="G623" s="8" t="s">
        <v>27</v>
      </c>
      <c r="H623" s="8" t="s">
        <v>32</v>
      </c>
      <c r="I623" s="12" t="s">
        <v>22</v>
      </c>
      <c r="J623" s="8" t="s">
        <v>45</v>
      </c>
    </row>
    <row r="624" spans="1:10" x14ac:dyDescent="0.25">
      <c r="A624" s="8" t="s">
        <v>643</v>
      </c>
      <c r="B624" s="8" t="s">
        <v>1372</v>
      </c>
      <c r="C624" s="8" t="s">
        <v>31</v>
      </c>
      <c r="D624" s="8" t="s">
        <v>18</v>
      </c>
      <c r="E624" s="8" t="s">
        <v>1377</v>
      </c>
      <c r="F624" s="8" t="s">
        <v>1379</v>
      </c>
      <c r="G624" s="8" t="s">
        <v>35</v>
      </c>
      <c r="H624" s="8" t="s">
        <v>66</v>
      </c>
      <c r="I624" s="12" t="s">
        <v>22</v>
      </c>
      <c r="J624" s="8" t="s">
        <v>1375</v>
      </c>
    </row>
    <row r="625" spans="1:10" x14ac:dyDescent="0.25">
      <c r="A625" s="8" t="s">
        <v>645</v>
      </c>
      <c r="B625" s="8" t="s">
        <v>1372</v>
      </c>
      <c r="C625" s="8" t="s">
        <v>151</v>
      </c>
      <c r="D625" s="8" t="s">
        <v>18</v>
      </c>
      <c r="E625" s="8" t="s">
        <v>1378</v>
      </c>
      <c r="F625" s="8" t="s">
        <v>1379</v>
      </c>
      <c r="G625" s="8" t="s">
        <v>35</v>
      </c>
      <c r="H625" s="8" t="s">
        <v>32</v>
      </c>
      <c r="I625" s="12" t="s">
        <v>20</v>
      </c>
      <c r="J625" s="8" t="s">
        <v>29</v>
      </c>
    </row>
    <row r="626" spans="1:10" x14ac:dyDescent="0.25">
      <c r="A626" s="8" t="s">
        <v>648</v>
      </c>
      <c r="B626" s="8" t="s">
        <v>1372</v>
      </c>
      <c r="C626" s="8" t="s">
        <v>31</v>
      </c>
      <c r="D626" s="8" t="s">
        <v>18</v>
      </c>
      <c r="E626" s="8" t="s">
        <v>1378</v>
      </c>
      <c r="F626" s="8" t="s">
        <v>1379</v>
      </c>
      <c r="G626" s="8" t="s">
        <v>27</v>
      </c>
      <c r="H626" s="8" t="s">
        <v>36</v>
      </c>
      <c r="I626" s="12" t="s">
        <v>22</v>
      </c>
      <c r="J626" s="8" t="s">
        <v>45</v>
      </c>
    </row>
    <row r="627" spans="1:10" x14ac:dyDescent="0.25">
      <c r="A627" s="8" t="s">
        <v>651</v>
      </c>
      <c r="B627" s="8" t="s">
        <v>1372</v>
      </c>
      <c r="C627" s="8" t="s">
        <v>31</v>
      </c>
      <c r="D627" s="8" t="s">
        <v>44</v>
      </c>
      <c r="E627" s="8" t="s">
        <v>1377</v>
      </c>
      <c r="F627" s="8" t="s">
        <v>1379</v>
      </c>
      <c r="G627" s="8" t="s">
        <v>47</v>
      </c>
      <c r="H627" s="8" t="s">
        <v>66</v>
      </c>
      <c r="I627" s="12" t="s">
        <v>22</v>
      </c>
      <c r="J627" s="8" t="s">
        <v>37</v>
      </c>
    </row>
    <row r="628" spans="1:10" x14ac:dyDescent="0.25">
      <c r="A628" s="8" t="s">
        <v>655</v>
      </c>
      <c r="B628" s="8" t="s">
        <v>1372</v>
      </c>
      <c r="C628" s="8" t="s">
        <v>31</v>
      </c>
      <c r="D628" s="8" t="s">
        <v>18</v>
      </c>
      <c r="E628" s="8" t="s">
        <v>1378</v>
      </c>
      <c r="F628" s="8" t="s">
        <v>1379</v>
      </c>
      <c r="G628" s="8" t="s">
        <v>19</v>
      </c>
      <c r="H628" s="8" t="s">
        <v>48</v>
      </c>
      <c r="I628" s="12" t="s">
        <v>22</v>
      </c>
      <c r="J628" s="8" t="s">
        <v>37</v>
      </c>
    </row>
    <row r="629" spans="1:10" x14ac:dyDescent="0.25">
      <c r="A629" s="8" t="s">
        <v>676</v>
      </c>
      <c r="B629" s="8" t="s">
        <v>1372</v>
      </c>
      <c r="C629" s="8" t="s">
        <v>17</v>
      </c>
      <c r="D629" s="8" t="s">
        <v>26</v>
      </c>
      <c r="E629" s="8" t="s">
        <v>1377</v>
      </c>
      <c r="F629" s="8" t="s">
        <v>1380</v>
      </c>
      <c r="G629" s="8" t="s">
        <v>27</v>
      </c>
      <c r="H629" s="8" t="s">
        <v>58</v>
      </c>
      <c r="I629" s="12" t="s">
        <v>22</v>
      </c>
      <c r="J629" s="8" t="s">
        <v>1375</v>
      </c>
    </row>
    <row r="630" spans="1:10" x14ac:dyDescent="0.25">
      <c r="A630" s="8" t="s">
        <v>680</v>
      </c>
      <c r="B630" s="8" t="s">
        <v>1372</v>
      </c>
      <c r="C630" s="8" t="s">
        <v>25</v>
      </c>
      <c r="D630" s="8" t="s">
        <v>26</v>
      </c>
      <c r="E630" s="8" t="s">
        <v>1378</v>
      </c>
      <c r="F630" s="8" t="s">
        <v>1379</v>
      </c>
      <c r="G630" s="8" t="s">
        <v>27</v>
      </c>
      <c r="H630" s="8" t="s">
        <v>36</v>
      </c>
      <c r="I630" s="12" t="s">
        <v>22</v>
      </c>
      <c r="J630" s="8" t="s">
        <v>29</v>
      </c>
    </row>
    <row r="631" spans="1:10" x14ac:dyDescent="0.25">
      <c r="A631" s="8" t="s">
        <v>700</v>
      </c>
      <c r="B631" s="8" t="s">
        <v>1372</v>
      </c>
      <c r="C631" s="8" t="s">
        <v>31</v>
      </c>
      <c r="D631" s="8" t="s">
        <v>26</v>
      </c>
      <c r="E631" s="8" t="s">
        <v>1378</v>
      </c>
      <c r="F631" s="8" t="s">
        <v>1379</v>
      </c>
      <c r="G631" s="8" t="s">
        <v>142</v>
      </c>
      <c r="H631" s="8" t="s">
        <v>28</v>
      </c>
      <c r="I631" s="12" t="s">
        <v>22</v>
      </c>
      <c r="J631" s="8" t="s">
        <v>701</v>
      </c>
    </row>
    <row r="632" spans="1:10" x14ac:dyDescent="0.25">
      <c r="A632" s="8" t="s">
        <v>714</v>
      </c>
      <c r="B632" s="8" t="s">
        <v>1372</v>
      </c>
      <c r="C632" s="8" t="s">
        <v>31</v>
      </c>
      <c r="D632" s="8" t="s">
        <v>18</v>
      </c>
      <c r="E632" s="8" t="s">
        <v>1378</v>
      </c>
      <c r="F632" s="8" t="s">
        <v>1380</v>
      </c>
      <c r="G632" s="8" t="s">
        <v>35</v>
      </c>
      <c r="H632" s="8" t="s">
        <v>48</v>
      </c>
      <c r="I632" s="12" t="s">
        <v>22</v>
      </c>
      <c r="J632" s="8" t="s">
        <v>1375</v>
      </c>
    </row>
    <row r="633" spans="1:10" x14ac:dyDescent="0.25">
      <c r="A633" s="8" t="s">
        <v>737</v>
      </c>
      <c r="B633" s="8" t="s">
        <v>1372</v>
      </c>
      <c r="C633" s="8" t="s">
        <v>17</v>
      </c>
      <c r="D633" s="8" t="s">
        <v>18</v>
      </c>
      <c r="E633" s="8" t="s">
        <v>1377</v>
      </c>
      <c r="F633" s="8" t="s">
        <v>1380</v>
      </c>
      <c r="G633" s="8" t="s">
        <v>27</v>
      </c>
      <c r="H633" s="8" t="s">
        <v>58</v>
      </c>
      <c r="I633" s="12" t="s">
        <v>22</v>
      </c>
      <c r="J633" s="8" t="s">
        <v>1375</v>
      </c>
    </row>
    <row r="634" spans="1:10" x14ac:dyDescent="0.25">
      <c r="A634" s="8" t="s">
        <v>768</v>
      </c>
      <c r="B634" s="8" t="s">
        <v>1372</v>
      </c>
      <c r="C634" s="8" t="s">
        <v>17</v>
      </c>
      <c r="D634" s="8" t="s">
        <v>18</v>
      </c>
      <c r="E634" s="8" t="s">
        <v>1378</v>
      </c>
      <c r="F634" s="8" t="s">
        <v>1380</v>
      </c>
      <c r="G634" s="8" t="s">
        <v>142</v>
      </c>
      <c r="H634" s="8" t="s">
        <v>61</v>
      </c>
      <c r="I634" s="12" t="s">
        <v>22</v>
      </c>
      <c r="J634" s="8" t="s">
        <v>33</v>
      </c>
    </row>
    <row r="635" spans="1:10" x14ac:dyDescent="0.25">
      <c r="A635" s="8" t="s">
        <v>772</v>
      </c>
      <c r="B635" s="8" t="s">
        <v>1372</v>
      </c>
      <c r="C635" s="8" t="s">
        <v>55</v>
      </c>
      <c r="D635" s="8" t="s">
        <v>18</v>
      </c>
      <c r="E635" s="8" t="s">
        <v>1378</v>
      </c>
      <c r="F635" s="8" t="s">
        <v>1379</v>
      </c>
      <c r="G635" s="8" t="s">
        <v>773</v>
      </c>
      <c r="H635" s="8" t="s">
        <v>685</v>
      </c>
      <c r="I635" s="12" t="s">
        <v>22</v>
      </c>
      <c r="J635" s="8" t="s">
        <v>29</v>
      </c>
    </row>
    <row r="636" spans="1:10" x14ac:dyDescent="0.25">
      <c r="A636" s="8" t="s">
        <v>775</v>
      </c>
      <c r="B636" s="8" t="s">
        <v>1372</v>
      </c>
      <c r="C636" s="8" t="s">
        <v>31</v>
      </c>
      <c r="D636" s="8" t="s">
        <v>18</v>
      </c>
      <c r="E636" s="8" t="s">
        <v>1377</v>
      </c>
      <c r="F636" s="8" t="s">
        <v>1380</v>
      </c>
      <c r="G636" s="8" t="s">
        <v>27</v>
      </c>
      <c r="H636" s="8" t="s">
        <v>156</v>
      </c>
      <c r="I636" s="12" t="s">
        <v>20</v>
      </c>
      <c r="J636" s="8" t="s">
        <v>33</v>
      </c>
    </row>
    <row r="637" spans="1:10" x14ac:dyDescent="0.25">
      <c r="A637" s="8" t="s">
        <v>778</v>
      </c>
      <c r="B637" s="8" t="s">
        <v>1372</v>
      </c>
      <c r="C637" s="8" t="s">
        <v>31</v>
      </c>
      <c r="D637" s="8" t="s">
        <v>26</v>
      </c>
      <c r="E637" s="8" t="s">
        <v>1378</v>
      </c>
      <c r="F637" s="8" t="s">
        <v>1380</v>
      </c>
      <c r="G637" s="8" t="s">
        <v>27</v>
      </c>
      <c r="H637" s="8" t="s">
        <v>61</v>
      </c>
      <c r="I637" s="12" t="s">
        <v>20</v>
      </c>
      <c r="J637" s="8" t="s">
        <v>33</v>
      </c>
    </row>
    <row r="638" spans="1:10" x14ac:dyDescent="0.25">
      <c r="A638" s="8" t="s">
        <v>779</v>
      </c>
      <c r="B638" s="8" t="s">
        <v>1372</v>
      </c>
      <c r="C638" s="8" t="s">
        <v>31</v>
      </c>
      <c r="D638" s="8" t="s">
        <v>18</v>
      </c>
      <c r="E638" s="8" t="s">
        <v>1378</v>
      </c>
      <c r="F638" s="8" t="s">
        <v>1379</v>
      </c>
      <c r="G638" s="8" t="s">
        <v>35</v>
      </c>
      <c r="H638" s="8" t="s">
        <v>166</v>
      </c>
      <c r="I638" s="12" t="s">
        <v>22</v>
      </c>
      <c r="J638" s="8" t="s">
        <v>37</v>
      </c>
    </row>
    <row r="639" spans="1:10" x14ac:dyDescent="0.25">
      <c r="A639" s="8" t="s">
        <v>780</v>
      </c>
      <c r="B639" s="8" t="s">
        <v>1372</v>
      </c>
      <c r="C639" s="8" t="s">
        <v>55</v>
      </c>
      <c r="D639" s="8" t="s">
        <v>18</v>
      </c>
      <c r="E639" s="8" t="s">
        <v>1378</v>
      </c>
      <c r="F639" s="8" t="s">
        <v>1379</v>
      </c>
      <c r="G639" s="8" t="s">
        <v>47</v>
      </c>
      <c r="H639" s="8" t="s">
        <v>28</v>
      </c>
      <c r="I639" s="12" t="s">
        <v>22</v>
      </c>
      <c r="J639" s="8" t="s">
        <v>1375</v>
      </c>
    </row>
    <row r="640" spans="1:10" x14ac:dyDescent="0.25">
      <c r="A640" s="8" t="s">
        <v>781</v>
      </c>
      <c r="B640" s="8" t="s">
        <v>1372</v>
      </c>
      <c r="C640" s="8" t="s">
        <v>31</v>
      </c>
      <c r="D640" s="8" t="s">
        <v>26</v>
      </c>
      <c r="E640" s="8" t="s">
        <v>1378</v>
      </c>
      <c r="F640" s="8" t="s">
        <v>1379</v>
      </c>
      <c r="G640" s="8" t="s">
        <v>27</v>
      </c>
      <c r="H640" s="8" t="s">
        <v>782</v>
      </c>
      <c r="I640" s="12" t="s">
        <v>22</v>
      </c>
      <c r="J640" s="8" t="s">
        <v>29</v>
      </c>
    </row>
    <row r="641" spans="1:10" x14ac:dyDescent="0.25">
      <c r="A641" s="8" t="s">
        <v>793</v>
      </c>
      <c r="B641" s="8" t="s">
        <v>1372</v>
      </c>
      <c r="C641" s="8" t="s">
        <v>55</v>
      </c>
      <c r="D641" s="8" t="s">
        <v>18</v>
      </c>
      <c r="E641" s="8" t="s">
        <v>1378</v>
      </c>
      <c r="F641" s="8" t="s">
        <v>1380</v>
      </c>
      <c r="G641" s="8" t="s">
        <v>35</v>
      </c>
      <c r="H641" s="8" t="s">
        <v>61</v>
      </c>
      <c r="I641" s="12" t="s">
        <v>20</v>
      </c>
      <c r="J641" s="8" t="s">
        <v>29</v>
      </c>
    </row>
    <row r="642" spans="1:10" x14ac:dyDescent="0.25">
      <c r="A642" s="8" t="s">
        <v>799</v>
      </c>
      <c r="B642" s="8" t="s">
        <v>1372</v>
      </c>
      <c r="C642" s="8" t="s">
        <v>31</v>
      </c>
      <c r="D642" s="8" t="s">
        <v>18</v>
      </c>
      <c r="E642" s="8" t="s">
        <v>1377</v>
      </c>
      <c r="F642" s="8" t="s">
        <v>1380</v>
      </c>
      <c r="G642" s="8" t="s">
        <v>35</v>
      </c>
      <c r="H642" s="8" t="s">
        <v>61</v>
      </c>
      <c r="I642" s="12" t="s">
        <v>22</v>
      </c>
      <c r="J642" s="8" t="s">
        <v>37</v>
      </c>
    </row>
    <row r="643" spans="1:10" x14ac:dyDescent="0.25">
      <c r="A643" s="8" t="s">
        <v>800</v>
      </c>
      <c r="B643" s="8" t="s">
        <v>1372</v>
      </c>
      <c r="C643" s="8" t="s">
        <v>17</v>
      </c>
      <c r="D643" s="8" t="s">
        <v>18</v>
      </c>
      <c r="E643" s="8" t="s">
        <v>1378</v>
      </c>
      <c r="F643" s="8" t="s">
        <v>1379</v>
      </c>
      <c r="G643" s="8" t="s">
        <v>35</v>
      </c>
      <c r="H643" s="8" t="s">
        <v>61</v>
      </c>
      <c r="I643" s="12" t="s">
        <v>22</v>
      </c>
      <c r="J643" s="8" t="s">
        <v>1375</v>
      </c>
    </row>
    <row r="644" spans="1:10" x14ac:dyDescent="0.25">
      <c r="A644" s="8" t="s">
        <v>807</v>
      </c>
      <c r="B644" s="8" t="s">
        <v>1372</v>
      </c>
      <c r="C644" s="8" t="s">
        <v>31</v>
      </c>
      <c r="D644" s="8" t="s">
        <v>18</v>
      </c>
      <c r="E644" s="8" t="s">
        <v>1377</v>
      </c>
      <c r="F644" s="8" t="s">
        <v>1379</v>
      </c>
      <c r="G644" s="8" t="s">
        <v>35</v>
      </c>
      <c r="H644" s="8" t="s">
        <v>32</v>
      </c>
      <c r="I644" s="12" t="s">
        <v>22</v>
      </c>
      <c r="J644" s="8" t="s">
        <v>1375</v>
      </c>
    </row>
    <row r="645" spans="1:10" x14ac:dyDescent="0.25">
      <c r="A645" s="8" t="s">
        <v>808</v>
      </c>
      <c r="B645" s="8" t="s">
        <v>1372</v>
      </c>
      <c r="C645" s="8" t="s">
        <v>31</v>
      </c>
      <c r="D645" s="8" t="s">
        <v>26</v>
      </c>
      <c r="E645" s="8" t="s">
        <v>1378</v>
      </c>
      <c r="F645" s="8" t="s">
        <v>1379</v>
      </c>
      <c r="G645" s="8" t="s">
        <v>35</v>
      </c>
      <c r="H645" s="8" t="s">
        <v>809</v>
      </c>
      <c r="I645" s="12" t="s">
        <v>22</v>
      </c>
      <c r="J645" s="8" t="s">
        <v>810</v>
      </c>
    </row>
    <row r="646" spans="1:10" x14ac:dyDescent="0.25">
      <c r="A646" s="8" t="s">
        <v>815</v>
      </c>
      <c r="B646" s="8" t="s">
        <v>1372</v>
      </c>
      <c r="C646" s="8" t="s">
        <v>31</v>
      </c>
      <c r="D646" s="8" t="s">
        <v>18</v>
      </c>
      <c r="E646" s="8" t="s">
        <v>1378</v>
      </c>
      <c r="F646" s="8" t="s">
        <v>1379</v>
      </c>
      <c r="G646" s="8" t="s">
        <v>47</v>
      </c>
      <c r="H646" s="8" t="s">
        <v>32</v>
      </c>
      <c r="I646" s="12" t="s">
        <v>22</v>
      </c>
      <c r="J646" s="8" t="s">
        <v>686</v>
      </c>
    </row>
    <row r="647" spans="1:10" x14ac:dyDescent="0.25">
      <c r="A647" s="8" t="s">
        <v>816</v>
      </c>
      <c r="B647" s="8" t="s">
        <v>1372</v>
      </c>
      <c r="C647" s="8" t="s">
        <v>31</v>
      </c>
      <c r="D647" s="8" t="s">
        <v>18</v>
      </c>
      <c r="E647" s="8" t="s">
        <v>1378</v>
      </c>
      <c r="F647" s="8" t="s">
        <v>1379</v>
      </c>
      <c r="G647" s="8" t="s">
        <v>19</v>
      </c>
      <c r="H647" s="8" t="s">
        <v>48</v>
      </c>
      <c r="I647" s="12" t="s">
        <v>22</v>
      </c>
      <c r="J647" s="8" t="s">
        <v>817</v>
      </c>
    </row>
    <row r="648" spans="1:10" x14ac:dyDescent="0.25">
      <c r="A648" s="8" t="s">
        <v>821</v>
      </c>
      <c r="B648" s="8" t="s">
        <v>1372</v>
      </c>
      <c r="C648" s="8" t="s">
        <v>151</v>
      </c>
      <c r="D648" s="8" t="s">
        <v>18</v>
      </c>
      <c r="E648" s="8" t="s">
        <v>1378</v>
      </c>
      <c r="F648" s="8" t="s">
        <v>1379</v>
      </c>
      <c r="G648" s="8" t="s">
        <v>47</v>
      </c>
      <c r="H648" s="8" t="s">
        <v>36</v>
      </c>
      <c r="I648" s="12" t="s">
        <v>20</v>
      </c>
      <c r="J648" s="8" t="s">
        <v>29</v>
      </c>
    </row>
    <row r="649" spans="1:10" x14ac:dyDescent="0.25">
      <c r="A649" s="8" t="s">
        <v>826</v>
      </c>
      <c r="B649" s="8" t="s">
        <v>1372</v>
      </c>
      <c r="C649" s="8" t="s">
        <v>55</v>
      </c>
      <c r="D649" s="8" t="s">
        <v>18</v>
      </c>
      <c r="E649" s="8" t="s">
        <v>1377</v>
      </c>
      <c r="F649" s="8" t="s">
        <v>1379</v>
      </c>
      <c r="G649" s="8" t="s">
        <v>27</v>
      </c>
      <c r="H649" s="8" t="s">
        <v>32</v>
      </c>
      <c r="I649" s="12" t="s">
        <v>20</v>
      </c>
      <c r="J649" s="8" t="s">
        <v>29</v>
      </c>
    </row>
    <row r="650" spans="1:10" x14ac:dyDescent="0.25">
      <c r="A650" s="8" t="s">
        <v>838</v>
      </c>
      <c r="B650" s="8" t="s">
        <v>1372</v>
      </c>
      <c r="C650" s="8" t="s">
        <v>31</v>
      </c>
      <c r="D650" s="8" t="s">
        <v>26</v>
      </c>
      <c r="E650" s="8" t="s">
        <v>1378</v>
      </c>
      <c r="F650" s="8" t="s">
        <v>1380</v>
      </c>
      <c r="G650" s="8" t="s">
        <v>27</v>
      </c>
      <c r="H650" s="8" t="s">
        <v>66</v>
      </c>
      <c r="I650" s="12" t="s">
        <v>20</v>
      </c>
      <c r="J650" s="8" t="s">
        <v>29</v>
      </c>
    </row>
    <row r="651" spans="1:10" x14ac:dyDescent="0.25">
      <c r="A651" s="8" t="s">
        <v>842</v>
      </c>
      <c r="B651" s="8" t="s">
        <v>1372</v>
      </c>
      <c r="C651" s="8" t="s">
        <v>31</v>
      </c>
      <c r="D651" s="8" t="s">
        <v>26</v>
      </c>
      <c r="E651" s="8" t="s">
        <v>1377</v>
      </c>
      <c r="F651" s="8" t="s">
        <v>1379</v>
      </c>
      <c r="G651" s="8" t="s">
        <v>27</v>
      </c>
      <c r="H651" s="8" t="s">
        <v>32</v>
      </c>
      <c r="I651" s="12" t="s">
        <v>22</v>
      </c>
      <c r="J651" s="8" t="s">
        <v>33</v>
      </c>
    </row>
    <row r="652" spans="1:10" x14ac:dyDescent="0.25">
      <c r="A652" s="8" t="s">
        <v>849</v>
      </c>
      <c r="B652" s="8" t="s">
        <v>1372</v>
      </c>
      <c r="C652" s="8" t="s">
        <v>31</v>
      </c>
      <c r="D652" s="8" t="s">
        <v>18</v>
      </c>
      <c r="E652" s="8" t="s">
        <v>1378</v>
      </c>
      <c r="F652" s="8" t="s">
        <v>1379</v>
      </c>
      <c r="G652" s="8" t="s">
        <v>27</v>
      </c>
      <c r="H652" s="8" t="s">
        <v>850</v>
      </c>
      <c r="I652" s="12" t="s">
        <v>22</v>
      </c>
      <c r="J652" s="8" t="s">
        <v>453</v>
      </c>
    </row>
    <row r="653" spans="1:10" x14ac:dyDescent="0.25">
      <c r="A653" s="8" t="s">
        <v>851</v>
      </c>
      <c r="B653" s="8" t="s">
        <v>1372</v>
      </c>
      <c r="C653" s="8" t="s">
        <v>31</v>
      </c>
      <c r="D653" s="8" t="s">
        <v>26</v>
      </c>
      <c r="E653" s="8" t="s">
        <v>1377</v>
      </c>
      <c r="F653" s="8" t="s">
        <v>1380</v>
      </c>
      <c r="G653" s="8" t="s">
        <v>27</v>
      </c>
      <c r="H653" s="8" t="s">
        <v>32</v>
      </c>
      <c r="I653" s="12" t="s">
        <v>22</v>
      </c>
      <c r="J653" s="8" t="s">
        <v>33</v>
      </c>
    </row>
    <row r="654" spans="1:10" x14ac:dyDescent="0.25">
      <c r="A654" s="8" t="s">
        <v>854</v>
      </c>
      <c r="B654" s="8" t="s">
        <v>1372</v>
      </c>
      <c r="C654" s="8" t="s">
        <v>31</v>
      </c>
      <c r="D654" s="8" t="s">
        <v>18</v>
      </c>
      <c r="E654" s="8" t="s">
        <v>1377</v>
      </c>
      <c r="F654" s="8" t="s">
        <v>1379</v>
      </c>
      <c r="G654" s="8" t="s">
        <v>47</v>
      </c>
      <c r="H654" s="8" t="s">
        <v>166</v>
      </c>
      <c r="I654" s="12" t="s">
        <v>20</v>
      </c>
      <c r="J654" s="8" t="s">
        <v>33</v>
      </c>
    </row>
    <row r="655" spans="1:10" x14ac:dyDescent="0.25">
      <c r="A655" s="8" t="s">
        <v>860</v>
      </c>
      <c r="B655" s="8" t="s">
        <v>1372</v>
      </c>
      <c r="C655" s="8" t="s">
        <v>31</v>
      </c>
      <c r="D655" s="8" t="s">
        <v>26</v>
      </c>
      <c r="E655" s="8" t="s">
        <v>1377</v>
      </c>
      <c r="F655" s="8" t="s">
        <v>1380</v>
      </c>
      <c r="G655" s="8" t="s">
        <v>27</v>
      </c>
      <c r="H655" s="8" t="s">
        <v>61</v>
      </c>
      <c r="I655" s="12" t="s">
        <v>22</v>
      </c>
      <c r="J655" s="8" t="s">
        <v>357</v>
      </c>
    </row>
    <row r="656" spans="1:10" x14ac:dyDescent="0.25">
      <c r="A656" s="8" t="s">
        <v>863</v>
      </c>
      <c r="B656" s="8" t="s">
        <v>1372</v>
      </c>
      <c r="C656" s="8" t="s">
        <v>31</v>
      </c>
      <c r="D656" s="8" t="s">
        <v>26</v>
      </c>
      <c r="E656" s="8" t="s">
        <v>1378</v>
      </c>
      <c r="F656" s="8" t="s">
        <v>1379</v>
      </c>
      <c r="G656" s="8" t="s">
        <v>35</v>
      </c>
      <c r="H656" s="8" t="s">
        <v>68</v>
      </c>
      <c r="I656" s="12" t="s">
        <v>22</v>
      </c>
      <c r="J656" s="8" t="s">
        <v>45</v>
      </c>
    </row>
    <row r="657" spans="1:10" x14ac:dyDescent="0.25">
      <c r="A657" s="8" t="s">
        <v>864</v>
      </c>
      <c r="B657" s="8" t="s">
        <v>1372</v>
      </c>
      <c r="C657" s="8" t="s">
        <v>55</v>
      </c>
      <c r="D657" s="8" t="s">
        <v>26</v>
      </c>
      <c r="E657" s="8" t="s">
        <v>1377</v>
      </c>
      <c r="F657" s="8" t="s">
        <v>1380</v>
      </c>
      <c r="G657" s="8" t="s">
        <v>142</v>
      </c>
      <c r="H657" s="8" t="s">
        <v>66</v>
      </c>
      <c r="I657" s="12" t="s">
        <v>22</v>
      </c>
      <c r="J657" s="8" t="s">
        <v>33</v>
      </c>
    </row>
    <row r="658" spans="1:10" x14ac:dyDescent="0.25">
      <c r="A658" s="8" t="s">
        <v>870</v>
      </c>
      <c r="B658" s="8" t="s">
        <v>1372</v>
      </c>
      <c r="C658" s="8" t="s">
        <v>17</v>
      </c>
      <c r="D658" s="8" t="s">
        <v>18</v>
      </c>
      <c r="E658" s="8" t="s">
        <v>1378</v>
      </c>
      <c r="F658" s="8" t="s">
        <v>1380</v>
      </c>
      <c r="G658" s="8" t="s">
        <v>47</v>
      </c>
      <c r="H658" s="8" t="s">
        <v>58</v>
      </c>
      <c r="I658" s="12" t="s">
        <v>22</v>
      </c>
      <c r="J658" s="8" t="s">
        <v>1375</v>
      </c>
    </row>
    <row r="659" spans="1:10" x14ac:dyDescent="0.25">
      <c r="A659" s="8" t="s">
        <v>872</v>
      </c>
      <c r="B659" s="8" t="s">
        <v>1372</v>
      </c>
      <c r="C659" s="8" t="s">
        <v>55</v>
      </c>
      <c r="D659" s="8" t="s">
        <v>26</v>
      </c>
      <c r="E659" s="8" t="s">
        <v>1377</v>
      </c>
      <c r="F659" s="8" t="s">
        <v>1379</v>
      </c>
      <c r="G659" s="8" t="s">
        <v>27</v>
      </c>
      <c r="H659" s="8" t="s">
        <v>32</v>
      </c>
      <c r="I659" s="12" t="s">
        <v>22</v>
      </c>
      <c r="J659" s="8" t="s">
        <v>1375</v>
      </c>
    </row>
    <row r="660" spans="1:10" x14ac:dyDescent="0.25">
      <c r="A660" s="8" t="s">
        <v>874</v>
      </c>
      <c r="B660" s="8" t="s">
        <v>1372</v>
      </c>
      <c r="C660" s="8" t="s">
        <v>17</v>
      </c>
      <c r="D660" s="8" t="s">
        <v>18</v>
      </c>
      <c r="E660" s="8" t="s">
        <v>1378</v>
      </c>
      <c r="F660" s="8" t="s">
        <v>1380</v>
      </c>
      <c r="G660" s="8" t="s">
        <v>27</v>
      </c>
      <c r="H660" s="8" t="s">
        <v>58</v>
      </c>
      <c r="I660" s="12" t="s">
        <v>22</v>
      </c>
      <c r="J660" s="8" t="s">
        <v>33</v>
      </c>
    </row>
    <row r="661" spans="1:10" x14ac:dyDescent="0.25">
      <c r="A661" s="8" t="s">
        <v>879</v>
      </c>
      <c r="B661" s="8" t="s">
        <v>1372</v>
      </c>
      <c r="C661" s="8" t="s">
        <v>55</v>
      </c>
      <c r="D661" s="8" t="s">
        <v>26</v>
      </c>
      <c r="E661" s="8" t="s">
        <v>1378</v>
      </c>
      <c r="F661" s="8" t="s">
        <v>1379</v>
      </c>
      <c r="G661" s="8" t="s">
        <v>47</v>
      </c>
      <c r="H661" s="8" t="s">
        <v>166</v>
      </c>
      <c r="I661" s="12" t="s">
        <v>22</v>
      </c>
      <c r="J661" s="8" t="s">
        <v>37</v>
      </c>
    </row>
    <row r="662" spans="1:10" x14ac:dyDescent="0.25">
      <c r="A662" s="8" t="s">
        <v>883</v>
      </c>
      <c r="B662" s="8" t="s">
        <v>1372</v>
      </c>
      <c r="C662" s="8" t="s">
        <v>31</v>
      </c>
      <c r="D662" s="8" t="s">
        <v>26</v>
      </c>
      <c r="E662" s="8" t="s">
        <v>1377</v>
      </c>
      <c r="F662" s="8" t="s">
        <v>1379</v>
      </c>
      <c r="G662" s="8" t="s">
        <v>27</v>
      </c>
      <c r="H662" s="8" t="s">
        <v>884</v>
      </c>
      <c r="I662" s="12" t="s">
        <v>22</v>
      </c>
      <c r="J662" s="8" t="s">
        <v>885</v>
      </c>
    </row>
    <row r="663" spans="1:10" x14ac:dyDescent="0.25">
      <c r="A663" s="8" t="s">
        <v>892</v>
      </c>
      <c r="B663" s="8" t="s">
        <v>1372</v>
      </c>
      <c r="C663" s="8" t="s">
        <v>55</v>
      </c>
      <c r="D663" s="8" t="s">
        <v>18</v>
      </c>
      <c r="E663" s="8" t="s">
        <v>1378</v>
      </c>
      <c r="F663" s="8" t="s">
        <v>1380</v>
      </c>
      <c r="G663" s="8" t="s">
        <v>35</v>
      </c>
      <c r="H663" s="8" t="s">
        <v>156</v>
      </c>
      <c r="I663" s="12" t="s">
        <v>22</v>
      </c>
      <c r="J663" s="8" t="s">
        <v>37</v>
      </c>
    </row>
    <row r="664" spans="1:10" x14ac:dyDescent="0.25">
      <c r="A664" s="8" t="s">
        <v>902</v>
      </c>
      <c r="B664" s="8" t="s">
        <v>1372</v>
      </c>
      <c r="C664" s="8" t="s">
        <v>17</v>
      </c>
      <c r="D664" s="8" t="s">
        <v>18</v>
      </c>
      <c r="E664" s="8" t="s">
        <v>1378</v>
      </c>
      <c r="F664" s="8" t="s">
        <v>1379</v>
      </c>
      <c r="G664" s="8" t="s">
        <v>35</v>
      </c>
      <c r="H664" s="8" t="s">
        <v>39</v>
      </c>
      <c r="I664" s="12" t="s">
        <v>22</v>
      </c>
      <c r="J664" s="8" t="s">
        <v>1375</v>
      </c>
    </row>
    <row r="665" spans="1:10" x14ac:dyDescent="0.25">
      <c r="A665" s="8" t="s">
        <v>909</v>
      </c>
      <c r="B665" s="8" t="s">
        <v>1372</v>
      </c>
      <c r="C665" s="8" t="s">
        <v>31</v>
      </c>
      <c r="D665" s="8" t="s">
        <v>26</v>
      </c>
      <c r="E665" s="8" t="s">
        <v>1377</v>
      </c>
      <c r="F665" s="8" t="s">
        <v>1379</v>
      </c>
      <c r="G665" s="8" t="s">
        <v>47</v>
      </c>
      <c r="H665" s="8" t="s">
        <v>910</v>
      </c>
      <c r="I665" s="12" t="s">
        <v>22</v>
      </c>
      <c r="J665" s="8" t="s">
        <v>378</v>
      </c>
    </row>
    <row r="666" spans="1:10" x14ac:dyDescent="0.25">
      <c r="A666" s="8" t="s">
        <v>914</v>
      </c>
      <c r="B666" s="8" t="s">
        <v>1372</v>
      </c>
      <c r="C666" s="8" t="s">
        <v>31</v>
      </c>
      <c r="D666" s="8" t="s">
        <v>18</v>
      </c>
      <c r="E666" s="8" t="s">
        <v>1377</v>
      </c>
      <c r="F666" s="8" t="s">
        <v>1380</v>
      </c>
      <c r="G666" s="8" t="s">
        <v>47</v>
      </c>
      <c r="H666" s="8" t="s">
        <v>32</v>
      </c>
      <c r="I666" s="12" t="s">
        <v>22</v>
      </c>
      <c r="J666" s="8" t="s">
        <v>37</v>
      </c>
    </row>
    <row r="667" spans="1:10" x14ac:dyDescent="0.25">
      <c r="A667" s="8" t="s">
        <v>921</v>
      </c>
      <c r="B667" s="8" t="s">
        <v>1372</v>
      </c>
      <c r="C667" s="8" t="s">
        <v>151</v>
      </c>
      <c r="D667" s="8" t="s">
        <v>26</v>
      </c>
      <c r="E667" s="8" t="s">
        <v>1378</v>
      </c>
      <c r="F667" s="8" t="s">
        <v>1380</v>
      </c>
      <c r="G667" s="8" t="s">
        <v>35</v>
      </c>
      <c r="H667" s="8" t="s">
        <v>28</v>
      </c>
      <c r="I667" s="12" t="s">
        <v>22</v>
      </c>
      <c r="J667" s="8" t="s">
        <v>922</v>
      </c>
    </row>
    <row r="668" spans="1:10" x14ac:dyDescent="0.25">
      <c r="A668" s="8" t="s">
        <v>935</v>
      </c>
      <c r="B668" s="8" t="s">
        <v>1372</v>
      </c>
      <c r="C668" s="8" t="s">
        <v>31</v>
      </c>
      <c r="D668" s="8" t="s">
        <v>18</v>
      </c>
      <c r="E668" s="8" t="s">
        <v>1378</v>
      </c>
      <c r="F668" s="8" t="s">
        <v>1379</v>
      </c>
      <c r="G668" s="8" t="s">
        <v>27</v>
      </c>
      <c r="H668" s="8" t="s">
        <v>28</v>
      </c>
      <c r="I668" s="12" t="s">
        <v>20</v>
      </c>
      <c r="J668" s="8" t="s">
        <v>37</v>
      </c>
    </row>
    <row r="669" spans="1:10" x14ac:dyDescent="0.25">
      <c r="A669" s="8" t="s">
        <v>939</v>
      </c>
      <c r="B669" s="8" t="s">
        <v>1372</v>
      </c>
      <c r="C669" s="8" t="s">
        <v>31</v>
      </c>
      <c r="D669" s="8" t="s">
        <v>26</v>
      </c>
      <c r="E669" s="8" t="s">
        <v>1377</v>
      </c>
      <c r="F669" s="8" t="s">
        <v>1379</v>
      </c>
      <c r="G669" s="8" t="s">
        <v>27</v>
      </c>
      <c r="H669" s="8" t="s">
        <v>32</v>
      </c>
      <c r="I669" s="12" t="s">
        <v>22</v>
      </c>
      <c r="J669" s="8" t="s">
        <v>29</v>
      </c>
    </row>
    <row r="670" spans="1:10" x14ac:dyDescent="0.25">
      <c r="A670" s="8" t="s">
        <v>942</v>
      </c>
      <c r="B670" s="8" t="s">
        <v>1372</v>
      </c>
      <c r="C670" s="8" t="s">
        <v>17</v>
      </c>
      <c r="D670" s="8" t="s">
        <v>26</v>
      </c>
      <c r="E670" s="8" t="s">
        <v>1378</v>
      </c>
      <c r="F670" s="8" t="s">
        <v>1379</v>
      </c>
      <c r="G670" s="8" t="s">
        <v>27</v>
      </c>
      <c r="H670" s="8" t="s">
        <v>61</v>
      </c>
      <c r="I670" s="12" t="s">
        <v>22</v>
      </c>
      <c r="J670" s="8" t="s">
        <v>33</v>
      </c>
    </row>
    <row r="671" spans="1:10" x14ac:dyDescent="0.25">
      <c r="A671" s="8" t="s">
        <v>946</v>
      </c>
      <c r="B671" s="8" t="s">
        <v>1372</v>
      </c>
      <c r="C671" s="8" t="s">
        <v>31</v>
      </c>
      <c r="D671" s="8" t="s">
        <v>26</v>
      </c>
      <c r="E671" s="8" t="s">
        <v>1377</v>
      </c>
      <c r="F671" s="8" t="s">
        <v>1380</v>
      </c>
      <c r="G671" s="8" t="s">
        <v>27</v>
      </c>
      <c r="H671" s="8" t="s">
        <v>61</v>
      </c>
      <c r="I671" s="12" t="s">
        <v>22</v>
      </c>
      <c r="J671" s="8" t="s">
        <v>33</v>
      </c>
    </row>
    <row r="672" spans="1:10" x14ac:dyDescent="0.25">
      <c r="A672" s="8" t="s">
        <v>966</v>
      </c>
      <c r="B672" s="8" t="s">
        <v>1372</v>
      </c>
      <c r="C672" s="8" t="s">
        <v>31</v>
      </c>
      <c r="D672" s="8" t="s">
        <v>18</v>
      </c>
      <c r="E672" s="8" t="s">
        <v>1378</v>
      </c>
      <c r="F672" s="8" t="s">
        <v>1380</v>
      </c>
      <c r="G672" s="8" t="s">
        <v>35</v>
      </c>
      <c r="H672" s="8" t="s">
        <v>36</v>
      </c>
      <c r="I672" s="12" t="s">
        <v>20</v>
      </c>
      <c r="J672" s="8" t="s">
        <v>45</v>
      </c>
    </row>
    <row r="673" spans="1:10" x14ac:dyDescent="0.25">
      <c r="A673" s="8" t="s">
        <v>967</v>
      </c>
      <c r="B673" s="8" t="s">
        <v>1372</v>
      </c>
      <c r="C673" s="8" t="s">
        <v>87</v>
      </c>
      <c r="D673" s="8" t="s">
        <v>87</v>
      </c>
      <c r="E673" s="8" t="s">
        <v>1378</v>
      </c>
      <c r="F673" s="8" t="s">
        <v>1379</v>
      </c>
      <c r="G673" s="8" t="s">
        <v>47</v>
      </c>
      <c r="H673" s="8" t="s">
        <v>36</v>
      </c>
      <c r="I673" s="12" t="s">
        <v>22</v>
      </c>
      <c r="J673" s="8" t="s">
        <v>686</v>
      </c>
    </row>
    <row r="674" spans="1:10" x14ac:dyDescent="0.25">
      <c r="A674" s="8" t="s">
        <v>969</v>
      </c>
      <c r="B674" s="8" t="s">
        <v>1372</v>
      </c>
      <c r="C674" s="8" t="s">
        <v>55</v>
      </c>
      <c r="D674" s="8" t="s">
        <v>18</v>
      </c>
      <c r="E674" s="8" t="s">
        <v>1378</v>
      </c>
      <c r="F674" s="8" t="s">
        <v>1379</v>
      </c>
      <c r="G674" s="8" t="s">
        <v>47</v>
      </c>
      <c r="H674" s="8" t="s">
        <v>156</v>
      </c>
      <c r="I674" s="12" t="s">
        <v>22</v>
      </c>
      <c r="J674" s="8" t="s">
        <v>37</v>
      </c>
    </row>
    <row r="675" spans="1:10" x14ac:dyDescent="0.25">
      <c r="A675" s="8" t="s">
        <v>974</v>
      </c>
      <c r="B675" s="8" t="s">
        <v>1372</v>
      </c>
      <c r="C675" s="8" t="s">
        <v>31</v>
      </c>
      <c r="D675" s="8" t="s">
        <v>26</v>
      </c>
      <c r="E675" s="8" t="s">
        <v>1377</v>
      </c>
      <c r="F675" s="8" t="s">
        <v>1379</v>
      </c>
      <c r="G675" s="8" t="s">
        <v>27</v>
      </c>
      <c r="H675" s="8" t="s">
        <v>32</v>
      </c>
      <c r="I675" s="12" t="s">
        <v>20</v>
      </c>
      <c r="J675" s="8" t="s">
        <v>1375</v>
      </c>
    </row>
    <row r="676" spans="1:10" x14ac:dyDescent="0.25">
      <c r="A676" s="8" t="s">
        <v>978</v>
      </c>
      <c r="B676" s="8" t="s">
        <v>1372</v>
      </c>
      <c r="C676" s="8" t="s">
        <v>31</v>
      </c>
      <c r="D676" s="8" t="s">
        <v>18</v>
      </c>
      <c r="E676" s="8" t="s">
        <v>1378</v>
      </c>
      <c r="F676" s="8" t="s">
        <v>1380</v>
      </c>
      <c r="G676" s="8" t="s">
        <v>47</v>
      </c>
      <c r="H676" s="8" t="s">
        <v>36</v>
      </c>
      <c r="I676" s="12" t="s">
        <v>22</v>
      </c>
      <c r="J676" s="8" t="s">
        <v>37</v>
      </c>
    </row>
    <row r="677" spans="1:10" x14ac:dyDescent="0.25">
      <c r="A677" s="8" t="s">
        <v>983</v>
      </c>
      <c r="B677" s="8" t="s">
        <v>1372</v>
      </c>
      <c r="C677" s="8" t="s">
        <v>55</v>
      </c>
      <c r="D677" s="8" t="s">
        <v>18</v>
      </c>
      <c r="E677" s="8" t="s">
        <v>1378</v>
      </c>
      <c r="F677" s="8" t="s">
        <v>1379</v>
      </c>
      <c r="G677" s="8" t="s">
        <v>27</v>
      </c>
      <c r="H677" s="8" t="s">
        <v>32</v>
      </c>
      <c r="I677" s="12" t="s">
        <v>22</v>
      </c>
      <c r="J677" s="8" t="s">
        <v>29</v>
      </c>
    </row>
    <row r="678" spans="1:10" x14ac:dyDescent="0.25">
      <c r="A678" s="8" t="s">
        <v>985</v>
      </c>
      <c r="B678" s="8" t="s">
        <v>1372</v>
      </c>
      <c r="C678" s="8" t="s">
        <v>31</v>
      </c>
      <c r="D678" s="8" t="s">
        <v>18</v>
      </c>
      <c r="E678" s="8" t="s">
        <v>1378</v>
      </c>
      <c r="F678" s="8" t="s">
        <v>1379</v>
      </c>
      <c r="G678" s="8" t="s">
        <v>27</v>
      </c>
      <c r="H678" s="8" t="s">
        <v>32</v>
      </c>
      <c r="I678" s="12" t="s">
        <v>22</v>
      </c>
      <c r="J678" s="8" t="s">
        <v>37</v>
      </c>
    </row>
    <row r="679" spans="1:10" x14ac:dyDescent="0.25">
      <c r="A679" s="8" t="s">
        <v>989</v>
      </c>
      <c r="B679" s="8" t="s">
        <v>1372</v>
      </c>
      <c r="C679" s="8" t="s">
        <v>55</v>
      </c>
      <c r="D679" s="8" t="s">
        <v>18</v>
      </c>
      <c r="E679" s="8" t="s">
        <v>1377</v>
      </c>
      <c r="F679" s="8" t="s">
        <v>1379</v>
      </c>
      <c r="G679" s="8" t="s">
        <v>47</v>
      </c>
      <c r="H679" s="8" t="s">
        <v>28</v>
      </c>
      <c r="I679" s="12" t="s">
        <v>22</v>
      </c>
      <c r="J679" s="8" t="s">
        <v>37</v>
      </c>
    </row>
    <row r="680" spans="1:10" x14ac:dyDescent="0.25">
      <c r="A680" s="8" t="s">
        <v>991</v>
      </c>
      <c r="B680" s="8" t="s">
        <v>1372</v>
      </c>
      <c r="C680" s="8" t="s">
        <v>31</v>
      </c>
      <c r="D680" s="8" t="s">
        <v>18</v>
      </c>
      <c r="E680" s="8" t="s">
        <v>1378</v>
      </c>
      <c r="F680" s="8" t="s">
        <v>1379</v>
      </c>
      <c r="G680" s="8" t="s">
        <v>19</v>
      </c>
      <c r="H680" s="8" t="s">
        <v>32</v>
      </c>
      <c r="I680" s="12" t="s">
        <v>22</v>
      </c>
      <c r="J680" s="8" t="s">
        <v>45</v>
      </c>
    </row>
    <row r="681" spans="1:10" x14ac:dyDescent="0.25">
      <c r="A681" s="8" t="s">
        <v>992</v>
      </c>
      <c r="B681" s="8" t="s">
        <v>1372</v>
      </c>
      <c r="C681" s="8" t="s">
        <v>55</v>
      </c>
      <c r="D681" s="8" t="s">
        <v>26</v>
      </c>
      <c r="E681" s="8" t="s">
        <v>1378</v>
      </c>
      <c r="F681" s="8" t="s">
        <v>1380</v>
      </c>
      <c r="G681" s="8" t="s">
        <v>993</v>
      </c>
      <c r="H681" s="8" t="s">
        <v>48</v>
      </c>
      <c r="I681" s="12" t="s">
        <v>20</v>
      </c>
      <c r="J681" s="8" t="s">
        <v>1375</v>
      </c>
    </row>
    <row r="682" spans="1:10" x14ac:dyDescent="0.25">
      <c r="A682" s="8" t="s">
        <v>1001</v>
      </c>
      <c r="B682" s="8" t="s">
        <v>1372</v>
      </c>
      <c r="C682" s="8" t="s">
        <v>55</v>
      </c>
      <c r="D682" s="8" t="s">
        <v>26</v>
      </c>
      <c r="E682" s="8" t="s">
        <v>1378</v>
      </c>
      <c r="F682" s="8" t="s">
        <v>1379</v>
      </c>
      <c r="G682" s="8" t="s">
        <v>35</v>
      </c>
      <c r="H682" s="8" t="s">
        <v>32</v>
      </c>
      <c r="I682" s="12" t="s">
        <v>22</v>
      </c>
      <c r="J682" s="8" t="s">
        <v>1375</v>
      </c>
    </row>
    <row r="683" spans="1:10" x14ac:dyDescent="0.25">
      <c r="A683" s="8" t="s">
        <v>1003</v>
      </c>
      <c r="B683" s="8" t="s">
        <v>1372</v>
      </c>
      <c r="C683" s="8" t="s">
        <v>31</v>
      </c>
      <c r="D683" s="8" t="s">
        <v>26</v>
      </c>
      <c r="E683" s="8" t="s">
        <v>1378</v>
      </c>
      <c r="F683" s="8" t="s">
        <v>1380</v>
      </c>
      <c r="G683" s="8" t="s">
        <v>47</v>
      </c>
      <c r="H683" s="8" t="s">
        <v>32</v>
      </c>
      <c r="I683" s="12" t="s">
        <v>20</v>
      </c>
      <c r="J683" s="8" t="s">
        <v>1375</v>
      </c>
    </row>
    <row r="684" spans="1:10" x14ac:dyDescent="0.25">
      <c r="A684" s="8" t="s">
        <v>1006</v>
      </c>
      <c r="B684" s="8" t="s">
        <v>1372</v>
      </c>
      <c r="C684" s="8" t="s">
        <v>55</v>
      </c>
      <c r="D684" s="8" t="s">
        <v>18</v>
      </c>
      <c r="E684" s="8" t="s">
        <v>1378</v>
      </c>
      <c r="F684" s="8" t="s">
        <v>1380</v>
      </c>
      <c r="G684" s="8" t="s">
        <v>47</v>
      </c>
      <c r="H684" s="8" t="s">
        <v>156</v>
      </c>
      <c r="I684" s="12" t="s">
        <v>20</v>
      </c>
      <c r="J684" s="8" t="s">
        <v>37</v>
      </c>
    </row>
    <row r="685" spans="1:10" x14ac:dyDescent="0.25">
      <c r="A685" s="8" t="s">
        <v>1012</v>
      </c>
      <c r="B685" s="8" t="s">
        <v>1372</v>
      </c>
      <c r="C685" s="8" t="s">
        <v>55</v>
      </c>
      <c r="D685" s="8" t="s">
        <v>26</v>
      </c>
      <c r="E685" s="8" t="s">
        <v>1378</v>
      </c>
      <c r="F685" s="8" t="s">
        <v>1379</v>
      </c>
      <c r="G685" s="8" t="s">
        <v>35</v>
      </c>
      <c r="H685" s="8" t="s">
        <v>32</v>
      </c>
      <c r="I685" s="12" t="s">
        <v>22</v>
      </c>
      <c r="J685" s="8" t="s">
        <v>1375</v>
      </c>
    </row>
    <row r="686" spans="1:10" x14ac:dyDescent="0.25">
      <c r="A686" s="8" t="s">
        <v>1014</v>
      </c>
      <c r="B686" s="8" t="s">
        <v>1372</v>
      </c>
      <c r="C686" s="8" t="s">
        <v>55</v>
      </c>
      <c r="D686" s="8" t="s">
        <v>26</v>
      </c>
      <c r="E686" s="8" t="s">
        <v>1378</v>
      </c>
      <c r="F686" s="8" t="s">
        <v>1379</v>
      </c>
      <c r="G686" s="8" t="s">
        <v>27</v>
      </c>
      <c r="H686" s="8" t="s">
        <v>156</v>
      </c>
      <c r="I686" s="12" t="s">
        <v>22</v>
      </c>
      <c r="J686" s="8" t="s">
        <v>33</v>
      </c>
    </row>
    <row r="687" spans="1:10" x14ac:dyDescent="0.25">
      <c r="A687" s="8" t="s">
        <v>1017</v>
      </c>
      <c r="B687" s="8" t="s">
        <v>1372</v>
      </c>
      <c r="C687" s="8" t="s">
        <v>151</v>
      </c>
      <c r="D687" s="8" t="s">
        <v>26</v>
      </c>
      <c r="E687" s="8" t="s">
        <v>1378</v>
      </c>
      <c r="F687" s="8" t="s">
        <v>1380</v>
      </c>
      <c r="G687" s="8" t="s">
        <v>27</v>
      </c>
      <c r="H687" s="8" t="s">
        <v>36</v>
      </c>
      <c r="I687" s="12" t="s">
        <v>22</v>
      </c>
      <c r="J687" s="8" t="s">
        <v>1018</v>
      </c>
    </row>
    <row r="688" spans="1:10" x14ac:dyDescent="0.25">
      <c r="A688" s="8" t="s">
        <v>1019</v>
      </c>
      <c r="B688" s="8" t="s">
        <v>1372</v>
      </c>
      <c r="C688" s="8" t="s">
        <v>31</v>
      </c>
      <c r="D688" s="8" t="s">
        <v>18</v>
      </c>
      <c r="E688" s="8" t="s">
        <v>1378</v>
      </c>
      <c r="F688" s="8" t="s">
        <v>1379</v>
      </c>
      <c r="G688" s="8" t="s">
        <v>35</v>
      </c>
      <c r="H688" s="8" t="s">
        <v>61</v>
      </c>
      <c r="I688" s="12" t="s">
        <v>22</v>
      </c>
      <c r="J688" s="8" t="s">
        <v>33</v>
      </c>
    </row>
    <row r="689" spans="1:10" x14ac:dyDescent="0.25">
      <c r="A689" s="8" t="s">
        <v>1022</v>
      </c>
      <c r="B689" s="8" t="s">
        <v>1372</v>
      </c>
      <c r="C689" s="8" t="s">
        <v>55</v>
      </c>
      <c r="D689" s="8" t="s">
        <v>18</v>
      </c>
      <c r="E689" s="8" t="s">
        <v>1378</v>
      </c>
      <c r="F689" s="8" t="s">
        <v>1380</v>
      </c>
      <c r="G689" s="8" t="s">
        <v>35</v>
      </c>
      <c r="H689" s="8" t="s">
        <v>32</v>
      </c>
      <c r="I689" s="12" t="s">
        <v>22</v>
      </c>
      <c r="J689" s="8" t="s">
        <v>29</v>
      </c>
    </row>
    <row r="690" spans="1:10" x14ac:dyDescent="0.25">
      <c r="A690" s="8" t="s">
        <v>1024</v>
      </c>
      <c r="B690" s="8" t="s">
        <v>1372</v>
      </c>
      <c r="C690" s="8" t="s">
        <v>31</v>
      </c>
      <c r="D690" s="8" t="s">
        <v>26</v>
      </c>
      <c r="E690" s="8" t="s">
        <v>1378</v>
      </c>
      <c r="F690" s="8" t="s">
        <v>1379</v>
      </c>
      <c r="G690" s="8" t="s">
        <v>35</v>
      </c>
      <c r="H690" s="8" t="s">
        <v>156</v>
      </c>
      <c r="I690" s="12" t="s">
        <v>20</v>
      </c>
      <c r="J690" s="8" t="s">
        <v>45</v>
      </c>
    </row>
    <row r="691" spans="1:10" x14ac:dyDescent="0.25">
      <c r="A691" s="8" t="s">
        <v>1030</v>
      </c>
      <c r="B691" s="8" t="s">
        <v>1372</v>
      </c>
      <c r="C691" s="8" t="s">
        <v>55</v>
      </c>
      <c r="D691" s="8" t="s">
        <v>26</v>
      </c>
      <c r="E691" s="8" t="s">
        <v>1377</v>
      </c>
      <c r="F691" s="8" t="s">
        <v>1380</v>
      </c>
      <c r="G691" s="8" t="s">
        <v>35</v>
      </c>
      <c r="H691" s="8" t="s">
        <v>28</v>
      </c>
      <c r="I691" s="12" t="s">
        <v>20</v>
      </c>
      <c r="J691" s="8" t="s">
        <v>1375</v>
      </c>
    </row>
    <row r="692" spans="1:10" x14ac:dyDescent="0.25">
      <c r="A692" s="8" t="s">
        <v>1033</v>
      </c>
      <c r="B692" s="8" t="s">
        <v>1372</v>
      </c>
      <c r="C692" s="8" t="s">
        <v>55</v>
      </c>
      <c r="D692" s="8" t="s">
        <v>18</v>
      </c>
      <c r="E692" s="8" t="s">
        <v>1378</v>
      </c>
      <c r="F692" s="8" t="s">
        <v>1379</v>
      </c>
      <c r="G692" s="8" t="s">
        <v>35</v>
      </c>
      <c r="H692" s="8" t="s">
        <v>166</v>
      </c>
      <c r="I692" s="12" t="s">
        <v>22</v>
      </c>
      <c r="J692" s="8" t="s">
        <v>29</v>
      </c>
    </row>
    <row r="693" spans="1:10" x14ac:dyDescent="0.25">
      <c r="A693" s="8" t="s">
        <v>1049</v>
      </c>
      <c r="B693" s="8" t="s">
        <v>1372</v>
      </c>
      <c r="C693" s="8" t="s">
        <v>17</v>
      </c>
      <c r="D693" s="8" t="s">
        <v>18</v>
      </c>
      <c r="E693" s="8" t="s">
        <v>1378</v>
      </c>
      <c r="F693" s="8" t="s">
        <v>1379</v>
      </c>
      <c r="G693" s="8" t="s">
        <v>35</v>
      </c>
      <c r="H693" s="8" t="s">
        <v>32</v>
      </c>
      <c r="I693" s="12" t="s">
        <v>22</v>
      </c>
      <c r="J693" s="8" t="s">
        <v>52</v>
      </c>
    </row>
    <row r="694" spans="1:10" x14ac:dyDescent="0.25">
      <c r="A694" s="8" t="s">
        <v>1051</v>
      </c>
      <c r="B694" s="8" t="s">
        <v>1372</v>
      </c>
      <c r="C694" s="8" t="s">
        <v>55</v>
      </c>
      <c r="D694" s="8" t="s">
        <v>18</v>
      </c>
      <c r="E694" s="8" t="s">
        <v>1378</v>
      </c>
      <c r="F694" s="8" t="s">
        <v>1380</v>
      </c>
      <c r="G694" s="8" t="s">
        <v>35</v>
      </c>
      <c r="H694" s="8" t="s">
        <v>48</v>
      </c>
      <c r="I694" s="12" t="s">
        <v>22</v>
      </c>
      <c r="J694" s="8" t="s">
        <v>33</v>
      </c>
    </row>
    <row r="695" spans="1:10" x14ac:dyDescent="0.25">
      <c r="A695" s="8" t="s">
        <v>1057</v>
      </c>
      <c r="B695" s="8" t="s">
        <v>1372</v>
      </c>
      <c r="C695" s="8" t="s">
        <v>55</v>
      </c>
      <c r="D695" s="8" t="s">
        <v>26</v>
      </c>
      <c r="E695" s="8" t="s">
        <v>1378</v>
      </c>
      <c r="F695" s="8" t="s">
        <v>1379</v>
      </c>
      <c r="G695" s="8" t="s">
        <v>142</v>
      </c>
      <c r="H695" s="8" t="s">
        <v>156</v>
      </c>
      <c r="I695" s="12" t="s">
        <v>22</v>
      </c>
      <c r="J695" s="8" t="s">
        <v>1375</v>
      </c>
    </row>
    <row r="696" spans="1:10" x14ac:dyDescent="0.25">
      <c r="A696" s="8" t="s">
        <v>1085</v>
      </c>
      <c r="B696" s="8" t="s">
        <v>1372</v>
      </c>
      <c r="C696" s="8" t="s">
        <v>31</v>
      </c>
      <c r="D696" s="8" t="s">
        <v>26</v>
      </c>
      <c r="E696" s="8" t="s">
        <v>1378</v>
      </c>
      <c r="F696" s="8" t="s">
        <v>1380</v>
      </c>
      <c r="G696" s="8" t="s">
        <v>27</v>
      </c>
      <c r="H696" s="8" t="s">
        <v>66</v>
      </c>
      <c r="I696" s="12" t="s">
        <v>22</v>
      </c>
      <c r="J696" s="8" t="s">
        <v>29</v>
      </c>
    </row>
    <row r="697" spans="1:10" x14ac:dyDescent="0.25">
      <c r="A697" s="8" t="s">
        <v>1101</v>
      </c>
      <c r="B697" s="8" t="s">
        <v>1372</v>
      </c>
      <c r="C697" s="8" t="s">
        <v>17</v>
      </c>
      <c r="D697" s="8" t="s">
        <v>18</v>
      </c>
      <c r="E697" s="8" t="s">
        <v>1378</v>
      </c>
      <c r="F697" s="8" t="s">
        <v>1379</v>
      </c>
      <c r="G697" s="8" t="s">
        <v>35</v>
      </c>
      <c r="H697" s="8" t="s">
        <v>166</v>
      </c>
      <c r="I697" s="12" t="s">
        <v>22</v>
      </c>
      <c r="J697" s="8" t="s">
        <v>52</v>
      </c>
    </row>
    <row r="698" spans="1:10" x14ac:dyDescent="0.25">
      <c r="A698" s="8" t="s">
        <v>1103</v>
      </c>
      <c r="B698" s="8" t="s">
        <v>1372</v>
      </c>
      <c r="C698" s="8" t="s">
        <v>87</v>
      </c>
      <c r="D698" s="8" t="s">
        <v>87</v>
      </c>
      <c r="E698" s="8" t="s">
        <v>1377</v>
      </c>
      <c r="F698" s="8" t="s">
        <v>1379</v>
      </c>
      <c r="G698" s="8" t="s">
        <v>108</v>
      </c>
      <c r="H698" s="8" t="s">
        <v>48</v>
      </c>
      <c r="I698" s="12" t="s">
        <v>22</v>
      </c>
      <c r="J698" s="8" t="s">
        <v>45</v>
      </c>
    </row>
    <row r="699" spans="1:10" x14ac:dyDescent="0.25">
      <c r="A699" s="8" t="s">
        <v>1107</v>
      </c>
      <c r="B699" s="8" t="s">
        <v>1372</v>
      </c>
      <c r="C699" s="8" t="s">
        <v>17</v>
      </c>
      <c r="D699" s="8" t="s">
        <v>18</v>
      </c>
      <c r="E699" s="8" t="s">
        <v>1378</v>
      </c>
      <c r="F699" s="8" t="s">
        <v>1380</v>
      </c>
      <c r="G699" s="8" t="s">
        <v>27</v>
      </c>
      <c r="H699" s="8" t="s">
        <v>58</v>
      </c>
      <c r="I699" s="12" t="s">
        <v>20</v>
      </c>
      <c r="J699" s="8" t="s">
        <v>52</v>
      </c>
    </row>
    <row r="700" spans="1:10" x14ac:dyDescent="0.25">
      <c r="A700" s="8" t="s">
        <v>1117</v>
      </c>
      <c r="B700" s="8" t="s">
        <v>1372</v>
      </c>
      <c r="C700" s="8" t="s">
        <v>31</v>
      </c>
      <c r="D700" s="8" t="s">
        <v>18</v>
      </c>
      <c r="E700" s="8" t="s">
        <v>1378</v>
      </c>
      <c r="F700" s="8" t="s">
        <v>1379</v>
      </c>
      <c r="G700" s="8" t="s">
        <v>35</v>
      </c>
      <c r="H700" s="8" t="s">
        <v>28</v>
      </c>
      <c r="I700" s="12" t="s">
        <v>20</v>
      </c>
      <c r="J700" s="8" t="s">
        <v>1375</v>
      </c>
    </row>
    <row r="701" spans="1:10" x14ac:dyDescent="0.25">
      <c r="A701" s="8" t="s">
        <v>1119</v>
      </c>
      <c r="B701" s="8" t="s">
        <v>1372</v>
      </c>
      <c r="C701" s="8" t="s">
        <v>31</v>
      </c>
      <c r="D701" s="8" t="s">
        <v>26</v>
      </c>
      <c r="E701" s="8" t="s">
        <v>1378</v>
      </c>
      <c r="F701" s="8" t="s">
        <v>1379</v>
      </c>
      <c r="G701" s="8" t="s">
        <v>35</v>
      </c>
      <c r="H701" s="8" t="s">
        <v>166</v>
      </c>
      <c r="I701" s="12" t="s">
        <v>20</v>
      </c>
      <c r="J701" s="8" t="s">
        <v>29</v>
      </c>
    </row>
    <row r="702" spans="1:10" x14ac:dyDescent="0.25">
      <c r="A702" s="8" t="s">
        <v>1122</v>
      </c>
      <c r="B702" s="8" t="s">
        <v>1372</v>
      </c>
      <c r="C702" s="8" t="s">
        <v>31</v>
      </c>
      <c r="D702" s="8" t="s">
        <v>18</v>
      </c>
      <c r="E702" s="8" t="s">
        <v>1378</v>
      </c>
      <c r="F702" s="8" t="s">
        <v>1380</v>
      </c>
      <c r="G702" s="8" t="s">
        <v>35</v>
      </c>
      <c r="H702" s="8" t="s">
        <v>28</v>
      </c>
      <c r="I702" s="12" t="s">
        <v>20</v>
      </c>
      <c r="J702" s="8" t="s">
        <v>357</v>
      </c>
    </row>
    <row r="703" spans="1:10" x14ac:dyDescent="0.25">
      <c r="A703" s="8" t="s">
        <v>1123</v>
      </c>
      <c r="B703" s="8" t="s">
        <v>1372</v>
      </c>
      <c r="C703" s="8" t="s">
        <v>17</v>
      </c>
      <c r="D703" s="8" t="s">
        <v>26</v>
      </c>
      <c r="E703" s="8" t="s">
        <v>1378</v>
      </c>
      <c r="F703" s="8" t="s">
        <v>1379</v>
      </c>
      <c r="G703" s="8" t="s">
        <v>35</v>
      </c>
      <c r="H703" s="8" t="s">
        <v>21</v>
      </c>
      <c r="I703" s="12" t="s">
        <v>22</v>
      </c>
      <c r="J703" s="8" t="s">
        <v>1375</v>
      </c>
    </row>
    <row r="704" spans="1:10" x14ac:dyDescent="0.25">
      <c r="A704" s="8" t="s">
        <v>1129</v>
      </c>
      <c r="B704" s="8" t="s">
        <v>1372</v>
      </c>
      <c r="C704" s="8" t="s">
        <v>17</v>
      </c>
      <c r="D704" s="8" t="s">
        <v>26</v>
      </c>
      <c r="E704" s="8" t="s">
        <v>1378</v>
      </c>
      <c r="F704" s="8" t="s">
        <v>1379</v>
      </c>
      <c r="G704" s="8" t="s">
        <v>35</v>
      </c>
      <c r="H704" s="8" t="s">
        <v>21</v>
      </c>
      <c r="I704" s="12" t="s">
        <v>22</v>
      </c>
      <c r="J704" s="8" t="s">
        <v>1375</v>
      </c>
    </row>
    <row r="705" spans="1:10" x14ac:dyDescent="0.25">
      <c r="A705" s="8" t="s">
        <v>1151</v>
      </c>
      <c r="B705" s="8" t="s">
        <v>1372</v>
      </c>
      <c r="C705" s="8" t="s">
        <v>31</v>
      </c>
      <c r="D705" s="8" t="s">
        <v>18</v>
      </c>
      <c r="E705" s="8" t="s">
        <v>1378</v>
      </c>
      <c r="F705" s="8" t="s">
        <v>1380</v>
      </c>
      <c r="G705" s="8" t="s">
        <v>35</v>
      </c>
      <c r="H705" s="8" t="s">
        <v>66</v>
      </c>
      <c r="I705" s="12" t="s">
        <v>20</v>
      </c>
      <c r="J705" s="8" t="s">
        <v>1375</v>
      </c>
    </row>
    <row r="706" spans="1:10" x14ac:dyDescent="0.25">
      <c r="A706" s="8" t="s">
        <v>1153</v>
      </c>
      <c r="B706" s="8" t="s">
        <v>1372</v>
      </c>
      <c r="C706" s="8" t="s">
        <v>31</v>
      </c>
      <c r="D706" s="8" t="s">
        <v>18</v>
      </c>
      <c r="E706" s="8" t="s">
        <v>1378</v>
      </c>
      <c r="F706" s="8" t="s">
        <v>1379</v>
      </c>
      <c r="G706" s="8" t="s">
        <v>47</v>
      </c>
      <c r="H706" s="8" t="s">
        <v>61</v>
      </c>
      <c r="I706" s="12" t="s">
        <v>22</v>
      </c>
      <c r="J706" s="8" t="s">
        <v>1375</v>
      </c>
    </row>
    <row r="707" spans="1:10" x14ac:dyDescent="0.25">
      <c r="A707" s="8" t="s">
        <v>1159</v>
      </c>
      <c r="B707" s="8" t="s">
        <v>1372</v>
      </c>
      <c r="C707" s="8" t="s">
        <v>17</v>
      </c>
      <c r="D707" s="8" t="s">
        <v>26</v>
      </c>
      <c r="E707" s="8" t="s">
        <v>1377</v>
      </c>
      <c r="F707" s="8" t="s">
        <v>1379</v>
      </c>
      <c r="G707" s="8" t="s">
        <v>47</v>
      </c>
      <c r="H707" s="8" t="s">
        <v>166</v>
      </c>
      <c r="I707" s="12" t="s">
        <v>22</v>
      </c>
      <c r="J707" s="8" t="s">
        <v>33</v>
      </c>
    </row>
    <row r="708" spans="1:10" x14ac:dyDescent="0.25">
      <c r="A708" s="8" t="s">
        <v>1171</v>
      </c>
      <c r="B708" s="8" t="s">
        <v>1372</v>
      </c>
      <c r="C708" s="8" t="s">
        <v>17</v>
      </c>
      <c r="D708" s="8" t="s">
        <v>18</v>
      </c>
      <c r="E708" s="8" t="s">
        <v>1378</v>
      </c>
      <c r="F708" s="8" t="s">
        <v>1379</v>
      </c>
      <c r="G708" s="8" t="s">
        <v>35</v>
      </c>
      <c r="H708" s="8" t="s">
        <v>32</v>
      </c>
      <c r="I708" s="12" t="s">
        <v>22</v>
      </c>
      <c r="J708" s="8" t="s">
        <v>1375</v>
      </c>
    </row>
    <row r="709" spans="1:10" x14ac:dyDescent="0.25">
      <c r="A709" s="8" t="s">
        <v>1176</v>
      </c>
      <c r="B709" s="8" t="s">
        <v>1372</v>
      </c>
      <c r="C709" s="8" t="s">
        <v>31</v>
      </c>
      <c r="D709" s="8" t="s">
        <v>26</v>
      </c>
      <c r="E709" s="8" t="s">
        <v>1377</v>
      </c>
      <c r="F709" s="8" t="s">
        <v>1379</v>
      </c>
      <c r="G709" s="8" t="s">
        <v>27</v>
      </c>
      <c r="H709" s="8" t="s">
        <v>36</v>
      </c>
      <c r="I709" s="12" t="s">
        <v>22</v>
      </c>
      <c r="J709" s="8" t="s">
        <v>37</v>
      </c>
    </row>
    <row r="710" spans="1:10" x14ac:dyDescent="0.25">
      <c r="A710" s="8" t="s">
        <v>1180</v>
      </c>
      <c r="B710" s="8" t="s">
        <v>1372</v>
      </c>
      <c r="C710" s="8" t="s">
        <v>55</v>
      </c>
      <c r="D710" s="8" t="s">
        <v>26</v>
      </c>
      <c r="E710" s="8" t="s">
        <v>1377</v>
      </c>
      <c r="F710" s="8" t="s">
        <v>1379</v>
      </c>
      <c r="G710" s="8" t="s">
        <v>27</v>
      </c>
      <c r="H710" s="8" t="s">
        <v>1181</v>
      </c>
      <c r="I710" s="12" t="s">
        <v>22</v>
      </c>
      <c r="J710" s="8" t="s">
        <v>1375</v>
      </c>
    </row>
    <row r="711" spans="1:10" x14ac:dyDescent="0.25">
      <c r="A711" s="8" t="s">
        <v>1182</v>
      </c>
      <c r="B711" s="8" t="s">
        <v>1372</v>
      </c>
      <c r="C711" s="8" t="s">
        <v>55</v>
      </c>
      <c r="D711" s="8" t="s">
        <v>18</v>
      </c>
      <c r="E711" s="8" t="s">
        <v>1378</v>
      </c>
      <c r="F711" s="8" t="s">
        <v>1379</v>
      </c>
      <c r="G711" s="8" t="s">
        <v>35</v>
      </c>
      <c r="H711" s="8" t="s">
        <v>32</v>
      </c>
      <c r="I711" s="12" t="s">
        <v>22</v>
      </c>
      <c r="J711" s="8" t="s">
        <v>45</v>
      </c>
    </row>
    <row r="712" spans="1:10" x14ac:dyDescent="0.25">
      <c r="A712" s="8" t="s">
        <v>1185</v>
      </c>
      <c r="B712" s="8" t="s">
        <v>1372</v>
      </c>
      <c r="C712" s="8" t="s">
        <v>31</v>
      </c>
      <c r="D712" s="8" t="s">
        <v>18</v>
      </c>
      <c r="E712" s="8" t="s">
        <v>1378</v>
      </c>
      <c r="F712" s="8" t="s">
        <v>1380</v>
      </c>
      <c r="G712" s="8" t="s">
        <v>47</v>
      </c>
      <c r="H712" s="8" t="s">
        <v>166</v>
      </c>
      <c r="I712" s="12" t="s">
        <v>20</v>
      </c>
      <c r="J712" s="8" t="s">
        <v>37</v>
      </c>
    </row>
    <row r="713" spans="1:10" x14ac:dyDescent="0.25">
      <c r="A713" s="8" t="s">
        <v>1187</v>
      </c>
      <c r="B713" s="8" t="s">
        <v>1372</v>
      </c>
      <c r="C713" s="8" t="s">
        <v>31</v>
      </c>
      <c r="D713" s="8" t="s">
        <v>18</v>
      </c>
      <c r="E713" s="8" t="s">
        <v>1377</v>
      </c>
      <c r="F713" s="8" t="s">
        <v>1379</v>
      </c>
      <c r="G713" s="8" t="s">
        <v>108</v>
      </c>
      <c r="H713" s="8" t="s">
        <v>32</v>
      </c>
      <c r="I713" s="12" t="s">
        <v>20</v>
      </c>
      <c r="J713" s="8" t="s">
        <v>29</v>
      </c>
    </row>
    <row r="714" spans="1:10" x14ac:dyDescent="0.25">
      <c r="A714" s="8" t="s">
        <v>1188</v>
      </c>
      <c r="B714" s="8" t="s">
        <v>1372</v>
      </c>
      <c r="C714" s="8" t="s">
        <v>17</v>
      </c>
      <c r="D714" s="8" t="s">
        <v>26</v>
      </c>
      <c r="E714" s="8" t="s">
        <v>1377</v>
      </c>
      <c r="F714" s="8" t="s">
        <v>1379</v>
      </c>
      <c r="G714" s="8" t="s">
        <v>35</v>
      </c>
      <c r="H714" s="8" t="s">
        <v>166</v>
      </c>
      <c r="I714" s="12" t="s">
        <v>22</v>
      </c>
      <c r="J714" s="8" t="s">
        <v>52</v>
      </c>
    </row>
    <row r="715" spans="1:10" x14ac:dyDescent="0.25">
      <c r="A715" s="8" t="s">
        <v>1196</v>
      </c>
      <c r="B715" s="8" t="s">
        <v>1372</v>
      </c>
      <c r="C715" s="8" t="s">
        <v>31</v>
      </c>
      <c r="D715" s="8" t="s">
        <v>26</v>
      </c>
      <c r="E715" s="8" t="s">
        <v>1378</v>
      </c>
      <c r="F715" s="8" t="s">
        <v>1380</v>
      </c>
      <c r="G715" s="8" t="s">
        <v>35</v>
      </c>
      <c r="H715" s="8" t="s">
        <v>66</v>
      </c>
      <c r="I715" s="12" t="s">
        <v>20</v>
      </c>
      <c r="J715" s="8" t="s">
        <v>29</v>
      </c>
    </row>
    <row r="716" spans="1:10" x14ac:dyDescent="0.25">
      <c r="A716" s="8" t="s">
        <v>1197</v>
      </c>
      <c r="B716" s="8" t="s">
        <v>1372</v>
      </c>
      <c r="C716" s="8" t="s">
        <v>55</v>
      </c>
      <c r="D716" s="8" t="s">
        <v>26</v>
      </c>
      <c r="E716" s="8" t="s">
        <v>1378</v>
      </c>
      <c r="F716" s="8" t="s">
        <v>1380</v>
      </c>
      <c r="G716" s="8" t="s">
        <v>142</v>
      </c>
      <c r="H716" s="8" t="s">
        <v>1198</v>
      </c>
      <c r="I716" s="12" t="s">
        <v>22</v>
      </c>
      <c r="J716" s="8" t="s">
        <v>1375</v>
      </c>
    </row>
    <row r="717" spans="1:10" x14ac:dyDescent="0.25">
      <c r="A717" s="8" t="s">
        <v>1203</v>
      </c>
      <c r="B717" s="8" t="s">
        <v>1372</v>
      </c>
      <c r="C717" s="8" t="s">
        <v>55</v>
      </c>
      <c r="D717" s="8" t="s">
        <v>18</v>
      </c>
      <c r="E717" s="8" t="s">
        <v>1378</v>
      </c>
      <c r="F717" s="8" t="s">
        <v>1380</v>
      </c>
      <c r="G717" s="8" t="s">
        <v>27</v>
      </c>
      <c r="H717" s="8" t="s">
        <v>28</v>
      </c>
      <c r="I717" s="12" t="s">
        <v>20</v>
      </c>
      <c r="J717" s="8" t="s">
        <v>45</v>
      </c>
    </row>
    <row r="718" spans="1:10" x14ac:dyDescent="0.25">
      <c r="A718" s="8" t="s">
        <v>1256</v>
      </c>
      <c r="B718" s="8" t="s">
        <v>1372</v>
      </c>
      <c r="C718" s="8" t="s">
        <v>31</v>
      </c>
      <c r="D718" s="8" t="s">
        <v>26</v>
      </c>
      <c r="E718" s="8" t="s">
        <v>1377</v>
      </c>
      <c r="F718" s="8" t="s">
        <v>1380</v>
      </c>
      <c r="G718" s="8" t="s">
        <v>27</v>
      </c>
      <c r="H718" s="8" t="s">
        <v>32</v>
      </c>
      <c r="I718" s="12" t="s">
        <v>22</v>
      </c>
      <c r="J718" s="8" t="s">
        <v>33</v>
      </c>
    </row>
    <row r="719" spans="1:10" x14ac:dyDescent="0.25">
      <c r="A719" s="8" t="s">
        <v>16</v>
      </c>
      <c r="B719" s="8" t="s">
        <v>1372</v>
      </c>
      <c r="C719" s="8" t="s">
        <v>17</v>
      </c>
      <c r="D719" s="8" t="s">
        <v>18</v>
      </c>
      <c r="E719" s="8" t="s">
        <v>1377</v>
      </c>
      <c r="F719" s="8" t="s">
        <v>1380</v>
      </c>
      <c r="G719" s="8" t="s">
        <v>19</v>
      </c>
      <c r="H719" s="8" t="s">
        <v>21</v>
      </c>
      <c r="I719" s="12" t="s">
        <v>22</v>
      </c>
      <c r="J719" s="8" t="s">
        <v>1375</v>
      </c>
    </row>
    <row r="720" spans="1:10" x14ac:dyDescent="0.25">
      <c r="A720" s="8" t="s">
        <v>24</v>
      </c>
      <c r="B720" s="8" t="s">
        <v>1372</v>
      </c>
      <c r="C720" s="8" t="s">
        <v>25</v>
      </c>
      <c r="D720" s="8" t="s">
        <v>26</v>
      </c>
      <c r="E720" s="8" t="s">
        <v>1377</v>
      </c>
      <c r="F720" s="8" t="s">
        <v>1380</v>
      </c>
      <c r="G720" s="8" t="s">
        <v>27</v>
      </c>
      <c r="H720" s="8" t="s">
        <v>28</v>
      </c>
      <c r="I720" s="12" t="s">
        <v>20</v>
      </c>
      <c r="J720" s="8" t="s">
        <v>29</v>
      </c>
    </row>
    <row r="721" spans="1:10" x14ac:dyDescent="0.25">
      <c r="A721" s="8" t="s">
        <v>38</v>
      </c>
      <c r="B721" s="8" t="s">
        <v>1372</v>
      </c>
      <c r="C721" s="8" t="s">
        <v>17</v>
      </c>
      <c r="D721" s="8" t="s">
        <v>18</v>
      </c>
      <c r="E721" s="8" t="s">
        <v>1378</v>
      </c>
      <c r="F721" s="8" t="s">
        <v>1380</v>
      </c>
      <c r="G721" s="8" t="s">
        <v>35</v>
      </c>
      <c r="H721" s="8" t="s">
        <v>39</v>
      </c>
      <c r="I721" s="12" t="s">
        <v>20</v>
      </c>
      <c r="J721" s="8" t="s">
        <v>33</v>
      </c>
    </row>
    <row r="722" spans="1:10" x14ac:dyDescent="0.25">
      <c r="A722" s="8" t="s">
        <v>40</v>
      </c>
      <c r="B722" s="8" t="s">
        <v>1372</v>
      </c>
      <c r="C722" s="8" t="s">
        <v>31</v>
      </c>
      <c r="D722" s="8" t="s">
        <v>26</v>
      </c>
      <c r="E722" s="8" t="s">
        <v>1377</v>
      </c>
      <c r="F722" s="8" t="s">
        <v>1379</v>
      </c>
      <c r="G722" s="8" t="s">
        <v>27</v>
      </c>
      <c r="H722" s="8" t="s">
        <v>41</v>
      </c>
      <c r="I722" s="12" t="s">
        <v>22</v>
      </c>
      <c r="J722" s="8" t="s">
        <v>1375</v>
      </c>
    </row>
    <row r="723" spans="1:10" x14ac:dyDescent="0.25">
      <c r="A723" s="8" t="s">
        <v>46</v>
      </c>
      <c r="B723" s="8" t="s">
        <v>1372</v>
      </c>
      <c r="C723" s="8" t="s">
        <v>31</v>
      </c>
      <c r="D723" s="8" t="s">
        <v>18</v>
      </c>
      <c r="E723" s="8" t="s">
        <v>1378</v>
      </c>
      <c r="F723" s="8" t="s">
        <v>1379</v>
      </c>
      <c r="G723" s="8" t="s">
        <v>47</v>
      </c>
      <c r="H723" s="8" t="s">
        <v>48</v>
      </c>
      <c r="I723" s="12" t="s">
        <v>20</v>
      </c>
      <c r="J723" s="8" t="s">
        <v>37</v>
      </c>
    </row>
    <row r="724" spans="1:10" x14ac:dyDescent="0.25">
      <c r="A724" s="8" t="s">
        <v>51</v>
      </c>
      <c r="B724" s="8" t="s">
        <v>1372</v>
      </c>
      <c r="C724" s="8" t="s">
        <v>17</v>
      </c>
      <c r="D724" s="8" t="s">
        <v>18</v>
      </c>
      <c r="E724" s="8" t="s">
        <v>1378</v>
      </c>
      <c r="F724" s="8" t="s">
        <v>1380</v>
      </c>
      <c r="G724" s="8" t="s">
        <v>35</v>
      </c>
      <c r="H724" s="8" t="s">
        <v>39</v>
      </c>
      <c r="I724" s="12" t="s">
        <v>20</v>
      </c>
      <c r="J724" s="8" t="s">
        <v>52</v>
      </c>
    </row>
    <row r="725" spans="1:10" x14ac:dyDescent="0.25">
      <c r="A725" s="8" t="s">
        <v>53</v>
      </c>
      <c r="B725" s="8" t="s">
        <v>1372</v>
      </c>
      <c r="C725" s="8" t="s">
        <v>31</v>
      </c>
      <c r="D725" s="8" t="s">
        <v>18</v>
      </c>
      <c r="E725" s="8" t="s">
        <v>1377</v>
      </c>
      <c r="F725" s="8" t="s">
        <v>1380</v>
      </c>
      <c r="G725" s="8" t="s">
        <v>35</v>
      </c>
      <c r="H725" s="8" t="s">
        <v>36</v>
      </c>
      <c r="I725" s="12" t="s">
        <v>22</v>
      </c>
      <c r="J725" s="8" t="s">
        <v>45</v>
      </c>
    </row>
    <row r="726" spans="1:10" x14ac:dyDescent="0.25">
      <c r="A726" s="8" t="s">
        <v>54</v>
      </c>
      <c r="B726" s="8" t="s">
        <v>1372</v>
      </c>
      <c r="C726" s="8" t="s">
        <v>55</v>
      </c>
      <c r="D726" s="8" t="s">
        <v>18</v>
      </c>
      <c r="E726" s="8" t="s">
        <v>1378</v>
      </c>
      <c r="F726" s="8" t="s">
        <v>1380</v>
      </c>
      <c r="G726" s="8" t="s">
        <v>35</v>
      </c>
      <c r="H726" s="8" t="s">
        <v>32</v>
      </c>
      <c r="I726" s="12" t="s">
        <v>20</v>
      </c>
      <c r="J726" s="8" t="s">
        <v>1375</v>
      </c>
    </row>
    <row r="727" spans="1:10" x14ac:dyDescent="0.25">
      <c r="A727" s="8" t="s">
        <v>65</v>
      </c>
      <c r="B727" s="8" t="s">
        <v>1372</v>
      </c>
      <c r="C727" s="8" t="s">
        <v>31</v>
      </c>
      <c r="D727" s="8" t="s">
        <v>18</v>
      </c>
      <c r="E727" s="8" t="s">
        <v>1377</v>
      </c>
      <c r="F727" s="8" t="s">
        <v>1380</v>
      </c>
      <c r="G727" s="8" t="s">
        <v>27</v>
      </c>
      <c r="H727" s="8" t="s">
        <v>66</v>
      </c>
      <c r="I727" s="12" t="s">
        <v>20</v>
      </c>
      <c r="J727" s="8" t="s">
        <v>37</v>
      </c>
    </row>
    <row r="728" spans="1:10" x14ac:dyDescent="0.25">
      <c r="A728" s="8" t="s">
        <v>70</v>
      </c>
      <c r="B728" s="8" t="s">
        <v>1372</v>
      </c>
      <c r="C728" s="8" t="s">
        <v>55</v>
      </c>
      <c r="D728" s="8" t="s">
        <v>18</v>
      </c>
      <c r="E728" s="8" t="s">
        <v>1378</v>
      </c>
      <c r="F728" s="8" t="s">
        <v>1380</v>
      </c>
      <c r="G728" s="8" t="s">
        <v>35</v>
      </c>
      <c r="H728" s="8" t="s">
        <v>71</v>
      </c>
      <c r="I728" s="12" t="s">
        <v>20</v>
      </c>
      <c r="J728" s="8" t="s">
        <v>1375</v>
      </c>
    </row>
    <row r="729" spans="1:10" x14ac:dyDescent="0.25">
      <c r="A729" s="8" t="s">
        <v>72</v>
      </c>
      <c r="B729" s="8" t="s">
        <v>1372</v>
      </c>
      <c r="C729" s="8" t="s">
        <v>31</v>
      </c>
      <c r="D729" s="8" t="s">
        <v>26</v>
      </c>
      <c r="E729" s="8" t="s">
        <v>1378</v>
      </c>
      <c r="F729" s="8" t="s">
        <v>1380</v>
      </c>
      <c r="G729" s="8" t="s">
        <v>35</v>
      </c>
      <c r="H729" s="8" t="s">
        <v>36</v>
      </c>
      <c r="I729" s="12" t="s">
        <v>22</v>
      </c>
      <c r="J729" s="8" t="s">
        <v>1375</v>
      </c>
    </row>
    <row r="730" spans="1:10" x14ac:dyDescent="0.25">
      <c r="A730" s="8" t="s">
        <v>73</v>
      </c>
      <c r="B730" s="8" t="s">
        <v>1372</v>
      </c>
      <c r="C730" s="8" t="s">
        <v>55</v>
      </c>
      <c r="D730" s="8" t="s">
        <v>18</v>
      </c>
      <c r="E730" s="8" t="s">
        <v>1378</v>
      </c>
      <c r="F730" s="8" t="s">
        <v>1379</v>
      </c>
      <c r="G730" s="8" t="s">
        <v>19</v>
      </c>
      <c r="H730" s="8" t="s">
        <v>68</v>
      </c>
      <c r="I730" s="12" t="s">
        <v>22</v>
      </c>
      <c r="J730" s="8" t="s">
        <v>33</v>
      </c>
    </row>
    <row r="731" spans="1:10" x14ac:dyDescent="0.25">
      <c r="A731" s="8" t="s">
        <v>77</v>
      </c>
      <c r="B731" s="8" t="s">
        <v>1372</v>
      </c>
      <c r="C731" s="8" t="s">
        <v>31</v>
      </c>
      <c r="D731" s="8" t="s">
        <v>18</v>
      </c>
      <c r="E731" s="8" t="s">
        <v>1378</v>
      </c>
      <c r="F731" s="8" t="s">
        <v>1380</v>
      </c>
      <c r="G731" s="8" t="s">
        <v>35</v>
      </c>
      <c r="H731" s="8" t="s">
        <v>32</v>
      </c>
      <c r="I731" s="12" t="s">
        <v>22</v>
      </c>
      <c r="J731" s="8" t="s">
        <v>1375</v>
      </c>
    </row>
    <row r="732" spans="1:10" x14ac:dyDescent="0.25">
      <c r="A732" s="8" t="s">
        <v>86</v>
      </c>
      <c r="B732" s="8" t="s">
        <v>1372</v>
      </c>
      <c r="C732" s="8" t="s">
        <v>31</v>
      </c>
      <c r="D732" s="8" t="s">
        <v>87</v>
      </c>
      <c r="E732" s="8" t="s">
        <v>1377</v>
      </c>
      <c r="F732" s="8" t="s">
        <v>1379</v>
      </c>
      <c r="G732" s="8" t="s">
        <v>88</v>
      </c>
      <c r="H732" s="8" t="s">
        <v>89</v>
      </c>
      <c r="I732" s="12" t="s">
        <v>20</v>
      </c>
      <c r="J732" s="8" t="s">
        <v>90</v>
      </c>
    </row>
    <row r="733" spans="1:10" x14ac:dyDescent="0.25">
      <c r="A733" s="8" t="s">
        <v>93</v>
      </c>
      <c r="B733" s="8" t="s">
        <v>1372</v>
      </c>
      <c r="C733" s="8" t="s">
        <v>55</v>
      </c>
      <c r="D733" s="8" t="s">
        <v>26</v>
      </c>
      <c r="E733" s="8" t="s">
        <v>1378</v>
      </c>
      <c r="F733" s="8" t="s">
        <v>1380</v>
      </c>
      <c r="G733" s="8" t="s">
        <v>35</v>
      </c>
      <c r="H733" s="8" t="s">
        <v>21</v>
      </c>
      <c r="I733" s="12" t="s">
        <v>22</v>
      </c>
      <c r="J733" s="8" t="s">
        <v>37</v>
      </c>
    </row>
    <row r="734" spans="1:10" x14ac:dyDescent="0.25">
      <c r="A734" s="8" t="s">
        <v>100</v>
      </c>
      <c r="B734" s="8" t="s">
        <v>1372</v>
      </c>
      <c r="C734" s="8" t="s">
        <v>31</v>
      </c>
      <c r="D734" s="8" t="s">
        <v>18</v>
      </c>
      <c r="E734" s="8" t="s">
        <v>1377</v>
      </c>
      <c r="F734" s="8" t="s">
        <v>1380</v>
      </c>
      <c r="G734" s="8" t="s">
        <v>27</v>
      </c>
      <c r="H734" s="8" t="s">
        <v>36</v>
      </c>
      <c r="I734" s="12" t="s">
        <v>20</v>
      </c>
      <c r="J734" s="8" t="s">
        <v>33</v>
      </c>
    </row>
    <row r="735" spans="1:10" x14ac:dyDescent="0.25">
      <c r="A735" s="8" t="s">
        <v>102</v>
      </c>
      <c r="B735" s="8" t="s">
        <v>1372</v>
      </c>
      <c r="C735" s="8" t="s">
        <v>31</v>
      </c>
      <c r="D735" s="8" t="s">
        <v>18</v>
      </c>
      <c r="E735" s="8" t="s">
        <v>1378</v>
      </c>
      <c r="F735" s="8" t="s">
        <v>1379</v>
      </c>
      <c r="G735" s="8" t="s">
        <v>35</v>
      </c>
      <c r="H735" s="8" t="s">
        <v>32</v>
      </c>
      <c r="I735" s="12" t="s">
        <v>20</v>
      </c>
      <c r="J735" s="8" t="s">
        <v>45</v>
      </c>
    </row>
    <row r="736" spans="1:10" x14ac:dyDescent="0.25">
      <c r="A736" s="8" t="s">
        <v>107</v>
      </c>
      <c r="B736" s="8" t="s">
        <v>1372</v>
      </c>
      <c r="C736" s="8" t="s">
        <v>31</v>
      </c>
      <c r="D736" s="8" t="s">
        <v>18</v>
      </c>
      <c r="E736" s="8" t="s">
        <v>1378</v>
      </c>
      <c r="F736" s="8" t="s">
        <v>1379</v>
      </c>
      <c r="G736" s="8" t="s">
        <v>108</v>
      </c>
      <c r="H736" s="8" t="s">
        <v>32</v>
      </c>
      <c r="I736" s="12" t="s">
        <v>22</v>
      </c>
      <c r="J736" s="8" t="s">
        <v>33</v>
      </c>
    </row>
    <row r="737" spans="1:10" x14ac:dyDescent="0.25">
      <c r="A737" s="8" t="s">
        <v>112</v>
      </c>
      <c r="B737" s="8" t="s">
        <v>1372</v>
      </c>
      <c r="C737" s="8" t="s">
        <v>55</v>
      </c>
      <c r="D737" s="8" t="s">
        <v>18</v>
      </c>
      <c r="E737" s="8" t="s">
        <v>1378</v>
      </c>
      <c r="F737" s="8" t="s">
        <v>1379</v>
      </c>
      <c r="G737" s="8" t="s">
        <v>27</v>
      </c>
      <c r="H737" s="8" t="s">
        <v>61</v>
      </c>
      <c r="I737" s="12" t="s">
        <v>20</v>
      </c>
      <c r="J737" s="8" t="s">
        <v>37</v>
      </c>
    </row>
    <row r="738" spans="1:10" x14ac:dyDescent="0.25">
      <c r="A738" s="8" t="s">
        <v>114</v>
      </c>
      <c r="B738" s="8" t="s">
        <v>1372</v>
      </c>
      <c r="C738" s="8" t="s">
        <v>55</v>
      </c>
      <c r="D738" s="8" t="s">
        <v>26</v>
      </c>
      <c r="E738" s="8" t="s">
        <v>1378</v>
      </c>
      <c r="F738" s="8" t="s">
        <v>1379</v>
      </c>
      <c r="G738" s="8" t="s">
        <v>27</v>
      </c>
      <c r="H738" s="8" t="s">
        <v>96</v>
      </c>
      <c r="I738" s="12" t="s">
        <v>22</v>
      </c>
      <c r="J738" s="8" t="s">
        <v>115</v>
      </c>
    </row>
    <row r="739" spans="1:10" x14ac:dyDescent="0.25">
      <c r="A739" s="8" t="s">
        <v>120</v>
      </c>
      <c r="B739" s="8" t="s">
        <v>1372</v>
      </c>
      <c r="C739" s="8" t="s">
        <v>31</v>
      </c>
      <c r="D739" s="8" t="s">
        <v>26</v>
      </c>
      <c r="E739" s="8" t="s">
        <v>1377</v>
      </c>
      <c r="F739" s="8" t="s">
        <v>1379</v>
      </c>
      <c r="G739" s="8" t="s">
        <v>35</v>
      </c>
      <c r="H739" s="8" t="s">
        <v>61</v>
      </c>
      <c r="I739" s="12" t="s">
        <v>20</v>
      </c>
      <c r="J739" s="8" t="s">
        <v>45</v>
      </c>
    </row>
    <row r="740" spans="1:10" x14ac:dyDescent="0.25">
      <c r="A740" s="8" t="s">
        <v>146</v>
      </c>
      <c r="B740" s="8" t="s">
        <v>1372</v>
      </c>
      <c r="C740" s="8" t="s">
        <v>55</v>
      </c>
      <c r="D740" s="8" t="s">
        <v>18</v>
      </c>
      <c r="E740" s="8" t="s">
        <v>1378</v>
      </c>
      <c r="F740" s="8" t="s">
        <v>1380</v>
      </c>
      <c r="G740" s="8" t="s">
        <v>35</v>
      </c>
      <c r="H740" s="8" t="s">
        <v>28</v>
      </c>
      <c r="I740" s="12" t="s">
        <v>22</v>
      </c>
      <c r="J740" s="8" t="s">
        <v>37</v>
      </c>
    </row>
    <row r="741" spans="1:10" x14ac:dyDescent="0.25">
      <c r="A741" s="8" t="s">
        <v>147</v>
      </c>
      <c r="B741" s="8" t="s">
        <v>1372</v>
      </c>
      <c r="C741" s="8" t="s">
        <v>17</v>
      </c>
      <c r="D741" s="8" t="s">
        <v>26</v>
      </c>
      <c r="E741" s="8" t="s">
        <v>1378</v>
      </c>
      <c r="F741" s="8" t="s">
        <v>1379</v>
      </c>
      <c r="G741" s="8" t="s">
        <v>27</v>
      </c>
      <c r="H741" s="8" t="s">
        <v>61</v>
      </c>
      <c r="I741" s="12" t="s">
        <v>20</v>
      </c>
      <c r="J741" s="8" t="s">
        <v>52</v>
      </c>
    </row>
    <row r="742" spans="1:10" x14ac:dyDescent="0.25">
      <c r="A742" s="8" t="s">
        <v>150</v>
      </c>
      <c r="B742" s="8" t="s">
        <v>1372</v>
      </c>
      <c r="C742" s="8" t="s">
        <v>151</v>
      </c>
      <c r="D742" s="8" t="s">
        <v>26</v>
      </c>
      <c r="E742" s="8" t="s">
        <v>1377</v>
      </c>
      <c r="F742" s="8" t="s">
        <v>1379</v>
      </c>
      <c r="G742" s="8" t="s">
        <v>47</v>
      </c>
      <c r="H742" s="8" t="s">
        <v>96</v>
      </c>
      <c r="I742" s="12" t="s">
        <v>22</v>
      </c>
      <c r="J742" s="8" t="s">
        <v>1375</v>
      </c>
    </row>
    <row r="743" spans="1:10" x14ac:dyDescent="0.25">
      <c r="A743" s="8" t="s">
        <v>155</v>
      </c>
      <c r="B743" s="8" t="s">
        <v>1372</v>
      </c>
      <c r="C743" s="8" t="s">
        <v>31</v>
      </c>
      <c r="D743" s="8" t="s">
        <v>26</v>
      </c>
      <c r="E743" s="8" t="s">
        <v>1378</v>
      </c>
      <c r="F743" s="8" t="s">
        <v>1379</v>
      </c>
      <c r="G743" s="8" t="s">
        <v>19</v>
      </c>
      <c r="H743" s="8" t="s">
        <v>156</v>
      </c>
      <c r="I743" s="12" t="s">
        <v>20</v>
      </c>
      <c r="J743" s="8" t="s">
        <v>157</v>
      </c>
    </row>
    <row r="744" spans="1:10" x14ac:dyDescent="0.25">
      <c r="A744" s="8" t="s">
        <v>171</v>
      </c>
      <c r="B744" s="8" t="s">
        <v>1372</v>
      </c>
      <c r="C744" s="8" t="s">
        <v>17</v>
      </c>
      <c r="D744" s="8" t="s">
        <v>26</v>
      </c>
      <c r="E744" s="8" t="s">
        <v>1377</v>
      </c>
      <c r="F744" s="8" t="s">
        <v>1379</v>
      </c>
      <c r="G744" s="8" t="s">
        <v>27</v>
      </c>
      <c r="H744" s="8" t="s">
        <v>156</v>
      </c>
      <c r="I744" s="12" t="s">
        <v>22</v>
      </c>
      <c r="J744" s="8" t="s">
        <v>52</v>
      </c>
    </row>
    <row r="745" spans="1:10" x14ac:dyDescent="0.25">
      <c r="A745" s="8" t="s">
        <v>172</v>
      </c>
      <c r="B745" s="8" t="s">
        <v>1372</v>
      </c>
      <c r="C745" s="8" t="s">
        <v>31</v>
      </c>
      <c r="D745" s="8" t="s">
        <v>26</v>
      </c>
      <c r="E745" s="8" t="s">
        <v>1377</v>
      </c>
      <c r="F745" s="8" t="s">
        <v>1379</v>
      </c>
      <c r="G745" s="8" t="s">
        <v>47</v>
      </c>
      <c r="H745" s="8" t="s">
        <v>32</v>
      </c>
      <c r="I745" s="12" t="s">
        <v>20</v>
      </c>
      <c r="J745" s="8" t="s">
        <v>1375</v>
      </c>
    </row>
    <row r="746" spans="1:10" x14ac:dyDescent="0.25">
      <c r="A746" s="8" t="s">
        <v>174</v>
      </c>
      <c r="B746" s="8" t="s">
        <v>1372</v>
      </c>
      <c r="C746" s="8" t="s">
        <v>55</v>
      </c>
      <c r="D746" s="8" t="s">
        <v>18</v>
      </c>
      <c r="E746" s="8" t="s">
        <v>1378</v>
      </c>
      <c r="F746" s="8" t="s">
        <v>1380</v>
      </c>
      <c r="G746" s="8" t="s">
        <v>19</v>
      </c>
      <c r="H746" s="8" t="s">
        <v>36</v>
      </c>
      <c r="I746" s="12" t="s">
        <v>22</v>
      </c>
      <c r="J746" s="8" t="s">
        <v>1375</v>
      </c>
    </row>
    <row r="747" spans="1:10" x14ac:dyDescent="0.25">
      <c r="A747" s="8" t="s">
        <v>175</v>
      </c>
      <c r="B747" s="8" t="s">
        <v>1372</v>
      </c>
      <c r="C747" s="8" t="s">
        <v>31</v>
      </c>
      <c r="D747" s="8" t="s">
        <v>26</v>
      </c>
      <c r="E747" s="8" t="s">
        <v>1378</v>
      </c>
      <c r="F747" s="8" t="s">
        <v>1379</v>
      </c>
      <c r="G747" s="8" t="s">
        <v>47</v>
      </c>
      <c r="H747" s="8" t="s">
        <v>32</v>
      </c>
      <c r="I747" s="12" t="s">
        <v>20</v>
      </c>
      <c r="J747" s="8" t="s">
        <v>33</v>
      </c>
    </row>
    <row r="748" spans="1:10" x14ac:dyDescent="0.25">
      <c r="A748" s="8" t="s">
        <v>178</v>
      </c>
      <c r="B748" s="8" t="s">
        <v>1372</v>
      </c>
      <c r="C748" s="8" t="s">
        <v>31</v>
      </c>
      <c r="D748" s="8" t="s">
        <v>26</v>
      </c>
      <c r="E748" s="8" t="s">
        <v>1377</v>
      </c>
      <c r="F748" s="8" t="s">
        <v>1379</v>
      </c>
      <c r="G748" s="8" t="s">
        <v>35</v>
      </c>
      <c r="H748" s="8" t="s">
        <v>66</v>
      </c>
      <c r="I748" s="12" t="s">
        <v>22</v>
      </c>
      <c r="J748" s="8" t="s">
        <v>115</v>
      </c>
    </row>
    <row r="749" spans="1:10" x14ac:dyDescent="0.25">
      <c r="A749" s="8" t="s">
        <v>185</v>
      </c>
      <c r="B749" s="8" t="s">
        <v>1372</v>
      </c>
      <c r="C749" s="8" t="s">
        <v>55</v>
      </c>
      <c r="D749" s="8" t="s">
        <v>26</v>
      </c>
      <c r="E749" s="8" t="s">
        <v>1378</v>
      </c>
      <c r="F749" s="8" t="s">
        <v>1379</v>
      </c>
      <c r="G749" s="8" t="s">
        <v>47</v>
      </c>
      <c r="H749" s="8" t="s">
        <v>96</v>
      </c>
      <c r="I749" s="12" t="s">
        <v>22</v>
      </c>
      <c r="J749" s="8" t="s">
        <v>1375</v>
      </c>
    </row>
    <row r="750" spans="1:10" x14ac:dyDescent="0.25">
      <c r="A750" s="8" t="s">
        <v>193</v>
      </c>
      <c r="B750" s="8" t="s">
        <v>1372</v>
      </c>
      <c r="C750" s="8" t="s">
        <v>17</v>
      </c>
      <c r="D750" s="8" t="s">
        <v>18</v>
      </c>
      <c r="E750" s="8" t="s">
        <v>1378</v>
      </c>
      <c r="F750" s="8" t="s">
        <v>1379</v>
      </c>
      <c r="G750" s="8" t="s">
        <v>35</v>
      </c>
      <c r="H750" s="8" t="s">
        <v>68</v>
      </c>
      <c r="I750" s="12" t="s">
        <v>22</v>
      </c>
      <c r="J750" s="8" t="s">
        <v>33</v>
      </c>
    </row>
    <row r="751" spans="1:10" x14ac:dyDescent="0.25">
      <c r="A751" s="8" t="s">
        <v>197</v>
      </c>
      <c r="B751" s="8" t="s">
        <v>1372</v>
      </c>
      <c r="C751" s="8" t="s">
        <v>55</v>
      </c>
      <c r="D751" s="8" t="s">
        <v>26</v>
      </c>
      <c r="E751" s="8" t="s">
        <v>1378</v>
      </c>
      <c r="F751" s="8" t="s">
        <v>1379</v>
      </c>
      <c r="G751" s="8" t="s">
        <v>27</v>
      </c>
      <c r="H751" s="8" t="s">
        <v>156</v>
      </c>
      <c r="I751" s="12" t="s">
        <v>22</v>
      </c>
      <c r="J751" s="8" t="s">
        <v>37</v>
      </c>
    </row>
    <row r="752" spans="1:10" x14ac:dyDescent="0.25">
      <c r="A752" s="8" t="s">
        <v>229</v>
      </c>
      <c r="B752" s="8" t="s">
        <v>1372</v>
      </c>
      <c r="C752" s="8" t="s">
        <v>31</v>
      </c>
      <c r="D752" s="8" t="s">
        <v>26</v>
      </c>
      <c r="E752" s="8" t="s">
        <v>1378</v>
      </c>
      <c r="F752" s="8" t="s">
        <v>1379</v>
      </c>
      <c r="G752" s="8" t="s">
        <v>35</v>
      </c>
      <c r="H752" s="8" t="s">
        <v>96</v>
      </c>
      <c r="I752" s="12" t="s">
        <v>22</v>
      </c>
      <c r="J752" s="8" t="s">
        <v>29</v>
      </c>
    </row>
    <row r="753" spans="1:10" x14ac:dyDescent="0.25">
      <c r="A753" s="8" t="s">
        <v>232</v>
      </c>
      <c r="B753" s="8" t="s">
        <v>1372</v>
      </c>
      <c r="C753" s="8" t="s">
        <v>31</v>
      </c>
      <c r="D753" s="8" t="s">
        <v>26</v>
      </c>
      <c r="E753" s="8" t="s">
        <v>1377</v>
      </c>
      <c r="F753" s="8" t="s">
        <v>1379</v>
      </c>
      <c r="G753" s="8" t="s">
        <v>35</v>
      </c>
      <c r="H753" s="8" t="s">
        <v>66</v>
      </c>
      <c r="I753" s="12" t="s">
        <v>22</v>
      </c>
      <c r="J753" s="8" t="s">
        <v>45</v>
      </c>
    </row>
    <row r="754" spans="1:10" x14ac:dyDescent="0.25">
      <c r="A754" s="8" t="s">
        <v>236</v>
      </c>
      <c r="B754" s="8" t="s">
        <v>1372</v>
      </c>
      <c r="C754" s="8" t="s">
        <v>55</v>
      </c>
      <c r="D754" s="8" t="s">
        <v>26</v>
      </c>
      <c r="E754" s="8" t="s">
        <v>1378</v>
      </c>
      <c r="F754" s="8" t="s">
        <v>1379</v>
      </c>
      <c r="G754" s="8" t="s">
        <v>47</v>
      </c>
      <c r="H754" s="8" t="s">
        <v>61</v>
      </c>
      <c r="I754" s="12" t="s">
        <v>20</v>
      </c>
      <c r="J754" s="8" t="s">
        <v>33</v>
      </c>
    </row>
    <row r="755" spans="1:10" x14ac:dyDescent="0.25">
      <c r="A755" s="8" t="s">
        <v>237</v>
      </c>
      <c r="B755" s="8" t="s">
        <v>1372</v>
      </c>
      <c r="C755" s="8" t="s">
        <v>25</v>
      </c>
      <c r="D755" s="8" t="s">
        <v>18</v>
      </c>
      <c r="E755" s="8" t="s">
        <v>1378</v>
      </c>
      <c r="F755" s="8" t="s">
        <v>1379</v>
      </c>
      <c r="G755" s="8" t="s">
        <v>27</v>
      </c>
      <c r="H755" s="8" t="s">
        <v>21</v>
      </c>
      <c r="I755" s="12" t="s">
        <v>22</v>
      </c>
      <c r="J755" s="8" t="s">
        <v>45</v>
      </c>
    </row>
    <row r="756" spans="1:10" x14ac:dyDescent="0.25">
      <c r="A756" s="8" t="s">
        <v>238</v>
      </c>
      <c r="B756" s="8" t="s">
        <v>1372</v>
      </c>
      <c r="C756" s="8" t="s">
        <v>31</v>
      </c>
      <c r="D756" s="8" t="s">
        <v>26</v>
      </c>
      <c r="E756" s="8" t="s">
        <v>1378</v>
      </c>
      <c r="F756" s="8" t="s">
        <v>1379</v>
      </c>
      <c r="G756" s="8" t="s">
        <v>108</v>
      </c>
      <c r="H756" s="8" t="s">
        <v>66</v>
      </c>
      <c r="I756" s="12" t="s">
        <v>22</v>
      </c>
      <c r="J756" s="8" t="s">
        <v>1375</v>
      </c>
    </row>
    <row r="757" spans="1:10" x14ac:dyDescent="0.25">
      <c r="A757" s="8" t="s">
        <v>242</v>
      </c>
      <c r="B757" s="8" t="s">
        <v>1372</v>
      </c>
      <c r="C757" s="8" t="s">
        <v>31</v>
      </c>
      <c r="D757" s="8" t="s">
        <v>26</v>
      </c>
      <c r="E757" s="8" t="s">
        <v>1378</v>
      </c>
      <c r="F757" s="8" t="s">
        <v>1379</v>
      </c>
      <c r="G757" s="8" t="s">
        <v>27</v>
      </c>
      <c r="H757" s="8" t="s">
        <v>48</v>
      </c>
      <c r="I757" s="12" t="s">
        <v>22</v>
      </c>
      <c r="J757" s="8" t="s">
        <v>37</v>
      </c>
    </row>
    <row r="758" spans="1:10" x14ac:dyDescent="0.25">
      <c r="A758" s="8" t="s">
        <v>246</v>
      </c>
      <c r="B758" s="8" t="s">
        <v>1372</v>
      </c>
      <c r="C758" s="8" t="s">
        <v>31</v>
      </c>
      <c r="D758" s="8" t="s">
        <v>26</v>
      </c>
      <c r="E758" s="8" t="s">
        <v>1377</v>
      </c>
      <c r="F758" s="8" t="s">
        <v>1380</v>
      </c>
      <c r="G758" s="8" t="s">
        <v>47</v>
      </c>
      <c r="H758" s="8" t="s">
        <v>32</v>
      </c>
      <c r="I758" s="12" t="s">
        <v>22</v>
      </c>
      <c r="J758" s="8" t="s">
        <v>1375</v>
      </c>
    </row>
    <row r="759" spans="1:10" x14ac:dyDescent="0.25">
      <c r="A759" s="8" t="s">
        <v>254</v>
      </c>
      <c r="B759" s="8" t="s">
        <v>1372</v>
      </c>
      <c r="C759" s="8" t="s">
        <v>17</v>
      </c>
      <c r="D759" s="8" t="s">
        <v>26</v>
      </c>
      <c r="E759" s="8" t="s">
        <v>1377</v>
      </c>
      <c r="F759" s="8" t="s">
        <v>1379</v>
      </c>
      <c r="G759" s="8" t="s">
        <v>35</v>
      </c>
      <c r="H759" s="8" t="s">
        <v>61</v>
      </c>
      <c r="I759" s="12" t="s">
        <v>22</v>
      </c>
      <c r="J759" s="8" t="s">
        <v>52</v>
      </c>
    </row>
    <row r="760" spans="1:10" x14ac:dyDescent="0.25">
      <c r="A760" s="8" t="s">
        <v>258</v>
      </c>
      <c r="B760" s="8" t="s">
        <v>1372</v>
      </c>
      <c r="C760" s="8" t="s">
        <v>55</v>
      </c>
      <c r="D760" s="8" t="s">
        <v>18</v>
      </c>
      <c r="E760" s="8" t="s">
        <v>1377</v>
      </c>
      <c r="F760" s="8" t="s">
        <v>1379</v>
      </c>
      <c r="G760" s="8" t="s">
        <v>27</v>
      </c>
      <c r="H760" s="8" t="s">
        <v>32</v>
      </c>
      <c r="I760" s="12" t="s">
        <v>22</v>
      </c>
      <c r="J760" s="8" t="s">
        <v>37</v>
      </c>
    </row>
    <row r="761" spans="1:10" x14ac:dyDescent="0.25">
      <c r="A761" s="8" t="s">
        <v>260</v>
      </c>
      <c r="B761" s="8" t="s">
        <v>1372</v>
      </c>
      <c r="C761" s="8" t="s">
        <v>55</v>
      </c>
      <c r="D761" s="8" t="s">
        <v>26</v>
      </c>
      <c r="E761" s="8" t="s">
        <v>1378</v>
      </c>
      <c r="F761" s="8" t="s">
        <v>1379</v>
      </c>
      <c r="G761" s="8" t="s">
        <v>35</v>
      </c>
      <c r="H761" s="8" t="s">
        <v>61</v>
      </c>
      <c r="I761" s="12" t="s">
        <v>22</v>
      </c>
      <c r="J761" s="8" t="s">
        <v>1375</v>
      </c>
    </row>
    <row r="762" spans="1:10" x14ac:dyDescent="0.25">
      <c r="A762" s="8" t="s">
        <v>268</v>
      </c>
      <c r="B762" s="8" t="s">
        <v>1372</v>
      </c>
      <c r="C762" s="8" t="s">
        <v>55</v>
      </c>
      <c r="D762" s="8" t="s">
        <v>26</v>
      </c>
      <c r="E762" s="8" t="s">
        <v>1377</v>
      </c>
      <c r="F762" s="8" t="s">
        <v>1379</v>
      </c>
      <c r="G762" s="8" t="s">
        <v>47</v>
      </c>
      <c r="H762" s="8" t="s">
        <v>61</v>
      </c>
      <c r="I762" s="12" t="s">
        <v>22</v>
      </c>
      <c r="J762" s="8" t="s">
        <v>1375</v>
      </c>
    </row>
    <row r="763" spans="1:10" x14ac:dyDescent="0.25">
      <c r="A763" s="8" t="s">
        <v>270</v>
      </c>
      <c r="B763" s="8" t="s">
        <v>1372</v>
      </c>
      <c r="C763" s="8" t="s">
        <v>17</v>
      </c>
      <c r="D763" s="8" t="s">
        <v>18</v>
      </c>
      <c r="E763" s="8" t="s">
        <v>1378</v>
      </c>
      <c r="F763" s="8" t="s">
        <v>1380</v>
      </c>
      <c r="G763" s="8" t="s">
        <v>27</v>
      </c>
      <c r="H763" s="8" t="s">
        <v>145</v>
      </c>
      <c r="I763" s="12" t="s">
        <v>22</v>
      </c>
      <c r="J763" s="8" t="s">
        <v>52</v>
      </c>
    </row>
    <row r="764" spans="1:10" x14ac:dyDescent="0.25">
      <c r="A764" s="8" t="s">
        <v>271</v>
      </c>
      <c r="B764" s="8" t="s">
        <v>1372</v>
      </c>
      <c r="C764" s="8" t="s">
        <v>31</v>
      </c>
      <c r="D764" s="8" t="s">
        <v>26</v>
      </c>
      <c r="E764" s="8" t="s">
        <v>1378</v>
      </c>
      <c r="F764" s="8" t="s">
        <v>1380</v>
      </c>
      <c r="G764" s="8" t="s">
        <v>27</v>
      </c>
      <c r="H764" s="8" t="s">
        <v>76</v>
      </c>
      <c r="I764" s="12" t="s">
        <v>20</v>
      </c>
      <c r="J764" s="8" t="s">
        <v>1375</v>
      </c>
    </row>
    <row r="765" spans="1:10" x14ac:dyDescent="0.25">
      <c r="A765" s="8" t="s">
        <v>276</v>
      </c>
      <c r="B765" s="8" t="s">
        <v>1372</v>
      </c>
      <c r="C765" s="8" t="s">
        <v>17</v>
      </c>
      <c r="D765" s="8" t="s">
        <v>18</v>
      </c>
      <c r="E765" s="8" t="s">
        <v>1378</v>
      </c>
      <c r="F765" s="8" t="s">
        <v>1379</v>
      </c>
      <c r="G765" s="8" t="s">
        <v>35</v>
      </c>
      <c r="H765" s="8" t="s">
        <v>277</v>
      </c>
      <c r="I765" s="12" t="s">
        <v>22</v>
      </c>
      <c r="J765" s="8" t="s">
        <v>52</v>
      </c>
    </row>
    <row r="766" spans="1:10" x14ac:dyDescent="0.25">
      <c r="A766" s="8" t="s">
        <v>285</v>
      </c>
      <c r="B766" s="8" t="s">
        <v>1372</v>
      </c>
      <c r="C766" s="8" t="s">
        <v>31</v>
      </c>
      <c r="D766" s="8" t="s">
        <v>18</v>
      </c>
      <c r="E766" s="8" t="s">
        <v>1377</v>
      </c>
      <c r="F766" s="8" t="s">
        <v>1380</v>
      </c>
      <c r="G766" s="8" t="s">
        <v>142</v>
      </c>
      <c r="H766" s="8" t="s">
        <v>36</v>
      </c>
      <c r="I766" s="12" t="s">
        <v>20</v>
      </c>
      <c r="J766" s="8" t="s">
        <v>33</v>
      </c>
    </row>
    <row r="767" spans="1:10" x14ac:dyDescent="0.25">
      <c r="A767" s="8" t="s">
        <v>314</v>
      </c>
      <c r="B767" s="8" t="s">
        <v>1372</v>
      </c>
      <c r="C767" s="8" t="s">
        <v>87</v>
      </c>
      <c r="D767" s="8" t="s">
        <v>87</v>
      </c>
      <c r="E767" s="8" t="s">
        <v>1377</v>
      </c>
      <c r="F767" s="8" t="s">
        <v>1379</v>
      </c>
      <c r="G767" s="8" t="s">
        <v>19</v>
      </c>
      <c r="H767" s="8" t="s">
        <v>21</v>
      </c>
      <c r="I767" s="12" t="s">
        <v>20</v>
      </c>
      <c r="J767" s="8" t="s">
        <v>315</v>
      </c>
    </row>
    <row r="768" spans="1:10" x14ac:dyDescent="0.25">
      <c r="A768" s="8" t="s">
        <v>335</v>
      </c>
      <c r="B768" s="8" t="s">
        <v>1372</v>
      </c>
      <c r="C768" s="8" t="s">
        <v>31</v>
      </c>
      <c r="D768" s="8" t="s">
        <v>18</v>
      </c>
      <c r="E768" s="8" t="s">
        <v>1378</v>
      </c>
      <c r="F768" s="8" t="s">
        <v>1379</v>
      </c>
      <c r="G768" s="8" t="s">
        <v>142</v>
      </c>
      <c r="H768" s="8" t="s">
        <v>61</v>
      </c>
      <c r="I768" s="12" t="s">
        <v>20</v>
      </c>
      <c r="J768" s="8" t="s">
        <v>336</v>
      </c>
    </row>
    <row r="769" spans="1:10" x14ac:dyDescent="0.25">
      <c r="A769" s="8" t="s">
        <v>338</v>
      </c>
      <c r="B769" s="8" t="s">
        <v>1372</v>
      </c>
      <c r="C769" s="8" t="s">
        <v>55</v>
      </c>
      <c r="D769" s="8" t="s">
        <v>26</v>
      </c>
      <c r="E769" s="8" t="s">
        <v>1378</v>
      </c>
      <c r="F769" s="8" t="s">
        <v>1380</v>
      </c>
      <c r="G769" s="8" t="s">
        <v>35</v>
      </c>
      <c r="H769" s="8" t="s">
        <v>28</v>
      </c>
      <c r="I769" s="12" t="s">
        <v>22</v>
      </c>
      <c r="J769" s="8" t="s">
        <v>29</v>
      </c>
    </row>
    <row r="770" spans="1:10" x14ac:dyDescent="0.25">
      <c r="A770" s="8" t="s">
        <v>350</v>
      </c>
      <c r="B770" s="8" t="s">
        <v>1372</v>
      </c>
      <c r="C770" s="8" t="s">
        <v>17</v>
      </c>
      <c r="D770" s="8" t="s">
        <v>18</v>
      </c>
      <c r="E770" s="8" t="s">
        <v>1378</v>
      </c>
      <c r="F770" s="8" t="s">
        <v>1379</v>
      </c>
      <c r="G770" s="8" t="s">
        <v>47</v>
      </c>
      <c r="H770" s="8" t="s">
        <v>32</v>
      </c>
      <c r="I770" s="12" t="s">
        <v>20</v>
      </c>
      <c r="J770" s="8" t="s">
        <v>33</v>
      </c>
    </row>
    <row r="771" spans="1:10" x14ac:dyDescent="0.25">
      <c r="A771" s="8" t="s">
        <v>354</v>
      </c>
      <c r="B771" s="8" t="s">
        <v>1372</v>
      </c>
      <c r="C771" s="8" t="s">
        <v>151</v>
      </c>
      <c r="D771" s="8" t="s">
        <v>18</v>
      </c>
      <c r="E771" s="8" t="s">
        <v>1377</v>
      </c>
      <c r="F771" s="8" t="s">
        <v>1380</v>
      </c>
      <c r="G771" s="8" t="s">
        <v>47</v>
      </c>
      <c r="H771" s="8" t="s">
        <v>66</v>
      </c>
      <c r="I771" s="12" t="s">
        <v>22</v>
      </c>
      <c r="J771" s="8" t="s">
        <v>29</v>
      </c>
    </row>
    <row r="772" spans="1:10" x14ac:dyDescent="0.25">
      <c r="A772" s="8" t="s">
        <v>356</v>
      </c>
      <c r="B772" s="8" t="s">
        <v>1372</v>
      </c>
      <c r="C772" s="8" t="s">
        <v>55</v>
      </c>
      <c r="D772" s="8" t="s">
        <v>18</v>
      </c>
      <c r="E772" s="8" t="s">
        <v>1377</v>
      </c>
      <c r="F772" s="8" t="s">
        <v>1380</v>
      </c>
      <c r="G772" s="8" t="s">
        <v>27</v>
      </c>
      <c r="H772" s="8" t="s">
        <v>66</v>
      </c>
      <c r="I772" s="12" t="s">
        <v>22</v>
      </c>
      <c r="J772" s="8" t="s">
        <v>357</v>
      </c>
    </row>
    <row r="773" spans="1:10" x14ac:dyDescent="0.25">
      <c r="A773" s="8" t="s">
        <v>360</v>
      </c>
      <c r="B773" s="8" t="s">
        <v>1372</v>
      </c>
      <c r="C773" s="8" t="s">
        <v>55</v>
      </c>
      <c r="D773" s="8" t="s">
        <v>18</v>
      </c>
      <c r="E773" s="8" t="s">
        <v>1378</v>
      </c>
      <c r="F773" s="8" t="s">
        <v>1380</v>
      </c>
      <c r="G773" s="8" t="s">
        <v>35</v>
      </c>
      <c r="H773" s="8" t="s">
        <v>61</v>
      </c>
      <c r="I773" s="12" t="s">
        <v>20</v>
      </c>
      <c r="J773" s="8" t="s">
        <v>45</v>
      </c>
    </row>
    <row r="774" spans="1:10" x14ac:dyDescent="0.25">
      <c r="A774" s="8" t="s">
        <v>372</v>
      </c>
      <c r="B774" s="8" t="s">
        <v>1372</v>
      </c>
      <c r="C774" s="8" t="s">
        <v>31</v>
      </c>
      <c r="D774" s="8" t="s">
        <v>18</v>
      </c>
      <c r="E774" s="8" t="s">
        <v>1377</v>
      </c>
      <c r="F774" s="8" t="s">
        <v>1380</v>
      </c>
      <c r="G774" s="8" t="s">
        <v>47</v>
      </c>
      <c r="H774" s="8" t="s">
        <v>36</v>
      </c>
      <c r="I774" s="12" t="s">
        <v>20</v>
      </c>
      <c r="J774" s="8" t="s">
        <v>29</v>
      </c>
    </row>
    <row r="775" spans="1:10" x14ac:dyDescent="0.25">
      <c r="A775" s="8" t="s">
        <v>388</v>
      </c>
      <c r="B775" s="8" t="s">
        <v>1372</v>
      </c>
      <c r="C775" s="8" t="s">
        <v>31</v>
      </c>
      <c r="D775" s="8" t="s">
        <v>18</v>
      </c>
      <c r="E775" s="8" t="s">
        <v>1377</v>
      </c>
      <c r="F775" s="8" t="s">
        <v>1380</v>
      </c>
      <c r="G775" s="8" t="s">
        <v>27</v>
      </c>
      <c r="H775" s="8" t="s">
        <v>156</v>
      </c>
      <c r="I775" s="12" t="s">
        <v>22</v>
      </c>
      <c r="J775" s="8" t="s">
        <v>29</v>
      </c>
    </row>
    <row r="776" spans="1:10" x14ac:dyDescent="0.25">
      <c r="A776" s="8" t="s">
        <v>393</v>
      </c>
      <c r="B776" s="8" t="s">
        <v>1372</v>
      </c>
      <c r="C776" s="8" t="s">
        <v>31</v>
      </c>
      <c r="D776" s="8" t="s">
        <v>87</v>
      </c>
      <c r="E776" s="8" t="s">
        <v>1377</v>
      </c>
      <c r="F776" s="8" t="s">
        <v>1380</v>
      </c>
      <c r="G776" s="8" t="s">
        <v>35</v>
      </c>
      <c r="H776" s="8" t="s">
        <v>36</v>
      </c>
      <c r="I776" s="12" t="s">
        <v>20</v>
      </c>
      <c r="J776" s="8" t="s">
        <v>29</v>
      </c>
    </row>
    <row r="777" spans="1:10" x14ac:dyDescent="0.25">
      <c r="A777" s="8" t="s">
        <v>400</v>
      </c>
      <c r="B777" s="8" t="s">
        <v>1372</v>
      </c>
      <c r="C777" s="8" t="s">
        <v>55</v>
      </c>
      <c r="D777" s="8" t="s">
        <v>18</v>
      </c>
      <c r="E777" s="8" t="s">
        <v>1378</v>
      </c>
      <c r="F777" s="8" t="s">
        <v>1379</v>
      </c>
      <c r="G777" s="8" t="s">
        <v>27</v>
      </c>
      <c r="H777" s="8" t="s">
        <v>28</v>
      </c>
      <c r="I777" s="12" t="s">
        <v>22</v>
      </c>
      <c r="J777" s="8" t="s">
        <v>37</v>
      </c>
    </row>
    <row r="778" spans="1:10" x14ac:dyDescent="0.25">
      <c r="A778" s="8" t="s">
        <v>409</v>
      </c>
      <c r="B778" s="8" t="s">
        <v>1372</v>
      </c>
      <c r="C778" s="8" t="s">
        <v>31</v>
      </c>
      <c r="D778" s="8" t="s">
        <v>18</v>
      </c>
      <c r="E778" s="8" t="s">
        <v>1378</v>
      </c>
      <c r="F778" s="8" t="s">
        <v>1380</v>
      </c>
      <c r="G778" s="8" t="s">
        <v>27</v>
      </c>
      <c r="H778" s="8" t="s">
        <v>61</v>
      </c>
      <c r="I778" s="12" t="s">
        <v>20</v>
      </c>
      <c r="J778" s="8" t="s">
        <v>45</v>
      </c>
    </row>
    <row r="779" spans="1:10" x14ac:dyDescent="0.25">
      <c r="A779" s="8" t="s">
        <v>416</v>
      </c>
      <c r="B779" s="8" t="s">
        <v>1372</v>
      </c>
      <c r="C779" s="8" t="s">
        <v>31</v>
      </c>
      <c r="D779" s="8" t="s">
        <v>26</v>
      </c>
      <c r="E779" s="8" t="s">
        <v>1378</v>
      </c>
      <c r="F779" s="8" t="s">
        <v>1379</v>
      </c>
      <c r="G779" s="8" t="s">
        <v>35</v>
      </c>
      <c r="H779" s="8" t="s">
        <v>32</v>
      </c>
      <c r="I779" s="12" t="s">
        <v>20</v>
      </c>
      <c r="J779" s="8" t="s">
        <v>1375</v>
      </c>
    </row>
    <row r="780" spans="1:10" x14ac:dyDescent="0.25">
      <c r="A780" s="8" t="s">
        <v>420</v>
      </c>
      <c r="B780" s="8" t="s">
        <v>1372</v>
      </c>
      <c r="C780" s="8" t="s">
        <v>55</v>
      </c>
      <c r="D780" s="8" t="s">
        <v>18</v>
      </c>
      <c r="E780" s="8" t="s">
        <v>1377</v>
      </c>
      <c r="F780" s="8" t="s">
        <v>1379</v>
      </c>
      <c r="G780" s="8" t="s">
        <v>27</v>
      </c>
      <c r="H780" s="8" t="s">
        <v>96</v>
      </c>
      <c r="I780" s="12" t="s">
        <v>20</v>
      </c>
      <c r="J780" s="8" t="s">
        <v>1375</v>
      </c>
    </row>
    <row r="781" spans="1:10" x14ac:dyDescent="0.25">
      <c r="A781" s="8" t="s">
        <v>426</v>
      </c>
      <c r="B781" s="8" t="s">
        <v>1372</v>
      </c>
      <c r="C781" s="8" t="s">
        <v>55</v>
      </c>
      <c r="D781" s="8" t="s">
        <v>18</v>
      </c>
      <c r="E781" s="8" t="s">
        <v>1377</v>
      </c>
      <c r="F781" s="8" t="s">
        <v>1380</v>
      </c>
      <c r="G781" s="8" t="s">
        <v>108</v>
      </c>
      <c r="H781" s="8" t="s">
        <v>32</v>
      </c>
      <c r="I781" s="12" t="s">
        <v>20</v>
      </c>
      <c r="J781" s="8" t="s">
        <v>1375</v>
      </c>
    </row>
    <row r="782" spans="1:10" x14ac:dyDescent="0.25">
      <c r="A782" s="8" t="s">
        <v>427</v>
      </c>
      <c r="B782" s="8" t="s">
        <v>1372</v>
      </c>
      <c r="C782" s="8" t="s">
        <v>55</v>
      </c>
      <c r="D782" s="8" t="s">
        <v>18</v>
      </c>
      <c r="E782" s="8" t="s">
        <v>1378</v>
      </c>
      <c r="F782" s="8" t="s">
        <v>1379</v>
      </c>
      <c r="G782" s="8" t="s">
        <v>47</v>
      </c>
      <c r="H782" s="8" t="s">
        <v>96</v>
      </c>
      <c r="I782" s="12" t="s">
        <v>22</v>
      </c>
      <c r="J782" s="8" t="s">
        <v>37</v>
      </c>
    </row>
    <row r="783" spans="1:10" x14ac:dyDescent="0.25">
      <c r="A783" s="8" t="s">
        <v>429</v>
      </c>
      <c r="B783" s="8" t="s">
        <v>1372</v>
      </c>
      <c r="C783" s="8" t="s">
        <v>31</v>
      </c>
      <c r="D783" s="8" t="s">
        <v>18</v>
      </c>
      <c r="E783" s="8" t="s">
        <v>1377</v>
      </c>
      <c r="F783" s="8" t="s">
        <v>1379</v>
      </c>
      <c r="G783" s="8" t="s">
        <v>35</v>
      </c>
      <c r="H783" s="8" t="s">
        <v>32</v>
      </c>
      <c r="I783" s="12" t="s">
        <v>20</v>
      </c>
      <c r="J783" s="8" t="s">
        <v>33</v>
      </c>
    </row>
    <row r="784" spans="1:10" x14ac:dyDescent="0.25">
      <c r="A784" s="8" t="s">
        <v>430</v>
      </c>
      <c r="B784" s="8" t="s">
        <v>1372</v>
      </c>
      <c r="C784" s="8" t="s">
        <v>55</v>
      </c>
      <c r="D784" s="8" t="s">
        <v>26</v>
      </c>
      <c r="E784" s="8" t="s">
        <v>1377</v>
      </c>
      <c r="F784" s="8" t="s">
        <v>1379</v>
      </c>
      <c r="G784" s="8" t="s">
        <v>47</v>
      </c>
      <c r="H784" s="8" t="s">
        <v>48</v>
      </c>
      <c r="I784" s="12" t="s">
        <v>20</v>
      </c>
      <c r="J784" s="8" t="s">
        <v>431</v>
      </c>
    </row>
    <row r="785" spans="1:10" x14ac:dyDescent="0.25">
      <c r="A785" s="8" t="s">
        <v>433</v>
      </c>
      <c r="B785" s="8" t="s">
        <v>1372</v>
      </c>
      <c r="C785" s="8" t="s">
        <v>55</v>
      </c>
      <c r="D785" s="8" t="s">
        <v>18</v>
      </c>
      <c r="E785" s="8" t="s">
        <v>1377</v>
      </c>
      <c r="F785" s="8" t="s">
        <v>1379</v>
      </c>
      <c r="G785" s="8" t="s">
        <v>35</v>
      </c>
      <c r="H785" s="8" t="s">
        <v>66</v>
      </c>
      <c r="I785" s="12" t="s">
        <v>22</v>
      </c>
      <c r="J785" s="8" t="s">
        <v>45</v>
      </c>
    </row>
    <row r="786" spans="1:10" x14ac:dyDescent="0.25">
      <c r="A786" s="8" t="s">
        <v>448</v>
      </c>
      <c r="B786" s="8" t="s">
        <v>1372</v>
      </c>
      <c r="C786" s="8" t="s">
        <v>31</v>
      </c>
      <c r="D786" s="8" t="s">
        <v>87</v>
      </c>
      <c r="E786" s="8" t="s">
        <v>1377</v>
      </c>
      <c r="F786" s="8" t="s">
        <v>1379</v>
      </c>
      <c r="G786" s="8" t="s">
        <v>47</v>
      </c>
      <c r="H786" s="8" t="s">
        <v>96</v>
      </c>
      <c r="I786" s="12" t="s">
        <v>22</v>
      </c>
      <c r="J786" s="8" t="s">
        <v>33</v>
      </c>
    </row>
    <row r="787" spans="1:10" x14ac:dyDescent="0.25">
      <c r="A787" s="8" t="s">
        <v>455</v>
      </c>
      <c r="B787" s="8" t="s">
        <v>1372</v>
      </c>
      <c r="C787" s="8" t="s">
        <v>55</v>
      </c>
      <c r="D787" s="8" t="s">
        <v>18</v>
      </c>
      <c r="E787" s="8" t="s">
        <v>1378</v>
      </c>
      <c r="F787" s="8" t="s">
        <v>1379</v>
      </c>
      <c r="G787" s="8" t="s">
        <v>35</v>
      </c>
      <c r="H787" s="8" t="s">
        <v>36</v>
      </c>
      <c r="I787" s="12" t="s">
        <v>22</v>
      </c>
      <c r="J787" s="8" t="s">
        <v>45</v>
      </c>
    </row>
    <row r="788" spans="1:10" x14ac:dyDescent="0.25">
      <c r="A788" s="8" t="s">
        <v>466</v>
      </c>
      <c r="B788" s="8" t="s">
        <v>1372</v>
      </c>
      <c r="C788" s="8" t="s">
        <v>31</v>
      </c>
      <c r="D788" s="8" t="s">
        <v>26</v>
      </c>
      <c r="E788" s="8" t="s">
        <v>1378</v>
      </c>
      <c r="F788" s="8" t="s">
        <v>1380</v>
      </c>
      <c r="G788" s="8" t="s">
        <v>35</v>
      </c>
      <c r="H788" s="8" t="s">
        <v>32</v>
      </c>
      <c r="I788" s="12" t="s">
        <v>22</v>
      </c>
      <c r="J788" s="8" t="s">
        <v>212</v>
      </c>
    </row>
    <row r="789" spans="1:10" x14ac:dyDescent="0.25">
      <c r="A789" s="8" t="s">
        <v>472</v>
      </c>
      <c r="B789" s="8" t="s">
        <v>1372</v>
      </c>
      <c r="C789" s="8" t="s">
        <v>55</v>
      </c>
      <c r="D789" s="8" t="s">
        <v>18</v>
      </c>
      <c r="E789" s="8" t="s">
        <v>1378</v>
      </c>
      <c r="F789" s="8" t="s">
        <v>1380</v>
      </c>
      <c r="G789" s="8" t="s">
        <v>35</v>
      </c>
      <c r="H789" s="8" t="s">
        <v>32</v>
      </c>
      <c r="I789" s="12" t="s">
        <v>20</v>
      </c>
      <c r="J789" s="8" t="s">
        <v>1375</v>
      </c>
    </row>
    <row r="790" spans="1:10" x14ac:dyDescent="0.25">
      <c r="A790" s="8" t="s">
        <v>483</v>
      </c>
      <c r="B790" s="8" t="s">
        <v>1372</v>
      </c>
      <c r="C790" s="8" t="s">
        <v>55</v>
      </c>
      <c r="D790" s="8" t="s">
        <v>18</v>
      </c>
      <c r="E790" s="8" t="s">
        <v>1378</v>
      </c>
      <c r="F790" s="8" t="s">
        <v>1379</v>
      </c>
      <c r="G790" s="8" t="s">
        <v>35</v>
      </c>
      <c r="H790" s="8" t="s">
        <v>96</v>
      </c>
      <c r="I790" s="12" t="s">
        <v>22</v>
      </c>
      <c r="J790" s="8" t="s">
        <v>33</v>
      </c>
    </row>
    <row r="791" spans="1:10" x14ac:dyDescent="0.25">
      <c r="A791" s="8" t="s">
        <v>494</v>
      </c>
      <c r="B791" s="8" t="s">
        <v>1372</v>
      </c>
      <c r="C791" s="8" t="s">
        <v>31</v>
      </c>
      <c r="D791" s="8" t="s">
        <v>87</v>
      </c>
      <c r="E791" s="8" t="s">
        <v>1378</v>
      </c>
      <c r="F791" s="8" t="s">
        <v>1379</v>
      </c>
      <c r="G791" s="8" t="s">
        <v>27</v>
      </c>
      <c r="H791" s="8" t="s">
        <v>156</v>
      </c>
      <c r="I791" s="12" t="s">
        <v>22</v>
      </c>
      <c r="J791" s="8" t="s">
        <v>495</v>
      </c>
    </row>
    <row r="792" spans="1:10" x14ac:dyDescent="0.25">
      <c r="A792" s="8" t="s">
        <v>535</v>
      </c>
      <c r="B792" s="8" t="s">
        <v>1372</v>
      </c>
      <c r="C792" s="8" t="s">
        <v>31</v>
      </c>
      <c r="D792" s="8" t="s">
        <v>18</v>
      </c>
      <c r="E792" s="8" t="s">
        <v>1377</v>
      </c>
      <c r="F792" s="8" t="s">
        <v>1380</v>
      </c>
      <c r="G792" s="8" t="s">
        <v>35</v>
      </c>
      <c r="H792" s="8" t="s">
        <v>28</v>
      </c>
      <c r="I792" s="12" t="s">
        <v>20</v>
      </c>
      <c r="J792" s="8" t="s">
        <v>1375</v>
      </c>
    </row>
    <row r="793" spans="1:10" x14ac:dyDescent="0.25">
      <c r="A793" s="8" t="s">
        <v>539</v>
      </c>
      <c r="B793" s="8" t="s">
        <v>1372</v>
      </c>
      <c r="C793" s="8" t="s">
        <v>31</v>
      </c>
      <c r="D793" s="8" t="s">
        <v>18</v>
      </c>
      <c r="E793" s="8" t="s">
        <v>1377</v>
      </c>
      <c r="F793" s="8" t="s">
        <v>1380</v>
      </c>
      <c r="G793" s="8" t="s">
        <v>35</v>
      </c>
      <c r="H793" s="8" t="s">
        <v>32</v>
      </c>
      <c r="I793" s="12" t="s">
        <v>20</v>
      </c>
      <c r="J793" s="8" t="s">
        <v>1375</v>
      </c>
    </row>
    <row r="794" spans="1:10" x14ac:dyDescent="0.25">
      <c r="A794" s="8" t="s">
        <v>540</v>
      </c>
      <c r="B794" s="8" t="s">
        <v>1372</v>
      </c>
      <c r="C794" s="8" t="s">
        <v>55</v>
      </c>
      <c r="D794" s="8" t="s">
        <v>18</v>
      </c>
      <c r="E794" s="8" t="s">
        <v>1377</v>
      </c>
      <c r="F794" s="8" t="s">
        <v>1379</v>
      </c>
      <c r="G794" s="8" t="s">
        <v>47</v>
      </c>
      <c r="H794" s="8" t="s">
        <v>36</v>
      </c>
      <c r="I794" s="12" t="s">
        <v>22</v>
      </c>
      <c r="J794" s="8" t="s">
        <v>37</v>
      </c>
    </row>
    <row r="795" spans="1:10" x14ac:dyDescent="0.25">
      <c r="A795" s="8" t="s">
        <v>552</v>
      </c>
      <c r="B795" s="8" t="s">
        <v>1372</v>
      </c>
      <c r="C795" s="8" t="s">
        <v>31</v>
      </c>
      <c r="D795" s="8" t="s">
        <v>18</v>
      </c>
      <c r="E795" s="8" t="s">
        <v>1377</v>
      </c>
      <c r="F795" s="8" t="s">
        <v>1379</v>
      </c>
      <c r="G795" s="8" t="s">
        <v>47</v>
      </c>
      <c r="H795" s="8" t="s">
        <v>36</v>
      </c>
      <c r="I795" s="12" t="s">
        <v>20</v>
      </c>
      <c r="J795" s="8" t="s">
        <v>37</v>
      </c>
    </row>
    <row r="796" spans="1:10" x14ac:dyDescent="0.25">
      <c r="A796" s="8" t="s">
        <v>563</v>
      </c>
      <c r="B796" s="8" t="s">
        <v>1372</v>
      </c>
      <c r="C796" s="8" t="s">
        <v>151</v>
      </c>
      <c r="D796" s="8" t="s">
        <v>18</v>
      </c>
      <c r="E796" s="8" t="s">
        <v>1377</v>
      </c>
      <c r="F796" s="8" t="s">
        <v>1379</v>
      </c>
      <c r="G796" s="8" t="s">
        <v>35</v>
      </c>
      <c r="H796" s="8" t="s">
        <v>32</v>
      </c>
      <c r="I796" s="12" t="s">
        <v>20</v>
      </c>
      <c r="J796" s="8" t="s">
        <v>37</v>
      </c>
    </row>
    <row r="797" spans="1:10" x14ac:dyDescent="0.25">
      <c r="A797" s="8" t="s">
        <v>565</v>
      </c>
      <c r="B797" s="8" t="s">
        <v>1372</v>
      </c>
      <c r="C797" s="8" t="s">
        <v>55</v>
      </c>
      <c r="D797" s="8" t="s">
        <v>18</v>
      </c>
      <c r="E797" s="8" t="s">
        <v>1377</v>
      </c>
      <c r="F797" s="8" t="s">
        <v>1380</v>
      </c>
      <c r="G797" s="8" t="s">
        <v>35</v>
      </c>
      <c r="H797" s="8" t="s">
        <v>28</v>
      </c>
      <c r="I797" s="12" t="s">
        <v>22</v>
      </c>
      <c r="J797" s="8" t="s">
        <v>1375</v>
      </c>
    </row>
    <row r="798" spans="1:10" x14ac:dyDescent="0.25">
      <c r="A798" s="8" t="s">
        <v>571</v>
      </c>
      <c r="B798" s="8" t="s">
        <v>1372</v>
      </c>
      <c r="C798" s="8" t="s">
        <v>55</v>
      </c>
      <c r="D798" s="8" t="s">
        <v>87</v>
      </c>
      <c r="E798" s="8" t="s">
        <v>1377</v>
      </c>
      <c r="F798" s="8" t="s">
        <v>1380</v>
      </c>
      <c r="G798" s="8" t="s">
        <v>35</v>
      </c>
      <c r="H798" s="8" t="s">
        <v>28</v>
      </c>
      <c r="I798" s="12" t="s">
        <v>22</v>
      </c>
      <c r="J798" s="8" t="s">
        <v>37</v>
      </c>
    </row>
    <row r="799" spans="1:10" x14ac:dyDescent="0.25">
      <c r="A799" s="8" t="s">
        <v>574</v>
      </c>
      <c r="B799" s="8" t="s">
        <v>1372</v>
      </c>
      <c r="C799" s="8" t="s">
        <v>31</v>
      </c>
      <c r="D799" s="8" t="s">
        <v>87</v>
      </c>
      <c r="E799" s="8" t="s">
        <v>1377</v>
      </c>
      <c r="F799" s="8" t="s">
        <v>1379</v>
      </c>
      <c r="G799" s="8" t="s">
        <v>35</v>
      </c>
      <c r="H799" s="8" t="s">
        <v>76</v>
      </c>
      <c r="I799" s="12" t="s">
        <v>22</v>
      </c>
      <c r="J799" s="8" t="s">
        <v>33</v>
      </c>
    </row>
    <row r="800" spans="1:10" x14ac:dyDescent="0.25">
      <c r="A800" s="8" t="s">
        <v>575</v>
      </c>
      <c r="B800" s="8" t="s">
        <v>1372</v>
      </c>
      <c r="C800" s="8" t="s">
        <v>17</v>
      </c>
      <c r="D800" s="8" t="s">
        <v>87</v>
      </c>
      <c r="E800" s="8" t="s">
        <v>1377</v>
      </c>
      <c r="F800" s="8" t="s">
        <v>1379</v>
      </c>
      <c r="G800" s="8" t="s">
        <v>47</v>
      </c>
      <c r="H800" s="8" t="s">
        <v>145</v>
      </c>
      <c r="I800" s="12" t="s">
        <v>22</v>
      </c>
      <c r="J800" s="8" t="s">
        <v>33</v>
      </c>
    </row>
    <row r="801" spans="1:10" x14ac:dyDescent="0.25">
      <c r="A801" s="10" t="s">
        <v>576</v>
      </c>
      <c r="B801" s="8" t="s">
        <v>1372</v>
      </c>
      <c r="C801" s="8" t="s">
        <v>31</v>
      </c>
      <c r="D801" s="8" t="s">
        <v>87</v>
      </c>
      <c r="E801" s="8" t="s">
        <v>1377</v>
      </c>
      <c r="F801" s="8" t="s">
        <v>1380</v>
      </c>
      <c r="G801" s="8" t="s">
        <v>108</v>
      </c>
      <c r="H801" s="8" t="s">
        <v>32</v>
      </c>
      <c r="I801" s="12" t="s">
        <v>20</v>
      </c>
      <c r="J801" s="8" t="s">
        <v>1375</v>
      </c>
    </row>
    <row r="802" spans="1:10" x14ac:dyDescent="0.25">
      <c r="A802" s="8" t="s">
        <v>583</v>
      </c>
      <c r="B802" s="8" t="s">
        <v>1372</v>
      </c>
      <c r="C802" s="8" t="s">
        <v>55</v>
      </c>
      <c r="D802" s="8" t="s">
        <v>18</v>
      </c>
      <c r="E802" s="8" t="s">
        <v>1377</v>
      </c>
      <c r="F802" s="8" t="s">
        <v>1380</v>
      </c>
      <c r="G802" s="8" t="s">
        <v>35</v>
      </c>
      <c r="H802" s="8" t="s">
        <v>61</v>
      </c>
      <c r="I802" s="12" t="s">
        <v>22</v>
      </c>
      <c r="J802" s="8" t="s">
        <v>1375</v>
      </c>
    </row>
    <row r="803" spans="1:10" x14ac:dyDescent="0.25">
      <c r="A803" s="8" t="s">
        <v>590</v>
      </c>
      <c r="B803" s="8" t="s">
        <v>1372</v>
      </c>
      <c r="C803" s="8" t="s">
        <v>31</v>
      </c>
      <c r="D803" s="8" t="s">
        <v>44</v>
      </c>
      <c r="E803" s="8" t="s">
        <v>1378</v>
      </c>
      <c r="F803" s="8" t="s">
        <v>1380</v>
      </c>
      <c r="G803" s="8" t="s">
        <v>85</v>
      </c>
      <c r="H803" s="8" t="s">
        <v>156</v>
      </c>
      <c r="I803" s="12" t="s">
        <v>20</v>
      </c>
      <c r="J803" s="8" t="s">
        <v>33</v>
      </c>
    </row>
    <row r="804" spans="1:10" x14ac:dyDescent="0.25">
      <c r="A804" s="8" t="s">
        <v>592</v>
      </c>
      <c r="B804" s="8" t="s">
        <v>1372</v>
      </c>
      <c r="C804" s="8" t="s">
        <v>25</v>
      </c>
      <c r="D804" s="8" t="s">
        <v>18</v>
      </c>
      <c r="E804" s="8" t="s">
        <v>1378</v>
      </c>
      <c r="F804" s="8" t="s">
        <v>1379</v>
      </c>
      <c r="G804" s="8" t="s">
        <v>35</v>
      </c>
      <c r="H804" s="8" t="s">
        <v>593</v>
      </c>
      <c r="I804" s="12" t="s">
        <v>22</v>
      </c>
      <c r="J804" s="8" t="s">
        <v>29</v>
      </c>
    </row>
    <row r="805" spans="1:10" x14ac:dyDescent="0.25">
      <c r="A805" s="8" t="s">
        <v>597</v>
      </c>
      <c r="B805" s="8" t="s">
        <v>1372</v>
      </c>
      <c r="C805" s="8" t="s">
        <v>55</v>
      </c>
      <c r="D805" s="8" t="s">
        <v>18</v>
      </c>
      <c r="E805" s="8" t="s">
        <v>1378</v>
      </c>
      <c r="F805" s="8" t="s">
        <v>1379</v>
      </c>
      <c r="G805" s="8" t="s">
        <v>47</v>
      </c>
      <c r="H805" s="8" t="s">
        <v>156</v>
      </c>
      <c r="I805" s="12" t="s">
        <v>20</v>
      </c>
      <c r="J805" s="8" t="s">
        <v>1375</v>
      </c>
    </row>
    <row r="806" spans="1:10" x14ac:dyDescent="0.25">
      <c r="A806" s="8" t="s">
        <v>602</v>
      </c>
      <c r="B806" s="8" t="s">
        <v>1372</v>
      </c>
      <c r="C806" s="8" t="s">
        <v>55</v>
      </c>
      <c r="D806" s="8" t="s">
        <v>18</v>
      </c>
      <c r="E806" s="8" t="s">
        <v>1378</v>
      </c>
      <c r="F806" s="8" t="s">
        <v>1379</v>
      </c>
      <c r="G806" s="8" t="s">
        <v>19</v>
      </c>
      <c r="H806" s="8" t="s">
        <v>48</v>
      </c>
      <c r="I806" s="12" t="s">
        <v>22</v>
      </c>
      <c r="J806" s="8" t="s">
        <v>1375</v>
      </c>
    </row>
    <row r="807" spans="1:10" x14ac:dyDescent="0.25">
      <c r="A807" s="8" t="s">
        <v>610</v>
      </c>
      <c r="B807" s="8" t="s">
        <v>1372</v>
      </c>
      <c r="C807" s="8" t="s">
        <v>55</v>
      </c>
      <c r="D807" s="8" t="s">
        <v>18</v>
      </c>
      <c r="E807" s="8" t="s">
        <v>1378</v>
      </c>
      <c r="F807" s="8" t="s">
        <v>1379</v>
      </c>
      <c r="G807" s="8" t="s">
        <v>47</v>
      </c>
      <c r="H807" s="8" t="s">
        <v>61</v>
      </c>
      <c r="I807" s="12" t="s">
        <v>22</v>
      </c>
      <c r="J807" s="8" t="s">
        <v>1375</v>
      </c>
    </row>
    <row r="808" spans="1:10" x14ac:dyDescent="0.25">
      <c r="A808" s="8" t="s">
        <v>614</v>
      </c>
      <c r="B808" s="8" t="s">
        <v>1372</v>
      </c>
      <c r="C808" s="8" t="s">
        <v>31</v>
      </c>
      <c r="D808" s="8" t="s">
        <v>18</v>
      </c>
      <c r="E808" s="8" t="s">
        <v>1378</v>
      </c>
      <c r="F808" s="8" t="s">
        <v>1379</v>
      </c>
      <c r="G808" s="8" t="s">
        <v>27</v>
      </c>
      <c r="H808" s="8" t="s">
        <v>48</v>
      </c>
      <c r="I808" s="12" t="s">
        <v>22</v>
      </c>
      <c r="J808" s="8" t="s">
        <v>33</v>
      </c>
    </row>
    <row r="809" spans="1:10" x14ac:dyDescent="0.25">
      <c r="A809" s="8" t="s">
        <v>620</v>
      </c>
      <c r="B809" s="8" t="s">
        <v>1372</v>
      </c>
      <c r="C809" s="8" t="s">
        <v>55</v>
      </c>
      <c r="D809" s="8" t="s">
        <v>26</v>
      </c>
      <c r="E809" s="8" t="s">
        <v>1377</v>
      </c>
      <c r="F809" s="8" t="s">
        <v>1379</v>
      </c>
      <c r="G809" s="8" t="s">
        <v>142</v>
      </c>
      <c r="H809" s="8" t="s">
        <v>61</v>
      </c>
      <c r="I809" s="12" t="s">
        <v>22</v>
      </c>
      <c r="J809" s="8" t="s">
        <v>37</v>
      </c>
    </row>
    <row r="810" spans="1:10" x14ac:dyDescent="0.25">
      <c r="A810" s="8" t="s">
        <v>636</v>
      </c>
      <c r="B810" s="8" t="s">
        <v>1372</v>
      </c>
      <c r="C810" s="8" t="s">
        <v>55</v>
      </c>
      <c r="D810" s="8" t="s">
        <v>18</v>
      </c>
      <c r="E810" s="8" t="s">
        <v>1377</v>
      </c>
      <c r="F810" s="8" t="s">
        <v>1379</v>
      </c>
      <c r="G810" s="8" t="s">
        <v>47</v>
      </c>
      <c r="H810" s="8" t="s">
        <v>61</v>
      </c>
      <c r="I810" s="12" t="s">
        <v>20</v>
      </c>
      <c r="J810" s="8" t="s">
        <v>29</v>
      </c>
    </row>
    <row r="811" spans="1:10" x14ac:dyDescent="0.25">
      <c r="A811" s="8" t="s">
        <v>646</v>
      </c>
      <c r="B811" s="8" t="s">
        <v>1372</v>
      </c>
      <c r="C811" s="8" t="s">
        <v>31</v>
      </c>
      <c r="D811" s="8" t="s">
        <v>18</v>
      </c>
      <c r="E811" s="8" t="s">
        <v>1378</v>
      </c>
      <c r="F811" s="8" t="s">
        <v>1380</v>
      </c>
      <c r="G811" s="8" t="s">
        <v>27</v>
      </c>
      <c r="H811" s="8" t="s">
        <v>36</v>
      </c>
      <c r="I811" s="12" t="s">
        <v>22</v>
      </c>
      <c r="J811" s="8" t="s">
        <v>37</v>
      </c>
    </row>
    <row r="812" spans="1:10" x14ac:dyDescent="0.25">
      <c r="A812" s="8" t="s">
        <v>654</v>
      </c>
      <c r="B812" s="8" t="s">
        <v>1372</v>
      </c>
      <c r="C812" s="8" t="s">
        <v>151</v>
      </c>
      <c r="D812" s="8" t="s">
        <v>26</v>
      </c>
      <c r="E812" s="8" t="s">
        <v>1377</v>
      </c>
      <c r="F812" s="8" t="s">
        <v>1380</v>
      </c>
      <c r="G812" s="8" t="s">
        <v>27</v>
      </c>
      <c r="H812" s="8" t="s">
        <v>48</v>
      </c>
      <c r="I812" s="12" t="s">
        <v>22</v>
      </c>
      <c r="J812" s="8" t="s">
        <v>1375</v>
      </c>
    </row>
    <row r="813" spans="1:10" x14ac:dyDescent="0.25">
      <c r="A813" s="8" t="s">
        <v>661</v>
      </c>
      <c r="B813" s="8" t="s">
        <v>1372</v>
      </c>
      <c r="C813" s="8" t="s">
        <v>151</v>
      </c>
      <c r="D813" s="8" t="s">
        <v>26</v>
      </c>
      <c r="E813" s="8" t="s">
        <v>1377</v>
      </c>
      <c r="F813" s="8" t="s">
        <v>1379</v>
      </c>
      <c r="G813" s="8" t="s">
        <v>47</v>
      </c>
      <c r="H813" s="8" t="s">
        <v>48</v>
      </c>
      <c r="I813" s="12" t="s">
        <v>20</v>
      </c>
      <c r="J813" s="8" t="s">
        <v>1375</v>
      </c>
    </row>
    <row r="814" spans="1:10" x14ac:dyDescent="0.25">
      <c r="A814" s="8" t="s">
        <v>665</v>
      </c>
      <c r="B814" s="8" t="s">
        <v>1372</v>
      </c>
      <c r="C814" s="8" t="s">
        <v>55</v>
      </c>
      <c r="D814" s="8" t="s">
        <v>18</v>
      </c>
      <c r="E814" s="8" t="s">
        <v>1378</v>
      </c>
      <c r="F814" s="8" t="s">
        <v>1379</v>
      </c>
      <c r="G814" s="8" t="s">
        <v>27</v>
      </c>
      <c r="H814" s="8" t="s">
        <v>36</v>
      </c>
      <c r="I814" s="12" t="s">
        <v>22</v>
      </c>
      <c r="J814" s="8" t="s">
        <v>666</v>
      </c>
    </row>
    <row r="815" spans="1:10" x14ac:dyDescent="0.25">
      <c r="A815" s="8" t="s">
        <v>671</v>
      </c>
      <c r="B815" s="8" t="s">
        <v>1372</v>
      </c>
      <c r="C815" s="8" t="s">
        <v>31</v>
      </c>
      <c r="D815" s="8" t="s">
        <v>18</v>
      </c>
      <c r="E815" s="8" t="s">
        <v>1377</v>
      </c>
      <c r="F815" s="8" t="s">
        <v>1380</v>
      </c>
      <c r="G815" s="8" t="s">
        <v>27</v>
      </c>
      <c r="H815" s="8" t="s">
        <v>61</v>
      </c>
      <c r="I815" s="12" t="s">
        <v>22</v>
      </c>
      <c r="J815" s="8" t="s">
        <v>37</v>
      </c>
    </row>
    <row r="816" spans="1:10" x14ac:dyDescent="0.25">
      <c r="A816" s="8" t="s">
        <v>673</v>
      </c>
      <c r="B816" s="8" t="s">
        <v>1372</v>
      </c>
      <c r="C816" s="8" t="s">
        <v>55</v>
      </c>
      <c r="D816" s="8" t="s">
        <v>18</v>
      </c>
      <c r="E816" s="8" t="s">
        <v>1378</v>
      </c>
      <c r="F816" s="8" t="s">
        <v>1379</v>
      </c>
      <c r="G816" s="8" t="s">
        <v>35</v>
      </c>
      <c r="H816" s="8" t="s">
        <v>61</v>
      </c>
      <c r="I816" s="12" t="s">
        <v>20</v>
      </c>
      <c r="J816" s="8" t="s">
        <v>37</v>
      </c>
    </row>
    <row r="817" spans="1:10" x14ac:dyDescent="0.25">
      <c r="A817" s="8" t="s">
        <v>674</v>
      </c>
      <c r="B817" s="8" t="s">
        <v>1372</v>
      </c>
      <c r="C817" s="8" t="s">
        <v>31</v>
      </c>
      <c r="D817" s="8" t="s">
        <v>26</v>
      </c>
      <c r="E817" s="8" t="s">
        <v>1378</v>
      </c>
      <c r="F817" s="8" t="s">
        <v>1379</v>
      </c>
      <c r="G817" s="8" t="s">
        <v>35</v>
      </c>
      <c r="H817" s="8" t="s">
        <v>36</v>
      </c>
      <c r="I817" s="12" t="s">
        <v>22</v>
      </c>
      <c r="J817" s="8" t="s">
        <v>33</v>
      </c>
    </row>
    <row r="818" spans="1:10" x14ac:dyDescent="0.25">
      <c r="A818" s="8" t="s">
        <v>679</v>
      </c>
      <c r="B818" s="8" t="s">
        <v>1372</v>
      </c>
      <c r="C818" s="8" t="s">
        <v>55</v>
      </c>
      <c r="D818" s="8" t="s">
        <v>18</v>
      </c>
      <c r="E818" s="8" t="s">
        <v>1378</v>
      </c>
      <c r="F818" s="8" t="s">
        <v>1380</v>
      </c>
      <c r="G818" s="8" t="s">
        <v>35</v>
      </c>
      <c r="H818" s="8" t="s">
        <v>32</v>
      </c>
      <c r="I818" s="12" t="s">
        <v>20</v>
      </c>
      <c r="J818" s="8" t="s">
        <v>1375</v>
      </c>
    </row>
    <row r="819" spans="1:10" x14ac:dyDescent="0.25">
      <c r="A819" s="8" t="s">
        <v>681</v>
      </c>
      <c r="B819" s="8" t="s">
        <v>1372</v>
      </c>
      <c r="C819" s="8" t="s">
        <v>17</v>
      </c>
      <c r="D819" s="8" t="s">
        <v>18</v>
      </c>
      <c r="E819" s="8" t="s">
        <v>1378</v>
      </c>
      <c r="F819" s="8" t="s">
        <v>1379</v>
      </c>
      <c r="G819" s="8" t="s">
        <v>47</v>
      </c>
      <c r="H819" s="8" t="s">
        <v>277</v>
      </c>
      <c r="I819" s="12" t="s">
        <v>22</v>
      </c>
      <c r="J819" s="8" t="s">
        <v>45</v>
      </c>
    </row>
    <row r="820" spans="1:10" x14ac:dyDescent="0.25">
      <c r="A820" s="8" t="s">
        <v>698</v>
      </c>
      <c r="B820" s="8" t="s">
        <v>1372</v>
      </c>
      <c r="C820" s="8" t="s">
        <v>25</v>
      </c>
      <c r="D820" s="8" t="s">
        <v>18</v>
      </c>
      <c r="E820" s="8" t="s">
        <v>1378</v>
      </c>
      <c r="F820" s="8" t="s">
        <v>1380</v>
      </c>
      <c r="G820" s="8" t="s">
        <v>108</v>
      </c>
      <c r="H820" s="8" t="s">
        <v>66</v>
      </c>
      <c r="I820" s="12" t="s">
        <v>20</v>
      </c>
      <c r="J820" s="8" t="s">
        <v>45</v>
      </c>
    </row>
    <row r="821" spans="1:10" x14ac:dyDescent="0.25">
      <c r="A821" s="8" t="s">
        <v>704</v>
      </c>
      <c r="B821" s="8" t="s">
        <v>1372</v>
      </c>
      <c r="C821" s="8" t="s">
        <v>31</v>
      </c>
      <c r="D821" s="8" t="s">
        <v>26</v>
      </c>
      <c r="E821" s="8" t="s">
        <v>1377</v>
      </c>
      <c r="F821" s="8" t="s">
        <v>1379</v>
      </c>
      <c r="G821" s="8" t="s">
        <v>27</v>
      </c>
      <c r="H821" s="8" t="s">
        <v>32</v>
      </c>
      <c r="I821" s="12" t="s">
        <v>22</v>
      </c>
      <c r="J821" s="8" t="s">
        <v>33</v>
      </c>
    </row>
    <row r="822" spans="1:10" x14ac:dyDescent="0.25">
      <c r="A822" s="8" t="s">
        <v>721</v>
      </c>
      <c r="B822" s="8" t="s">
        <v>1372</v>
      </c>
      <c r="C822" s="8" t="s">
        <v>31</v>
      </c>
      <c r="D822" s="8" t="s">
        <v>18</v>
      </c>
      <c r="E822" s="8" t="s">
        <v>1377</v>
      </c>
      <c r="F822" s="8" t="s">
        <v>1379</v>
      </c>
      <c r="G822" s="8" t="s">
        <v>27</v>
      </c>
      <c r="H822" s="8" t="s">
        <v>28</v>
      </c>
      <c r="I822" s="12" t="s">
        <v>20</v>
      </c>
      <c r="J822" s="8" t="s">
        <v>37</v>
      </c>
    </row>
    <row r="823" spans="1:10" x14ac:dyDescent="0.25">
      <c r="A823" s="8" t="s">
        <v>722</v>
      </c>
      <c r="B823" s="8" t="s">
        <v>1372</v>
      </c>
      <c r="C823" s="8" t="s">
        <v>31</v>
      </c>
      <c r="D823" s="8" t="s">
        <v>18</v>
      </c>
      <c r="E823" s="8" t="s">
        <v>1378</v>
      </c>
      <c r="F823" s="8" t="s">
        <v>1380</v>
      </c>
      <c r="G823" s="8" t="s">
        <v>19</v>
      </c>
      <c r="H823" s="8" t="s">
        <v>32</v>
      </c>
      <c r="I823" s="12" t="s">
        <v>20</v>
      </c>
      <c r="J823" s="8" t="s">
        <v>45</v>
      </c>
    </row>
    <row r="824" spans="1:10" x14ac:dyDescent="0.25">
      <c r="A824" s="8" t="s">
        <v>723</v>
      </c>
      <c r="B824" s="8" t="s">
        <v>1372</v>
      </c>
      <c r="C824" s="8" t="s">
        <v>55</v>
      </c>
      <c r="D824" s="8" t="s">
        <v>18</v>
      </c>
      <c r="E824" s="8" t="s">
        <v>1378</v>
      </c>
      <c r="F824" s="8" t="s">
        <v>1379</v>
      </c>
      <c r="G824" s="8" t="s">
        <v>47</v>
      </c>
      <c r="H824" s="8" t="s">
        <v>28</v>
      </c>
      <c r="I824" s="12" t="s">
        <v>20</v>
      </c>
      <c r="J824" s="8" t="s">
        <v>37</v>
      </c>
    </row>
    <row r="825" spans="1:10" x14ac:dyDescent="0.25">
      <c r="A825" s="8" t="s">
        <v>729</v>
      </c>
      <c r="B825" s="8" t="s">
        <v>1372</v>
      </c>
      <c r="C825" s="8" t="s">
        <v>55</v>
      </c>
      <c r="D825" s="8" t="s">
        <v>18</v>
      </c>
      <c r="E825" s="8" t="s">
        <v>1377</v>
      </c>
      <c r="F825" s="8" t="s">
        <v>1380</v>
      </c>
      <c r="G825" s="8" t="s">
        <v>27</v>
      </c>
      <c r="H825" s="8" t="s">
        <v>61</v>
      </c>
      <c r="I825" s="12" t="s">
        <v>22</v>
      </c>
      <c r="J825" s="8" t="s">
        <v>33</v>
      </c>
    </row>
    <row r="826" spans="1:10" x14ac:dyDescent="0.25">
      <c r="A826" s="8" t="s">
        <v>736</v>
      </c>
      <c r="B826" s="8" t="s">
        <v>1372</v>
      </c>
      <c r="C826" s="8" t="s">
        <v>31</v>
      </c>
      <c r="D826" s="8" t="s">
        <v>26</v>
      </c>
      <c r="E826" s="8" t="s">
        <v>1377</v>
      </c>
      <c r="F826" s="8" t="s">
        <v>1380</v>
      </c>
      <c r="G826" s="8" t="s">
        <v>35</v>
      </c>
      <c r="H826" s="8" t="s">
        <v>28</v>
      </c>
      <c r="I826" s="12" t="s">
        <v>22</v>
      </c>
      <c r="J826" s="8" t="s">
        <v>37</v>
      </c>
    </row>
    <row r="827" spans="1:10" x14ac:dyDescent="0.25">
      <c r="A827" s="8" t="s">
        <v>738</v>
      </c>
      <c r="B827" s="8" t="s">
        <v>1372</v>
      </c>
      <c r="C827" s="8" t="s">
        <v>17</v>
      </c>
      <c r="D827" s="8" t="s">
        <v>26</v>
      </c>
      <c r="E827" s="8" t="s">
        <v>1377</v>
      </c>
      <c r="F827" s="8" t="s">
        <v>1380</v>
      </c>
      <c r="G827" s="8" t="s">
        <v>27</v>
      </c>
      <c r="H827" s="8" t="s">
        <v>32</v>
      </c>
      <c r="I827" s="12" t="s">
        <v>20</v>
      </c>
      <c r="J827" s="8" t="s">
        <v>33</v>
      </c>
    </row>
    <row r="828" spans="1:10" x14ac:dyDescent="0.25">
      <c r="A828" s="8" t="s">
        <v>743</v>
      </c>
      <c r="B828" s="8" t="s">
        <v>1372</v>
      </c>
      <c r="C828" s="8" t="s">
        <v>55</v>
      </c>
      <c r="D828" s="8" t="s">
        <v>18</v>
      </c>
      <c r="E828" s="8" t="s">
        <v>1378</v>
      </c>
      <c r="F828" s="8" t="s">
        <v>1379</v>
      </c>
      <c r="G828" s="8" t="s">
        <v>19</v>
      </c>
      <c r="H828" s="8" t="s">
        <v>156</v>
      </c>
      <c r="I828" s="12" t="s">
        <v>20</v>
      </c>
      <c r="J828" s="8" t="s">
        <v>1375</v>
      </c>
    </row>
    <row r="829" spans="1:10" x14ac:dyDescent="0.25">
      <c r="A829" s="8" t="s">
        <v>748</v>
      </c>
      <c r="B829" s="8" t="s">
        <v>1372</v>
      </c>
      <c r="C829" s="8" t="s">
        <v>55</v>
      </c>
      <c r="D829" s="8" t="s">
        <v>26</v>
      </c>
      <c r="E829" s="8" t="s">
        <v>1377</v>
      </c>
      <c r="F829" s="8" t="s">
        <v>1379</v>
      </c>
      <c r="G829" s="8" t="s">
        <v>27</v>
      </c>
      <c r="H829" s="8" t="s">
        <v>36</v>
      </c>
      <c r="I829" s="12" t="s">
        <v>22</v>
      </c>
      <c r="J829" s="8" t="s">
        <v>1375</v>
      </c>
    </row>
    <row r="830" spans="1:10" x14ac:dyDescent="0.25">
      <c r="A830" s="8" t="s">
        <v>750</v>
      </c>
      <c r="B830" s="8" t="s">
        <v>1372</v>
      </c>
      <c r="C830" s="8" t="s">
        <v>31</v>
      </c>
      <c r="D830" s="8" t="s">
        <v>18</v>
      </c>
      <c r="E830" s="8" t="s">
        <v>1378</v>
      </c>
      <c r="F830" s="8" t="s">
        <v>1379</v>
      </c>
      <c r="G830" s="8" t="s">
        <v>35</v>
      </c>
      <c r="H830" s="8" t="s">
        <v>61</v>
      </c>
      <c r="I830" s="12" t="s">
        <v>20</v>
      </c>
      <c r="J830" s="8" t="s">
        <v>45</v>
      </c>
    </row>
    <row r="831" spans="1:10" x14ac:dyDescent="0.25">
      <c r="A831" s="8" t="s">
        <v>767</v>
      </c>
      <c r="B831" s="8" t="s">
        <v>1372</v>
      </c>
      <c r="C831" s="8" t="s">
        <v>31</v>
      </c>
      <c r="D831" s="8" t="s">
        <v>26</v>
      </c>
      <c r="E831" s="8" t="s">
        <v>1377</v>
      </c>
      <c r="F831" s="8" t="s">
        <v>1379</v>
      </c>
      <c r="G831" s="8" t="s">
        <v>35</v>
      </c>
      <c r="H831" s="8" t="s">
        <v>36</v>
      </c>
      <c r="I831" s="12" t="s">
        <v>20</v>
      </c>
      <c r="J831" s="8" t="s">
        <v>29</v>
      </c>
    </row>
    <row r="832" spans="1:10" x14ac:dyDescent="0.25">
      <c r="A832" s="8" t="s">
        <v>777</v>
      </c>
      <c r="B832" s="8" t="s">
        <v>1372</v>
      </c>
      <c r="C832" s="8" t="s">
        <v>31</v>
      </c>
      <c r="D832" s="8" t="s">
        <v>26</v>
      </c>
      <c r="E832" s="8" t="s">
        <v>1378</v>
      </c>
      <c r="F832" s="8" t="s">
        <v>1379</v>
      </c>
      <c r="G832" s="8" t="s">
        <v>47</v>
      </c>
      <c r="H832" s="8" t="s">
        <v>28</v>
      </c>
      <c r="I832" s="12" t="s">
        <v>20</v>
      </c>
      <c r="J832" s="8" t="s">
        <v>37</v>
      </c>
    </row>
    <row r="833" spans="1:10" x14ac:dyDescent="0.25">
      <c r="A833" s="8" t="s">
        <v>785</v>
      </c>
      <c r="B833" s="8" t="s">
        <v>1372</v>
      </c>
      <c r="C833" s="8" t="s">
        <v>55</v>
      </c>
      <c r="D833" s="8" t="s">
        <v>26</v>
      </c>
      <c r="E833" s="8" t="s">
        <v>1377</v>
      </c>
      <c r="F833" s="8" t="s">
        <v>1379</v>
      </c>
      <c r="G833" s="8" t="s">
        <v>35</v>
      </c>
      <c r="H833" s="8" t="s">
        <v>61</v>
      </c>
      <c r="I833" s="12" t="s">
        <v>22</v>
      </c>
      <c r="J833" s="8" t="s">
        <v>29</v>
      </c>
    </row>
    <row r="834" spans="1:10" x14ac:dyDescent="0.25">
      <c r="A834" s="8" t="s">
        <v>787</v>
      </c>
      <c r="B834" s="8" t="s">
        <v>1372</v>
      </c>
      <c r="C834" s="8" t="s">
        <v>31</v>
      </c>
      <c r="D834" s="8" t="s">
        <v>18</v>
      </c>
      <c r="E834" s="8" t="s">
        <v>1377</v>
      </c>
      <c r="F834" s="8" t="s">
        <v>1380</v>
      </c>
      <c r="G834" s="8" t="s">
        <v>47</v>
      </c>
      <c r="H834" s="8" t="s">
        <v>48</v>
      </c>
      <c r="I834" s="12" t="s">
        <v>20</v>
      </c>
      <c r="J834" s="8" t="s">
        <v>37</v>
      </c>
    </row>
    <row r="835" spans="1:10" x14ac:dyDescent="0.25">
      <c r="A835" s="8" t="s">
        <v>789</v>
      </c>
      <c r="B835" s="8" t="s">
        <v>1372</v>
      </c>
      <c r="C835" s="8" t="s">
        <v>17</v>
      </c>
      <c r="D835" s="8" t="s">
        <v>26</v>
      </c>
      <c r="E835" s="8" t="s">
        <v>1378</v>
      </c>
      <c r="F835" s="8" t="s">
        <v>1380</v>
      </c>
      <c r="G835" s="8" t="s">
        <v>35</v>
      </c>
      <c r="H835" s="8" t="s">
        <v>61</v>
      </c>
      <c r="I835" s="12" t="s">
        <v>22</v>
      </c>
      <c r="J835" s="8" t="s">
        <v>52</v>
      </c>
    </row>
    <row r="836" spans="1:10" x14ac:dyDescent="0.25">
      <c r="A836" s="8" t="s">
        <v>790</v>
      </c>
      <c r="B836" s="8" t="s">
        <v>1372</v>
      </c>
      <c r="C836" s="8" t="s">
        <v>31</v>
      </c>
      <c r="D836" s="8" t="s">
        <v>26</v>
      </c>
      <c r="E836" s="8" t="s">
        <v>1378</v>
      </c>
      <c r="F836" s="8" t="s">
        <v>1379</v>
      </c>
      <c r="G836" s="8" t="s">
        <v>35</v>
      </c>
      <c r="H836" s="8" t="s">
        <v>28</v>
      </c>
      <c r="I836" s="12" t="s">
        <v>20</v>
      </c>
      <c r="J836" s="8" t="s">
        <v>29</v>
      </c>
    </row>
    <row r="837" spans="1:10" x14ac:dyDescent="0.25">
      <c r="A837" s="8" t="s">
        <v>794</v>
      </c>
      <c r="B837" s="8" t="s">
        <v>1372</v>
      </c>
      <c r="C837" s="8" t="s">
        <v>25</v>
      </c>
      <c r="D837" s="8" t="s">
        <v>18</v>
      </c>
      <c r="E837" s="8" t="s">
        <v>1378</v>
      </c>
      <c r="F837" s="8" t="s">
        <v>1379</v>
      </c>
      <c r="G837" s="8" t="s">
        <v>47</v>
      </c>
      <c r="H837" s="8" t="s">
        <v>32</v>
      </c>
      <c r="I837" s="12" t="s">
        <v>20</v>
      </c>
      <c r="J837" s="8" t="s">
        <v>29</v>
      </c>
    </row>
    <row r="838" spans="1:10" x14ac:dyDescent="0.25">
      <c r="A838" s="8" t="s">
        <v>795</v>
      </c>
      <c r="B838" s="8" t="s">
        <v>1372</v>
      </c>
      <c r="C838" s="8" t="s">
        <v>55</v>
      </c>
      <c r="D838" s="8" t="s">
        <v>18</v>
      </c>
      <c r="E838" s="8" t="s">
        <v>1378</v>
      </c>
      <c r="F838" s="8" t="s">
        <v>1379</v>
      </c>
      <c r="G838" s="8" t="s">
        <v>27</v>
      </c>
      <c r="H838" s="8" t="s">
        <v>48</v>
      </c>
      <c r="I838" s="12" t="s">
        <v>22</v>
      </c>
      <c r="J838" s="8" t="s">
        <v>33</v>
      </c>
    </row>
    <row r="839" spans="1:10" x14ac:dyDescent="0.25">
      <c r="A839" s="8" t="s">
        <v>796</v>
      </c>
      <c r="B839" s="8" t="s">
        <v>1372</v>
      </c>
      <c r="C839" s="8" t="s">
        <v>31</v>
      </c>
      <c r="D839" s="8" t="s">
        <v>18</v>
      </c>
      <c r="E839" s="8" t="s">
        <v>1377</v>
      </c>
      <c r="F839" s="8" t="s">
        <v>1379</v>
      </c>
      <c r="G839" s="8" t="s">
        <v>19</v>
      </c>
      <c r="H839" s="8" t="s">
        <v>28</v>
      </c>
      <c r="I839" s="12" t="s">
        <v>20</v>
      </c>
      <c r="J839" s="8" t="s">
        <v>29</v>
      </c>
    </row>
    <row r="840" spans="1:10" x14ac:dyDescent="0.25">
      <c r="A840" s="8" t="s">
        <v>797</v>
      </c>
      <c r="B840" s="8" t="s">
        <v>1372</v>
      </c>
      <c r="C840" s="8" t="s">
        <v>17</v>
      </c>
      <c r="D840" s="8" t="s">
        <v>18</v>
      </c>
      <c r="E840" s="8" t="s">
        <v>1378</v>
      </c>
      <c r="F840" s="8" t="s">
        <v>1379</v>
      </c>
      <c r="G840" s="8" t="s">
        <v>35</v>
      </c>
      <c r="H840" s="8" t="s">
        <v>21</v>
      </c>
      <c r="I840" s="12" t="s">
        <v>20</v>
      </c>
      <c r="J840" s="8" t="s">
        <v>33</v>
      </c>
    </row>
    <row r="841" spans="1:10" x14ac:dyDescent="0.25">
      <c r="A841" s="8" t="s">
        <v>803</v>
      </c>
      <c r="B841" s="8" t="s">
        <v>1372</v>
      </c>
      <c r="C841" s="8" t="s">
        <v>55</v>
      </c>
      <c r="D841" s="8" t="s">
        <v>18</v>
      </c>
      <c r="E841" s="8" t="s">
        <v>1378</v>
      </c>
      <c r="F841" s="8" t="s">
        <v>1379</v>
      </c>
      <c r="G841" s="8" t="s">
        <v>27</v>
      </c>
      <c r="H841" s="8" t="s">
        <v>156</v>
      </c>
      <c r="I841" s="12" t="s">
        <v>22</v>
      </c>
      <c r="J841" s="8" t="s">
        <v>37</v>
      </c>
    </row>
    <row r="842" spans="1:10" x14ac:dyDescent="0.25">
      <c r="A842" s="8" t="s">
        <v>806</v>
      </c>
      <c r="B842" s="8" t="s">
        <v>1372</v>
      </c>
      <c r="C842" s="8" t="s">
        <v>31</v>
      </c>
      <c r="D842" s="8" t="s">
        <v>18</v>
      </c>
      <c r="E842" s="8" t="s">
        <v>1378</v>
      </c>
      <c r="F842" s="8" t="s">
        <v>1380</v>
      </c>
      <c r="G842" s="8" t="s">
        <v>35</v>
      </c>
      <c r="H842" s="8" t="s">
        <v>48</v>
      </c>
      <c r="I842" s="12" t="s">
        <v>20</v>
      </c>
      <c r="J842" s="8" t="s">
        <v>45</v>
      </c>
    </row>
    <row r="843" spans="1:10" x14ac:dyDescent="0.25">
      <c r="A843" s="8" t="s">
        <v>811</v>
      </c>
      <c r="B843" s="8" t="s">
        <v>1372</v>
      </c>
      <c r="C843" s="8" t="s">
        <v>17</v>
      </c>
      <c r="D843" s="8" t="s">
        <v>26</v>
      </c>
      <c r="E843" s="8" t="s">
        <v>1378</v>
      </c>
      <c r="F843" s="8" t="s">
        <v>1380</v>
      </c>
      <c r="G843" s="8" t="s">
        <v>35</v>
      </c>
      <c r="H843" s="8" t="s">
        <v>32</v>
      </c>
      <c r="I843" s="12" t="s">
        <v>22</v>
      </c>
      <c r="J843" s="8" t="s">
        <v>1375</v>
      </c>
    </row>
    <row r="844" spans="1:10" x14ac:dyDescent="0.25">
      <c r="A844" s="8" t="s">
        <v>818</v>
      </c>
      <c r="B844" s="8" t="s">
        <v>1372</v>
      </c>
      <c r="C844" s="8" t="s">
        <v>55</v>
      </c>
      <c r="D844" s="8" t="s">
        <v>18</v>
      </c>
      <c r="E844" s="8" t="s">
        <v>1378</v>
      </c>
      <c r="F844" s="8" t="s">
        <v>1379</v>
      </c>
      <c r="G844" s="8" t="s">
        <v>19</v>
      </c>
      <c r="H844" s="8" t="s">
        <v>36</v>
      </c>
      <c r="I844" s="12" t="s">
        <v>22</v>
      </c>
      <c r="J844" s="8" t="s">
        <v>29</v>
      </c>
    </row>
    <row r="845" spans="1:10" x14ac:dyDescent="0.25">
      <c r="A845" s="8" t="s">
        <v>835</v>
      </c>
      <c r="B845" s="8" t="s">
        <v>1372</v>
      </c>
      <c r="C845" s="8" t="s">
        <v>55</v>
      </c>
      <c r="D845" s="8" t="s">
        <v>18</v>
      </c>
      <c r="E845" s="8" t="s">
        <v>1378</v>
      </c>
      <c r="F845" s="8" t="s">
        <v>1379</v>
      </c>
      <c r="G845" s="8" t="s">
        <v>47</v>
      </c>
      <c r="H845" s="8" t="s">
        <v>36</v>
      </c>
      <c r="I845" s="12" t="s">
        <v>22</v>
      </c>
      <c r="J845" s="8" t="s">
        <v>37</v>
      </c>
    </row>
    <row r="846" spans="1:10" x14ac:dyDescent="0.25">
      <c r="A846" s="8" t="s">
        <v>840</v>
      </c>
      <c r="B846" s="8" t="s">
        <v>1372</v>
      </c>
      <c r="C846" s="8" t="s">
        <v>31</v>
      </c>
      <c r="D846" s="8" t="s">
        <v>18</v>
      </c>
      <c r="E846" s="8" t="s">
        <v>1378</v>
      </c>
      <c r="F846" s="8" t="s">
        <v>1380</v>
      </c>
      <c r="G846" s="8" t="s">
        <v>35</v>
      </c>
      <c r="H846" s="8" t="s">
        <v>32</v>
      </c>
      <c r="I846" s="12" t="s">
        <v>20</v>
      </c>
      <c r="J846" s="8" t="s">
        <v>37</v>
      </c>
    </row>
    <row r="847" spans="1:10" x14ac:dyDescent="0.25">
      <c r="A847" s="8" t="s">
        <v>843</v>
      </c>
      <c r="B847" s="8" t="s">
        <v>1372</v>
      </c>
      <c r="C847" s="8" t="s">
        <v>31</v>
      </c>
      <c r="D847" s="8" t="s">
        <v>18</v>
      </c>
      <c r="E847" s="8" t="s">
        <v>1378</v>
      </c>
      <c r="F847" s="8" t="s">
        <v>1380</v>
      </c>
      <c r="G847" s="8" t="s">
        <v>85</v>
      </c>
      <c r="H847" s="8" t="s">
        <v>166</v>
      </c>
      <c r="I847" s="12" t="s">
        <v>20</v>
      </c>
      <c r="J847" s="8" t="s">
        <v>1375</v>
      </c>
    </row>
    <row r="848" spans="1:10" x14ac:dyDescent="0.25">
      <c r="A848" s="8" t="s">
        <v>861</v>
      </c>
      <c r="B848" s="8" t="s">
        <v>1372</v>
      </c>
      <c r="C848" s="8" t="s">
        <v>31</v>
      </c>
      <c r="D848" s="8" t="s">
        <v>26</v>
      </c>
      <c r="E848" s="8" t="s">
        <v>1377</v>
      </c>
      <c r="F848" s="8" t="s">
        <v>1379</v>
      </c>
      <c r="G848" s="8" t="s">
        <v>47</v>
      </c>
      <c r="H848" s="8" t="s">
        <v>36</v>
      </c>
      <c r="I848" s="12" t="s">
        <v>20</v>
      </c>
      <c r="J848" s="8" t="s">
        <v>45</v>
      </c>
    </row>
    <row r="849" spans="1:10" x14ac:dyDescent="0.25">
      <c r="A849" s="8" t="s">
        <v>862</v>
      </c>
      <c r="B849" s="8" t="s">
        <v>1372</v>
      </c>
      <c r="C849" s="8" t="s">
        <v>55</v>
      </c>
      <c r="D849" s="8" t="s">
        <v>18</v>
      </c>
      <c r="E849" s="8" t="s">
        <v>1378</v>
      </c>
      <c r="F849" s="8" t="s">
        <v>1379</v>
      </c>
      <c r="G849" s="8" t="s">
        <v>27</v>
      </c>
      <c r="H849" s="8" t="s">
        <v>61</v>
      </c>
      <c r="I849" s="12" t="s">
        <v>22</v>
      </c>
      <c r="J849" s="8" t="s">
        <v>29</v>
      </c>
    </row>
    <row r="850" spans="1:10" x14ac:dyDescent="0.25">
      <c r="A850" s="8" t="s">
        <v>868</v>
      </c>
      <c r="B850" s="8" t="s">
        <v>1372</v>
      </c>
      <c r="C850" s="8" t="s">
        <v>55</v>
      </c>
      <c r="D850" s="8" t="s">
        <v>26</v>
      </c>
      <c r="E850" s="8" t="s">
        <v>1377</v>
      </c>
      <c r="F850" s="8" t="s">
        <v>1379</v>
      </c>
      <c r="G850" s="8" t="s">
        <v>27</v>
      </c>
      <c r="H850" s="8" t="s">
        <v>166</v>
      </c>
      <c r="I850" s="12" t="s">
        <v>20</v>
      </c>
      <c r="J850" s="8" t="s">
        <v>37</v>
      </c>
    </row>
    <row r="851" spans="1:10" x14ac:dyDescent="0.25">
      <c r="A851" s="8" t="s">
        <v>876</v>
      </c>
      <c r="B851" s="8" t="s">
        <v>1372</v>
      </c>
      <c r="C851" s="8" t="s">
        <v>31</v>
      </c>
      <c r="D851" s="8" t="s">
        <v>26</v>
      </c>
      <c r="E851" s="8" t="s">
        <v>1377</v>
      </c>
      <c r="F851" s="8" t="s">
        <v>1380</v>
      </c>
      <c r="G851" s="8" t="s">
        <v>47</v>
      </c>
      <c r="H851" s="8" t="s">
        <v>28</v>
      </c>
      <c r="I851" s="12" t="s">
        <v>22</v>
      </c>
      <c r="J851" s="8" t="s">
        <v>33</v>
      </c>
    </row>
    <row r="852" spans="1:10" x14ac:dyDescent="0.25">
      <c r="A852" s="8" t="s">
        <v>882</v>
      </c>
      <c r="B852" s="8" t="s">
        <v>1372</v>
      </c>
      <c r="C852" s="8" t="s">
        <v>31</v>
      </c>
      <c r="D852" s="8" t="s">
        <v>26</v>
      </c>
      <c r="E852" s="8" t="s">
        <v>1378</v>
      </c>
      <c r="F852" s="8" t="s">
        <v>1379</v>
      </c>
      <c r="G852" s="8" t="s">
        <v>27</v>
      </c>
      <c r="H852" s="8" t="s">
        <v>156</v>
      </c>
      <c r="I852" s="12" t="s">
        <v>22</v>
      </c>
      <c r="J852" s="8" t="s">
        <v>37</v>
      </c>
    </row>
    <row r="853" spans="1:10" x14ac:dyDescent="0.25">
      <c r="A853" s="8" t="s">
        <v>886</v>
      </c>
      <c r="B853" s="8" t="s">
        <v>1372</v>
      </c>
      <c r="C853" s="8" t="s">
        <v>31</v>
      </c>
      <c r="D853" s="8" t="s">
        <v>18</v>
      </c>
      <c r="E853" s="8" t="s">
        <v>1377</v>
      </c>
      <c r="F853" s="8" t="s">
        <v>1379</v>
      </c>
      <c r="G853" s="8" t="s">
        <v>35</v>
      </c>
      <c r="H853" s="8" t="s">
        <v>887</v>
      </c>
      <c r="I853" s="12" t="s">
        <v>22</v>
      </c>
      <c r="J853" s="8" t="s">
        <v>45</v>
      </c>
    </row>
    <row r="854" spans="1:10" x14ac:dyDescent="0.25">
      <c r="A854" s="8" t="s">
        <v>890</v>
      </c>
      <c r="B854" s="8" t="s">
        <v>1372</v>
      </c>
      <c r="C854" s="8" t="s">
        <v>17</v>
      </c>
      <c r="D854" s="8" t="s">
        <v>18</v>
      </c>
      <c r="E854" s="8" t="s">
        <v>1377</v>
      </c>
      <c r="F854" s="8" t="s">
        <v>1379</v>
      </c>
      <c r="G854" s="8" t="s">
        <v>27</v>
      </c>
      <c r="H854" s="8" t="s">
        <v>32</v>
      </c>
      <c r="I854" s="12" t="s">
        <v>22</v>
      </c>
      <c r="J854" s="8" t="s">
        <v>52</v>
      </c>
    </row>
    <row r="855" spans="1:10" x14ac:dyDescent="0.25">
      <c r="A855" s="8" t="s">
        <v>894</v>
      </c>
      <c r="B855" s="8" t="s">
        <v>1372</v>
      </c>
      <c r="C855" s="8" t="s">
        <v>31</v>
      </c>
      <c r="D855" s="8" t="s">
        <v>26</v>
      </c>
      <c r="E855" s="8" t="s">
        <v>1377</v>
      </c>
      <c r="F855" s="8" t="s">
        <v>1379</v>
      </c>
      <c r="G855" s="8" t="s">
        <v>27</v>
      </c>
      <c r="H855" s="8" t="s">
        <v>66</v>
      </c>
      <c r="I855" s="12" t="s">
        <v>22</v>
      </c>
      <c r="J855" s="8" t="s">
        <v>33</v>
      </c>
    </row>
    <row r="856" spans="1:10" x14ac:dyDescent="0.25">
      <c r="A856" s="8" t="s">
        <v>895</v>
      </c>
      <c r="B856" s="8" t="s">
        <v>1372</v>
      </c>
      <c r="C856" s="8" t="s">
        <v>31</v>
      </c>
      <c r="D856" s="8" t="s">
        <v>18</v>
      </c>
      <c r="E856" s="8" t="s">
        <v>1377</v>
      </c>
      <c r="F856" s="8" t="s">
        <v>1380</v>
      </c>
      <c r="G856" s="8" t="s">
        <v>47</v>
      </c>
      <c r="H856" s="8" t="s">
        <v>36</v>
      </c>
      <c r="I856" s="12" t="s">
        <v>20</v>
      </c>
      <c r="J856" s="8" t="s">
        <v>1375</v>
      </c>
    </row>
    <row r="857" spans="1:10" x14ac:dyDescent="0.25">
      <c r="A857" s="8" t="s">
        <v>897</v>
      </c>
      <c r="B857" s="8" t="s">
        <v>1372</v>
      </c>
      <c r="C857" s="8" t="s">
        <v>31</v>
      </c>
      <c r="D857" s="8" t="s">
        <v>26</v>
      </c>
      <c r="E857" s="8" t="s">
        <v>1377</v>
      </c>
      <c r="F857" s="8" t="s">
        <v>1379</v>
      </c>
      <c r="G857" s="8" t="s">
        <v>108</v>
      </c>
      <c r="H857" s="8" t="s">
        <v>66</v>
      </c>
      <c r="I857" s="12" t="s">
        <v>22</v>
      </c>
      <c r="J857" s="8" t="s">
        <v>1375</v>
      </c>
    </row>
    <row r="858" spans="1:10" x14ac:dyDescent="0.25">
      <c r="A858" s="8" t="s">
        <v>899</v>
      </c>
      <c r="B858" s="8" t="s">
        <v>1372</v>
      </c>
      <c r="C858" s="8" t="s">
        <v>31</v>
      </c>
      <c r="D858" s="8" t="s">
        <v>26</v>
      </c>
      <c r="E858" s="8" t="s">
        <v>1377</v>
      </c>
      <c r="F858" s="8" t="s">
        <v>1380</v>
      </c>
      <c r="G858" s="8" t="s">
        <v>27</v>
      </c>
      <c r="H858" s="8" t="s">
        <v>36</v>
      </c>
      <c r="I858" s="12" t="s">
        <v>20</v>
      </c>
      <c r="J858" s="8" t="s">
        <v>45</v>
      </c>
    </row>
    <row r="859" spans="1:10" x14ac:dyDescent="0.25">
      <c r="A859" s="8" t="s">
        <v>907</v>
      </c>
      <c r="B859" s="8" t="s">
        <v>1372</v>
      </c>
      <c r="C859" s="8" t="s">
        <v>55</v>
      </c>
      <c r="D859" s="8" t="s">
        <v>18</v>
      </c>
      <c r="E859" s="8" t="s">
        <v>1378</v>
      </c>
      <c r="F859" s="8" t="s">
        <v>1379</v>
      </c>
      <c r="G859" s="8" t="s">
        <v>19</v>
      </c>
      <c r="H859" s="8" t="s">
        <v>32</v>
      </c>
      <c r="I859" s="12" t="s">
        <v>22</v>
      </c>
      <c r="J859" s="8" t="s">
        <v>37</v>
      </c>
    </row>
    <row r="860" spans="1:10" x14ac:dyDescent="0.25">
      <c r="A860" s="8" t="s">
        <v>913</v>
      </c>
      <c r="B860" s="8" t="s">
        <v>1372</v>
      </c>
      <c r="C860" s="8" t="s">
        <v>55</v>
      </c>
      <c r="D860" s="8" t="s">
        <v>18</v>
      </c>
      <c r="E860" s="8" t="s">
        <v>1378</v>
      </c>
      <c r="F860" s="8" t="s">
        <v>1379</v>
      </c>
      <c r="G860" s="8" t="s">
        <v>35</v>
      </c>
      <c r="H860" s="8" t="s">
        <v>36</v>
      </c>
      <c r="I860" s="12" t="s">
        <v>22</v>
      </c>
      <c r="J860" s="8" t="s">
        <v>37</v>
      </c>
    </row>
    <row r="861" spans="1:10" x14ac:dyDescent="0.25">
      <c r="A861" s="8" t="s">
        <v>934</v>
      </c>
      <c r="B861" s="8" t="s">
        <v>1372</v>
      </c>
      <c r="C861" s="8" t="s">
        <v>31</v>
      </c>
      <c r="D861" s="8" t="s">
        <v>18</v>
      </c>
      <c r="E861" s="8" t="s">
        <v>1378</v>
      </c>
      <c r="F861" s="8" t="s">
        <v>1379</v>
      </c>
      <c r="G861" s="8" t="s">
        <v>35</v>
      </c>
      <c r="H861" s="8" t="s">
        <v>28</v>
      </c>
      <c r="I861" s="12" t="s">
        <v>20</v>
      </c>
      <c r="J861" s="8" t="s">
        <v>1375</v>
      </c>
    </row>
    <row r="862" spans="1:10" x14ac:dyDescent="0.25">
      <c r="A862" s="8" t="s">
        <v>951</v>
      </c>
      <c r="B862" s="8" t="s">
        <v>1372</v>
      </c>
      <c r="C862" s="8" t="s">
        <v>31</v>
      </c>
      <c r="D862" s="8" t="s">
        <v>26</v>
      </c>
      <c r="E862" s="8" t="s">
        <v>1378</v>
      </c>
      <c r="F862" s="8" t="s">
        <v>1380</v>
      </c>
      <c r="G862" s="8" t="s">
        <v>47</v>
      </c>
      <c r="H862" s="8" t="s">
        <v>32</v>
      </c>
      <c r="I862" s="12" t="s">
        <v>22</v>
      </c>
      <c r="J862" s="8" t="s">
        <v>37</v>
      </c>
    </row>
    <row r="863" spans="1:10" x14ac:dyDescent="0.25">
      <c r="A863" s="8" t="s">
        <v>952</v>
      </c>
      <c r="B863" s="8" t="s">
        <v>1372</v>
      </c>
      <c r="C863" s="8" t="s">
        <v>55</v>
      </c>
      <c r="D863" s="8" t="s">
        <v>26</v>
      </c>
      <c r="E863" s="8" t="s">
        <v>1378</v>
      </c>
      <c r="F863" s="8" t="s">
        <v>1379</v>
      </c>
      <c r="G863" s="8" t="s">
        <v>35</v>
      </c>
      <c r="H863" s="8" t="s">
        <v>32</v>
      </c>
      <c r="I863" s="12" t="s">
        <v>20</v>
      </c>
      <c r="J863" s="8" t="s">
        <v>953</v>
      </c>
    </row>
    <row r="864" spans="1:10" x14ac:dyDescent="0.25">
      <c r="A864" s="8" t="s">
        <v>958</v>
      </c>
      <c r="B864" s="8" t="s">
        <v>1372</v>
      </c>
      <c r="C864" s="8" t="s">
        <v>31</v>
      </c>
      <c r="D864" s="8" t="s">
        <v>26</v>
      </c>
      <c r="E864" s="8" t="s">
        <v>1377</v>
      </c>
      <c r="F864" s="8" t="s">
        <v>1380</v>
      </c>
      <c r="G864" s="8" t="s">
        <v>35</v>
      </c>
      <c r="H864" s="8" t="s">
        <v>21</v>
      </c>
      <c r="I864" s="12" t="s">
        <v>20</v>
      </c>
      <c r="J864" s="8" t="s">
        <v>33</v>
      </c>
    </row>
    <row r="865" spans="1:10" x14ac:dyDescent="0.25">
      <c r="A865" s="8" t="s">
        <v>961</v>
      </c>
      <c r="B865" s="8" t="s">
        <v>1372</v>
      </c>
      <c r="C865" s="8" t="s">
        <v>31</v>
      </c>
      <c r="D865" s="8" t="s">
        <v>26</v>
      </c>
      <c r="E865" s="8" t="s">
        <v>1377</v>
      </c>
      <c r="F865" s="8" t="s">
        <v>1379</v>
      </c>
      <c r="G865" s="8" t="s">
        <v>47</v>
      </c>
      <c r="H865" s="8" t="s">
        <v>48</v>
      </c>
      <c r="I865" s="12" t="s">
        <v>20</v>
      </c>
      <c r="J865" s="8" t="s">
        <v>29</v>
      </c>
    </row>
    <row r="866" spans="1:10" x14ac:dyDescent="0.25">
      <c r="A866" s="8" t="s">
        <v>963</v>
      </c>
      <c r="B866" s="8" t="s">
        <v>1372</v>
      </c>
      <c r="C866" s="8" t="s">
        <v>17</v>
      </c>
      <c r="D866" s="8" t="s">
        <v>18</v>
      </c>
      <c r="E866" s="8" t="s">
        <v>1377</v>
      </c>
      <c r="F866" s="8" t="s">
        <v>1379</v>
      </c>
      <c r="G866" s="8" t="s">
        <v>47</v>
      </c>
      <c r="H866" s="8" t="s">
        <v>58</v>
      </c>
      <c r="I866" s="12" t="s">
        <v>22</v>
      </c>
      <c r="J866" s="8" t="s">
        <v>52</v>
      </c>
    </row>
    <row r="867" spans="1:10" x14ac:dyDescent="0.25">
      <c r="A867" s="8" t="s">
        <v>964</v>
      </c>
      <c r="B867" s="8" t="s">
        <v>1372</v>
      </c>
      <c r="C867" s="8" t="s">
        <v>31</v>
      </c>
      <c r="D867" s="8" t="s">
        <v>18</v>
      </c>
      <c r="E867" s="8" t="s">
        <v>1378</v>
      </c>
      <c r="F867" s="8" t="s">
        <v>1379</v>
      </c>
      <c r="G867" s="8" t="s">
        <v>19</v>
      </c>
      <c r="H867" s="8" t="s">
        <v>28</v>
      </c>
      <c r="I867" s="12" t="s">
        <v>20</v>
      </c>
      <c r="J867" s="8" t="s">
        <v>1375</v>
      </c>
    </row>
    <row r="868" spans="1:10" x14ac:dyDescent="0.25">
      <c r="A868" s="8" t="s">
        <v>965</v>
      </c>
      <c r="B868" s="8" t="s">
        <v>1372</v>
      </c>
      <c r="C868" s="8" t="s">
        <v>31</v>
      </c>
      <c r="D868" s="8" t="s">
        <v>26</v>
      </c>
      <c r="E868" s="8" t="s">
        <v>1377</v>
      </c>
      <c r="F868" s="8" t="s">
        <v>1379</v>
      </c>
      <c r="G868" s="8" t="s">
        <v>35</v>
      </c>
      <c r="H868" s="8" t="s">
        <v>32</v>
      </c>
      <c r="I868" s="12" t="s">
        <v>20</v>
      </c>
      <c r="J868" s="8" t="s">
        <v>1375</v>
      </c>
    </row>
    <row r="869" spans="1:10" x14ac:dyDescent="0.25">
      <c r="A869" s="8" t="s">
        <v>968</v>
      </c>
      <c r="B869" s="8" t="s">
        <v>1372</v>
      </c>
      <c r="C869" s="8" t="s">
        <v>31</v>
      </c>
      <c r="D869" s="8" t="s">
        <v>18</v>
      </c>
      <c r="E869" s="8" t="s">
        <v>1378</v>
      </c>
      <c r="F869" s="8" t="s">
        <v>1379</v>
      </c>
      <c r="G869" s="8" t="s">
        <v>27</v>
      </c>
      <c r="H869" s="8" t="s">
        <v>61</v>
      </c>
      <c r="I869" s="12" t="s">
        <v>20</v>
      </c>
      <c r="J869" s="8" t="s">
        <v>45</v>
      </c>
    </row>
    <row r="870" spans="1:10" x14ac:dyDescent="0.25">
      <c r="A870" s="8" t="s">
        <v>970</v>
      </c>
      <c r="B870" s="8" t="s">
        <v>1372</v>
      </c>
      <c r="C870" s="8" t="s">
        <v>55</v>
      </c>
      <c r="D870" s="8" t="s">
        <v>18</v>
      </c>
      <c r="E870" s="8" t="s">
        <v>1378</v>
      </c>
      <c r="F870" s="8" t="s">
        <v>1380</v>
      </c>
      <c r="G870" s="8" t="s">
        <v>47</v>
      </c>
      <c r="H870" s="8" t="s">
        <v>156</v>
      </c>
      <c r="I870" s="12" t="s">
        <v>22</v>
      </c>
      <c r="J870" s="8" t="s">
        <v>37</v>
      </c>
    </row>
    <row r="871" spans="1:10" x14ac:dyDescent="0.25">
      <c r="A871" s="8" t="s">
        <v>971</v>
      </c>
      <c r="B871" s="8" t="s">
        <v>1372</v>
      </c>
      <c r="C871" s="8" t="s">
        <v>31</v>
      </c>
      <c r="D871" s="8" t="s">
        <v>26</v>
      </c>
      <c r="E871" s="8" t="s">
        <v>1378</v>
      </c>
      <c r="F871" s="8" t="s">
        <v>1379</v>
      </c>
      <c r="G871" s="8" t="s">
        <v>47</v>
      </c>
      <c r="H871" s="8" t="s">
        <v>156</v>
      </c>
      <c r="I871" s="12" t="s">
        <v>20</v>
      </c>
      <c r="J871" s="8" t="s">
        <v>37</v>
      </c>
    </row>
    <row r="872" spans="1:10" x14ac:dyDescent="0.25">
      <c r="A872" s="8" t="s">
        <v>972</v>
      </c>
      <c r="B872" s="8" t="s">
        <v>1372</v>
      </c>
      <c r="C872" s="8" t="s">
        <v>55</v>
      </c>
      <c r="D872" s="8" t="s">
        <v>26</v>
      </c>
      <c r="E872" s="8" t="s">
        <v>1378</v>
      </c>
      <c r="F872" s="8" t="s">
        <v>1379</v>
      </c>
      <c r="G872" s="8" t="s">
        <v>27</v>
      </c>
      <c r="H872" s="8" t="s">
        <v>61</v>
      </c>
      <c r="I872" s="12" t="s">
        <v>22</v>
      </c>
      <c r="J872" s="8" t="s">
        <v>45</v>
      </c>
    </row>
    <row r="873" spans="1:10" x14ac:dyDescent="0.25">
      <c r="A873" s="8" t="s">
        <v>986</v>
      </c>
      <c r="B873" s="8" t="s">
        <v>1372</v>
      </c>
      <c r="C873" s="8" t="s">
        <v>31</v>
      </c>
      <c r="D873" s="8" t="s">
        <v>18</v>
      </c>
      <c r="E873" s="8" t="s">
        <v>1378</v>
      </c>
      <c r="F873" s="8" t="s">
        <v>1379</v>
      </c>
      <c r="G873" s="8" t="s">
        <v>47</v>
      </c>
      <c r="H873" s="8" t="s">
        <v>32</v>
      </c>
      <c r="I873" s="12" t="s">
        <v>20</v>
      </c>
      <c r="J873" s="8" t="s">
        <v>1375</v>
      </c>
    </row>
    <row r="874" spans="1:10" x14ac:dyDescent="0.25">
      <c r="A874" s="10" t="s">
        <v>990</v>
      </c>
      <c r="B874" s="8" t="s">
        <v>1372</v>
      </c>
      <c r="C874" s="8" t="s">
        <v>31</v>
      </c>
      <c r="D874" s="8" t="s">
        <v>18</v>
      </c>
      <c r="E874" s="8" t="s">
        <v>1377</v>
      </c>
      <c r="F874" s="8" t="s">
        <v>1380</v>
      </c>
      <c r="G874" s="8" t="s">
        <v>27</v>
      </c>
      <c r="H874" s="8" t="s">
        <v>61</v>
      </c>
      <c r="I874" s="12" t="s">
        <v>22</v>
      </c>
      <c r="J874" s="8" t="s">
        <v>37</v>
      </c>
    </row>
    <row r="875" spans="1:10" x14ac:dyDescent="0.25">
      <c r="A875" s="8" t="s">
        <v>995</v>
      </c>
      <c r="B875" s="8" t="s">
        <v>1372</v>
      </c>
      <c r="C875" s="8" t="s">
        <v>31</v>
      </c>
      <c r="D875" s="8" t="s">
        <v>18</v>
      </c>
      <c r="E875" s="8" t="s">
        <v>1378</v>
      </c>
      <c r="F875" s="8" t="s">
        <v>1379</v>
      </c>
      <c r="G875" s="8" t="s">
        <v>47</v>
      </c>
      <c r="H875" s="8" t="s">
        <v>32</v>
      </c>
      <c r="I875" s="12" t="s">
        <v>20</v>
      </c>
      <c r="J875" s="8" t="s">
        <v>996</v>
      </c>
    </row>
    <row r="876" spans="1:10" x14ac:dyDescent="0.25">
      <c r="A876" s="8" t="s">
        <v>997</v>
      </c>
      <c r="B876" s="8" t="s">
        <v>1372</v>
      </c>
      <c r="C876" s="8" t="s">
        <v>31</v>
      </c>
      <c r="D876" s="8" t="s">
        <v>18</v>
      </c>
      <c r="E876" s="8" t="s">
        <v>1378</v>
      </c>
      <c r="F876" s="8" t="s">
        <v>1379</v>
      </c>
      <c r="G876" s="8" t="s">
        <v>35</v>
      </c>
      <c r="H876" s="8" t="s">
        <v>32</v>
      </c>
      <c r="I876" s="12" t="s">
        <v>22</v>
      </c>
      <c r="J876" s="8" t="s">
        <v>29</v>
      </c>
    </row>
    <row r="877" spans="1:10" x14ac:dyDescent="0.25">
      <c r="A877" s="8" t="s">
        <v>998</v>
      </c>
      <c r="B877" s="8" t="s">
        <v>1372</v>
      </c>
      <c r="C877" s="8" t="s">
        <v>31</v>
      </c>
      <c r="D877" s="8" t="s">
        <v>26</v>
      </c>
      <c r="E877" s="8" t="s">
        <v>1378</v>
      </c>
      <c r="F877" s="8" t="s">
        <v>1379</v>
      </c>
      <c r="G877" s="8" t="s">
        <v>27</v>
      </c>
      <c r="H877" s="8" t="s">
        <v>32</v>
      </c>
      <c r="I877" s="12" t="s">
        <v>22</v>
      </c>
      <c r="J877" s="8" t="s">
        <v>1375</v>
      </c>
    </row>
    <row r="878" spans="1:10" x14ac:dyDescent="0.25">
      <c r="A878" s="8" t="s">
        <v>999</v>
      </c>
      <c r="B878" s="8" t="s">
        <v>1372</v>
      </c>
      <c r="C878" s="8" t="s">
        <v>31</v>
      </c>
      <c r="D878" s="8" t="s">
        <v>26</v>
      </c>
      <c r="E878" s="8" t="s">
        <v>1378</v>
      </c>
      <c r="F878" s="8" t="s">
        <v>1379</v>
      </c>
      <c r="G878" s="8" t="s">
        <v>35</v>
      </c>
      <c r="H878" s="8" t="s">
        <v>28</v>
      </c>
      <c r="I878" s="12" t="s">
        <v>22</v>
      </c>
      <c r="J878" s="8" t="s">
        <v>45</v>
      </c>
    </row>
    <row r="879" spans="1:10" x14ac:dyDescent="0.25">
      <c r="A879" s="8" t="s">
        <v>1000</v>
      </c>
      <c r="B879" s="8" t="s">
        <v>1372</v>
      </c>
      <c r="C879" s="8" t="s">
        <v>55</v>
      </c>
      <c r="D879" s="8" t="s">
        <v>26</v>
      </c>
      <c r="E879" s="8" t="s">
        <v>1378</v>
      </c>
      <c r="F879" s="8" t="s">
        <v>1379</v>
      </c>
      <c r="G879" s="8" t="s">
        <v>35</v>
      </c>
      <c r="H879" s="8" t="s">
        <v>48</v>
      </c>
      <c r="I879" s="12" t="s">
        <v>22</v>
      </c>
      <c r="J879" s="8" t="s">
        <v>37</v>
      </c>
    </row>
    <row r="880" spans="1:10" x14ac:dyDescent="0.25">
      <c r="A880" s="8" t="s">
        <v>1004</v>
      </c>
      <c r="B880" s="8" t="s">
        <v>1372</v>
      </c>
      <c r="C880" s="8" t="s">
        <v>55</v>
      </c>
      <c r="D880" s="8" t="s">
        <v>26</v>
      </c>
      <c r="E880" s="8" t="s">
        <v>1378</v>
      </c>
      <c r="F880" s="8" t="s">
        <v>1379</v>
      </c>
      <c r="G880" s="8" t="s">
        <v>47</v>
      </c>
      <c r="H880" s="8" t="s">
        <v>1005</v>
      </c>
      <c r="I880" s="12" t="s">
        <v>22</v>
      </c>
      <c r="J880" s="8" t="s">
        <v>33</v>
      </c>
    </row>
    <row r="881" spans="1:10" x14ac:dyDescent="0.25">
      <c r="A881" s="8" t="s">
        <v>1015</v>
      </c>
      <c r="B881" s="8" t="s">
        <v>1372</v>
      </c>
      <c r="C881" s="8" t="s">
        <v>31</v>
      </c>
      <c r="D881" s="8" t="s">
        <v>26</v>
      </c>
      <c r="E881" s="8" t="s">
        <v>1378</v>
      </c>
      <c r="F881" s="8" t="s">
        <v>1379</v>
      </c>
      <c r="G881" s="8" t="s">
        <v>27</v>
      </c>
      <c r="H881" s="8" t="s">
        <v>166</v>
      </c>
      <c r="I881" s="12" t="s">
        <v>22</v>
      </c>
      <c r="J881" s="8" t="s">
        <v>1375</v>
      </c>
    </row>
    <row r="882" spans="1:10" x14ac:dyDescent="0.25">
      <c r="A882" s="8" t="s">
        <v>1021</v>
      </c>
      <c r="B882" s="8" t="s">
        <v>1372</v>
      </c>
      <c r="C882" s="8" t="s">
        <v>55</v>
      </c>
      <c r="D882" s="8" t="s">
        <v>18</v>
      </c>
      <c r="E882" s="8" t="s">
        <v>1378</v>
      </c>
      <c r="F882" s="8" t="s">
        <v>1379</v>
      </c>
      <c r="G882" s="8" t="s">
        <v>35</v>
      </c>
      <c r="H882" s="8" t="s">
        <v>32</v>
      </c>
      <c r="I882" s="12" t="s">
        <v>20</v>
      </c>
      <c r="J882" s="8" t="s">
        <v>686</v>
      </c>
    </row>
    <row r="883" spans="1:10" x14ac:dyDescent="0.25">
      <c r="A883" s="8" t="s">
        <v>1031</v>
      </c>
      <c r="B883" s="8" t="s">
        <v>1372</v>
      </c>
      <c r="C883" s="8" t="s">
        <v>31</v>
      </c>
      <c r="D883" s="8" t="s">
        <v>26</v>
      </c>
      <c r="E883" s="8" t="s">
        <v>1377</v>
      </c>
      <c r="F883" s="8" t="s">
        <v>1379</v>
      </c>
      <c r="G883" s="8" t="s">
        <v>47</v>
      </c>
      <c r="H883" s="8" t="s">
        <v>32</v>
      </c>
      <c r="I883" s="12" t="s">
        <v>20</v>
      </c>
      <c r="J883" s="8" t="s">
        <v>29</v>
      </c>
    </row>
    <row r="884" spans="1:10" x14ac:dyDescent="0.25">
      <c r="A884" s="8" t="s">
        <v>1036</v>
      </c>
      <c r="B884" s="8" t="s">
        <v>1372</v>
      </c>
      <c r="C884" s="8" t="s">
        <v>31</v>
      </c>
      <c r="D884" s="8" t="s">
        <v>18</v>
      </c>
      <c r="E884" s="8" t="s">
        <v>1378</v>
      </c>
      <c r="F884" s="8" t="s">
        <v>1380</v>
      </c>
      <c r="G884" s="8" t="s">
        <v>35</v>
      </c>
      <c r="H884" s="8" t="s">
        <v>32</v>
      </c>
      <c r="I884" s="12" t="s">
        <v>22</v>
      </c>
      <c r="J884" s="8" t="s">
        <v>29</v>
      </c>
    </row>
    <row r="885" spans="1:10" x14ac:dyDescent="0.25">
      <c r="A885" s="8" t="s">
        <v>1040</v>
      </c>
      <c r="B885" s="8" t="s">
        <v>1372</v>
      </c>
      <c r="C885" s="8" t="s">
        <v>17</v>
      </c>
      <c r="D885" s="8" t="s">
        <v>318</v>
      </c>
      <c r="E885" s="8" t="s">
        <v>1378</v>
      </c>
      <c r="F885" s="8" t="s">
        <v>1380</v>
      </c>
      <c r="G885" s="8" t="s">
        <v>47</v>
      </c>
      <c r="H885" s="8" t="s">
        <v>166</v>
      </c>
      <c r="I885" s="12" t="s">
        <v>22</v>
      </c>
      <c r="J885" s="8" t="s">
        <v>1375</v>
      </c>
    </row>
    <row r="886" spans="1:10" x14ac:dyDescent="0.25">
      <c r="A886" s="8" t="s">
        <v>1045</v>
      </c>
      <c r="B886" s="8" t="s">
        <v>1372</v>
      </c>
      <c r="C886" s="8" t="s">
        <v>55</v>
      </c>
      <c r="D886" s="8" t="s">
        <v>26</v>
      </c>
      <c r="E886" s="8" t="s">
        <v>1378</v>
      </c>
      <c r="F886" s="8" t="s">
        <v>1380</v>
      </c>
      <c r="G886" s="8" t="s">
        <v>27</v>
      </c>
      <c r="H886" s="8" t="s">
        <v>21</v>
      </c>
      <c r="I886" s="12" t="s">
        <v>20</v>
      </c>
      <c r="J886" s="8" t="s">
        <v>1375</v>
      </c>
    </row>
    <row r="887" spans="1:10" x14ac:dyDescent="0.25">
      <c r="A887" s="8" t="s">
        <v>1046</v>
      </c>
      <c r="B887" s="8" t="s">
        <v>1372</v>
      </c>
      <c r="C887" s="8" t="s">
        <v>31</v>
      </c>
      <c r="D887" s="8" t="s">
        <v>26</v>
      </c>
      <c r="E887" s="8" t="s">
        <v>1377</v>
      </c>
      <c r="F887" s="8" t="s">
        <v>1380</v>
      </c>
      <c r="G887" s="8" t="s">
        <v>47</v>
      </c>
      <c r="H887" s="8" t="s">
        <v>36</v>
      </c>
      <c r="I887" s="12" t="s">
        <v>20</v>
      </c>
      <c r="J887" s="8" t="s">
        <v>378</v>
      </c>
    </row>
    <row r="888" spans="1:10" x14ac:dyDescent="0.25">
      <c r="A888" s="8" t="s">
        <v>1052</v>
      </c>
      <c r="B888" s="8" t="s">
        <v>1372</v>
      </c>
      <c r="C888" s="8" t="s">
        <v>17</v>
      </c>
      <c r="D888" s="8" t="s">
        <v>26</v>
      </c>
      <c r="E888" s="8" t="s">
        <v>1377</v>
      </c>
      <c r="F888" s="8" t="s">
        <v>1379</v>
      </c>
      <c r="G888" s="8" t="s">
        <v>19</v>
      </c>
      <c r="H888" s="8" t="s">
        <v>68</v>
      </c>
      <c r="I888" s="12" t="s">
        <v>20</v>
      </c>
      <c r="J888" s="8" t="s">
        <v>1375</v>
      </c>
    </row>
    <row r="889" spans="1:10" x14ac:dyDescent="0.25">
      <c r="A889" s="8" t="s">
        <v>1053</v>
      </c>
      <c r="B889" s="8" t="s">
        <v>1372</v>
      </c>
      <c r="C889" s="8" t="s">
        <v>55</v>
      </c>
      <c r="D889" s="8" t="s">
        <v>18</v>
      </c>
      <c r="E889" s="8" t="s">
        <v>1378</v>
      </c>
      <c r="F889" s="8" t="s">
        <v>1380</v>
      </c>
      <c r="G889" s="8" t="s">
        <v>35</v>
      </c>
      <c r="H889" s="8" t="s">
        <v>66</v>
      </c>
      <c r="I889" s="12" t="s">
        <v>22</v>
      </c>
      <c r="J889" s="8" t="s">
        <v>29</v>
      </c>
    </row>
    <row r="890" spans="1:10" x14ac:dyDescent="0.25">
      <c r="A890" s="8" t="s">
        <v>1060</v>
      </c>
      <c r="B890" s="8" t="s">
        <v>1372</v>
      </c>
      <c r="C890" s="8" t="s">
        <v>55</v>
      </c>
      <c r="D890" s="8" t="s">
        <v>18</v>
      </c>
      <c r="E890" s="8" t="s">
        <v>1378</v>
      </c>
      <c r="F890" s="8" t="s">
        <v>1379</v>
      </c>
      <c r="G890" s="8" t="s">
        <v>47</v>
      </c>
      <c r="H890" s="8" t="s">
        <v>32</v>
      </c>
      <c r="I890" s="12" t="s">
        <v>20</v>
      </c>
      <c r="J890" s="8" t="s">
        <v>1375</v>
      </c>
    </row>
    <row r="891" spans="1:10" x14ac:dyDescent="0.25">
      <c r="A891" s="8" t="s">
        <v>1069</v>
      </c>
      <c r="B891" s="8" t="s">
        <v>1372</v>
      </c>
      <c r="C891" s="8" t="s">
        <v>17</v>
      </c>
      <c r="D891" s="8" t="s">
        <v>18</v>
      </c>
      <c r="E891" s="8" t="s">
        <v>1377</v>
      </c>
      <c r="F891" s="8" t="s">
        <v>1380</v>
      </c>
      <c r="G891" s="8" t="s">
        <v>35</v>
      </c>
      <c r="H891" s="8" t="s">
        <v>39</v>
      </c>
      <c r="I891" s="12" t="s">
        <v>22</v>
      </c>
      <c r="J891" s="8" t="s">
        <v>1375</v>
      </c>
    </row>
    <row r="892" spans="1:10" x14ac:dyDescent="0.25">
      <c r="A892" s="8" t="s">
        <v>1073</v>
      </c>
      <c r="B892" s="8" t="s">
        <v>1372</v>
      </c>
      <c r="C892" s="8" t="s">
        <v>55</v>
      </c>
      <c r="D892" s="8" t="s">
        <v>26</v>
      </c>
      <c r="E892" s="8" t="s">
        <v>1378</v>
      </c>
      <c r="F892" s="8" t="s">
        <v>1380</v>
      </c>
      <c r="G892" s="8" t="s">
        <v>47</v>
      </c>
      <c r="H892" s="8" t="s">
        <v>1074</v>
      </c>
      <c r="I892" s="12" t="s">
        <v>22</v>
      </c>
      <c r="J892" s="8" t="s">
        <v>1375</v>
      </c>
    </row>
    <row r="893" spans="1:10" x14ac:dyDescent="0.25">
      <c r="A893" s="8" t="s">
        <v>1079</v>
      </c>
      <c r="B893" s="8" t="s">
        <v>1372</v>
      </c>
      <c r="C893" s="8" t="s">
        <v>31</v>
      </c>
      <c r="D893" s="8" t="s">
        <v>26</v>
      </c>
      <c r="E893" s="8" t="s">
        <v>1377</v>
      </c>
      <c r="F893" s="8" t="s">
        <v>1379</v>
      </c>
      <c r="G893" s="8" t="s">
        <v>27</v>
      </c>
      <c r="H893" s="8" t="s">
        <v>32</v>
      </c>
      <c r="I893" s="12" t="s">
        <v>22</v>
      </c>
      <c r="J893" s="8" t="s">
        <v>1375</v>
      </c>
    </row>
    <row r="894" spans="1:10" x14ac:dyDescent="0.25">
      <c r="A894" s="8" t="s">
        <v>1081</v>
      </c>
      <c r="B894" s="8" t="s">
        <v>1372</v>
      </c>
      <c r="C894" s="8" t="s">
        <v>55</v>
      </c>
      <c r="D894" s="8" t="s">
        <v>18</v>
      </c>
      <c r="E894" s="8" t="s">
        <v>1377</v>
      </c>
      <c r="F894" s="8" t="s">
        <v>1380</v>
      </c>
      <c r="G894" s="8" t="s">
        <v>35</v>
      </c>
      <c r="H894" s="8" t="s">
        <v>68</v>
      </c>
      <c r="I894" s="12" t="s">
        <v>22</v>
      </c>
      <c r="J894" s="8" t="s">
        <v>33</v>
      </c>
    </row>
    <row r="895" spans="1:10" x14ac:dyDescent="0.25">
      <c r="A895" s="8" t="s">
        <v>1089</v>
      </c>
      <c r="B895" s="8" t="s">
        <v>1372</v>
      </c>
      <c r="C895" s="8" t="s">
        <v>17</v>
      </c>
      <c r="D895" s="8" t="s">
        <v>18</v>
      </c>
      <c r="E895" s="8" t="s">
        <v>1378</v>
      </c>
      <c r="F895" s="8" t="s">
        <v>1380</v>
      </c>
      <c r="G895" s="8" t="s">
        <v>47</v>
      </c>
      <c r="H895" s="8" t="s">
        <v>32</v>
      </c>
      <c r="I895" s="12" t="s">
        <v>22</v>
      </c>
      <c r="J895" s="8" t="s">
        <v>33</v>
      </c>
    </row>
    <row r="896" spans="1:10" x14ac:dyDescent="0.25">
      <c r="A896" s="8" t="s">
        <v>1094</v>
      </c>
      <c r="B896" s="8" t="s">
        <v>1372</v>
      </c>
      <c r="C896" s="8" t="s">
        <v>55</v>
      </c>
      <c r="D896" s="8" t="s">
        <v>26</v>
      </c>
      <c r="E896" s="8" t="s">
        <v>1378</v>
      </c>
      <c r="F896" s="8" t="s">
        <v>1380</v>
      </c>
      <c r="G896" s="8" t="s">
        <v>47</v>
      </c>
      <c r="H896" s="8" t="s">
        <v>66</v>
      </c>
      <c r="I896" s="12" t="s">
        <v>22</v>
      </c>
      <c r="J896" s="8" t="s">
        <v>37</v>
      </c>
    </row>
    <row r="897" spans="1:10" x14ac:dyDescent="0.25">
      <c r="A897" s="8" t="s">
        <v>1098</v>
      </c>
      <c r="B897" s="8" t="s">
        <v>1372</v>
      </c>
      <c r="C897" s="8" t="s">
        <v>87</v>
      </c>
      <c r="D897" s="8" t="s">
        <v>87</v>
      </c>
      <c r="E897" s="8" t="s">
        <v>1377</v>
      </c>
      <c r="F897" s="8" t="s">
        <v>1380</v>
      </c>
      <c r="G897" s="8" t="s">
        <v>35</v>
      </c>
      <c r="H897" s="8" t="s">
        <v>32</v>
      </c>
      <c r="I897" s="12" t="s">
        <v>22</v>
      </c>
      <c r="J897" s="8" t="s">
        <v>33</v>
      </c>
    </row>
    <row r="898" spans="1:10" x14ac:dyDescent="0.25">
      <c r="A898" s="8" t="s">
        <v>1105</v>
      </c>
      <c r="B898" s="8" t="s">
        <v>1372</v>
      </c>
      <c r="C898" s="8" t="s">
        <v>55</v>
      </c>
      <c r="D898" s="8" t="s">
        <v>26</v>
      </c>
      <c r="E898" s="8" t="s">
        <v>1378</v>
      </c>
      <c r="F898" s="8" t="s">
        <v>1379</v>
      </c>
      <c r="G898" s="8" t="s">
        <v>27</v>
      </c>
      <c r="H898" s="8" t="s">
        <v>48</v>
      </c>
      <c r="I898" s="12" t="s">
        <v>20</v>
      </c>
      <c r="J898" s="8" t="s">
        <v>33</v>
      </c>
    </row>
    <row r="899" spans="1:10" x14ac:dyDescent="0.25">
      <c r="A899" s="8" t="s">
        <v>1108</v>
      </c>
      <c r="B899" s="8" t="s">
        <v>1372</v>
      </c>
      <c r="C899" s="8" t="s">
        <v>87</v>
      </c>
      <c r="D899" s="8" t="s">
        <v>87</v>
      </c>
      <c r="E899" s="8" t="s">
        <v>1377</v>
      </c>
      <c r="F899" s="8" t="s">
        <v>1379</v>
      </c>
      <c r="G899" s="8" t="s">
        <v>47</v>
      </c>
      <c r="H899" s="8" t="s">
        <v>28</v>
      </c>
      <c r="I899" s="12" t="s">
        <v>22</v>
      </c>
      <c r="J899" s="8" t="s">
        <v>37</v>
      </c>
    </row>
    <row r="900" spans="1:10" x14ac:dyDescent="0.25">
      <c r="A900" s="8" t="s">
        <v>1112</v>
      </c>
      <c r="B900" s="8" t="s">
        <v>1372</v>
      </c>
      <c r="C900" s="8" t="s">
        <v>31</v>
      </c>
      <c r="D900" s="8" t="s">
        <v>18</v>
      </c>
      <c r="E900" s="8" t="s">
        <v>1378</v>
      </c>
      <c r="F900" s="8" t="s">
        <v>1379</v>
      </c>
      <c r="G900" s="8" t="s">
        <v>35</v>
      </c>
      <c r="H900" s="8" t="s">
        <v>28</v>
      </c>
      <c r="I900" s="12" t="s">
        <v>20</v>
      </c>
      <c r="J900" s="8" t="s">
        <v>45</v>
      </c>
    </row>
    <row r="901" spans="1:10" x14ac:dyDescent="0.25">
      <c r="A901" s="8" t="s">
        <v>1116</v>
      </c>
      <c r="B901" s="8" t="s">
        <v>1372</v>
      </c>
      <c r="C901" s="8" t="s">
        <v>55</v>
      </c>
      <c r="D901" s="8" t="s">
        <v>26</v>
      </c>
      <c r="E901" s="8" t="s">
        <v>1378</v>
      </c>
      <c r="F901" s="8" t="s">
        <v>1380</v>
      </c>
      <c r="G901" s="8" t="s">
        <v>27</v>
      </c>
      <c r="H901" s="8" t="s">
        <v>21</v>
      </c>
      <c r="I901" s="12" t="s">
        <v>20</v>
      </c>
      <c r="J901" s="8" t="s">
        <v>1375</v>
      </c>
    </row>
    <row r="902" spans="1:10" x14ac:dyDescent="0.25">
      <c r="A902" s="8" t="s">
        <v>1140</v>
      </c>
      <c r="B902" s="8" t="s">
        <v>1372</v>
      </c>
      <c r="C902" s="8" t="s">
        <v>55</v>
      </c>
      <c r="D902" s="8" t="s">
        <v>18</v>
      </c>
      <c r="E902" s="8" t="s">
        <v>1377</v>
      </c>
      <c r="F902" s="8" t="s">
        <v>1380</v>
      </c>
      <c r="G902" s="8" t="s">
        <v>35</v>
      </c>
      <c r="H902" s="8" t="s">
        <v>32</v>
      </c>
      <c r="I902" s="12" t="s">
        <v>22</v>
      </c>
      <c r="J902" s="8" t="s">
        <v>1375</v>
      </c>
    </row>
    <row r="903" spans="1:10" x14ac:dyDescent="0.25">
      <c r="A903" s="8" t="s">
        <v>1163</v>
      </c>
      <c r="B903" s="8" t="s">
        <v>1372</v>
      </c>
      <c r="C903" s="8" t="s">
        <v>151</v>
      </c>
      <c r="D903" s="8" t="s">
        <v>26</v>
      </c>
      <c r="E903" s="8" t="s">
        <v>1377</v>
      </c>
      <c r="F903" s="8" t="s">
        <v>1379</v>
      </c>
      <c r="G903" s="8" t="s">
        <v>35</v>
      </c>
      <c r="H903" s="8" t="s">
        <v>156</v>
      </c>
      <c r="I903" s="12" t="s">
        <v>22</v>
      </c>
      <c r="J903" s="8" t="s">
        <v>33</v>
      </c>
    </row>
    <row r="904" spans="1:10" x14ac:dyDescent="0.25">
      <c r="A904" s="8" t="s">
        <v>1186</v>
      </c>
      <c r="B904" s="8" t="s">
        <v>1372</v>
      </c>
      <c r="C904" s="8" t="s">
        <v>17</v>
      </c>
      <c r="D904" s="8" t="s">
        <v>18</v>
      </c>
      <c r="E904" s="8" t="s">
        <v>1378</v>
      </c>
      <c r="F904" s="8" t="s">
        <v>1379</v>
      </c>
      <c r="G904" s="8" t="s">
        <v>47</v>
      </c>
      <c r="H904" s="8" t="s">
        <v>145</v>
      </c>
      <c r="I904" s="12" t="s">
        <v>22</v>
      </c>
      <c r="J904" s="8" t="s">
        <v>33</v>
      </c>
    </row>
    <row r="905" spans="1:10" x14ac:dyDescent="0.25">
      <c r="A905" s="8" t="s">
        <v>1189</v>
      </c>
      <c r="B905" s="8" t="s">
        <v>1372</v>
      </c>
      <c r="C905" s="8" t="s">
        <v>25</v>
      </c>
      <c r="D905" s="8" t="s">
        <v>18</v>
      </c>
      <c r="E905" s="8" t="s">
        <v>1378</v>
      </c>
      <c r="F905" s="8" t="s">
        <v>1379</v>
      </c>
      <c r="G905" s="8" t="s">
        <v>47</v>
      </c>
      <c r="H905" s="8" t="s">
        <v>156</v>
      </c>
      <c r="I905" s="12" t="s">
        <v>22</v>
      </c>
      <c r="J905" s="8" t="s">
        <v>37</v>
      </c>
    </row>
    <row r="906" spans="1:10" x14ac:dyDescent="0.25">
      <c r="A906" s="8" t="s">
        <v>1192</v>
      </c>
      <c r="B906" s="8" t="s">
        <v>1372</v>
      </c>
      <c r="C906" s="8" t="s">
        <v>151</v>
      </c>
      <c r="D906" s="8" t="s">
        <v>26</v>
      </c>
      <c r="E906" s="8" t="s">
        <v>1377</v>
      </c>
      <c r="F906" s="8" t="s">
        <v>1379</v>
      </c>
      <c r="G906" s="8" t="s">
        <v>47</v>
      </c>
      <c r="H906" s="8" t="s">
        <v>66</v>
      </c>
      <c r="I906" s="12" t="s">
        <v>22</v>
      </c>
      <c r="J906" s="8" t="s">
        <v>37</v>
      </c>
    </row>
    <row r="907" spans="1:10" x14ac:dyDescent="0.25">
      <c r="A907" s="8" t="s">
        <v>56</v>
      </c>
      <c r="B907" s="8" t="s">
        <v>1372</v>
      </c>
      <c r="C907" s="8" t="s">
        <v>17</v>
      </c>
      <c r="D907" s="8" t="s">
        <v>18</v>
      </c>
      <c r="E907" s="8" t="s">
        <v>1377</v>
      </c>
      <c r="F907" s="8" t="s">
        <v>1379</v>
      </c>
      <c r="G907" s="8" t="s">
        <v>57</v>
      </c>
      <c r="H907" s="8" t="s">
        <v>58</v>
      </c>
      <c r="I907" s="12" t="s">
        <v>22</v>
      </c>
      <c r="J907" s="8" t="s">
        <v>33</v>
      </c>
    </row>
    <row r="908" spans="1:10" x14ac:dyDescent="0.25">
      <c r="A908" s="8" t="s">
        <v>60</v>
      </c>
      <c r="B908" s="8" t="s">
        <v>1372</v>
      </c>
      <c r="C908" s="8" t="s">
        <v>55</v>
      </c>
      <c r="D908" s="8" t="s">
        <v>26</v>
      </c>
      <c r="E908" s="8" t="s">
        <v>1378</v>
      </c>
      <c r="F908" s="8" t="s">
        <v>1379</v>
      </c>
      <c r="G908" s="8" t="s">
        <v>35</v>
      </c>
      <c r="H908" s="8" t="s">
        <v>61</v>
      </c>
      <c r="I908" s="12" t="s">
        <v>22</v>
      </c>
      <c r="J908" s="8" t="s">
        <v>45</v>
      </c>
    </row>
    <row r="909" spans="1:10" x14ac:dyDescent="0.25">
      <c r="A909" s="8" t="s">
        <v>67</v>
      </c>
      <c r="B909" s="8" t="s">
        <v>1372</v>
      </c>
      <c r="C909" s="8" t="s">
        <v>31</v>
      </c>
      <c r="D909" s="8" t="s">
        <v>26</v>
      </c>
      <c r="E909" s="8" t="s">
        <v>1378</v>
      </c>
      <c r="F909" s="8" t="s">
        <v>1380</v>
      </c>
      <c r="G909" s="8" t="s">
        <v>35</v>
      </c>
      <c r="H909" s="8" t="s">
        <v>68</v>
      </c>
      <c r="I909" s="12" t="s">
        <v>22</v>
      </c>
      <c r="J909" s="8" t="s">
        <v>37</v>
      </c>
    </row>
    <row r="910" spans="1:10" x14ac:dyDescent="0.25">
      <c r="A910" s="8" t="s">
        <v>81</v>
      </c>
      <c r="B910" s="8" t="s">
        <v>1372</v>
      </c>
      <c r="C910" s="8" t="s">
        <v>31</v>
      </c>
      <c r="D910" s="8" t="s">
        <v>26</v>
      </c>
      <c r="E910" s="8" t="s">
        <v>1378</v>
      </c>
      <c r="F910" s="8" t="s">
        <v>1380</v>
      </c>
      <c r="G910" s="8" t="s">
        <v>27</v>
      </c>
      <c r="H910" s="8" t="s">
        <v>82</v>
      </c>
      <c r="I910" s="12" t="s">
        <v>20</v>
      </c>
      <c r="J910" s="8" t="s">
        <v>37</v>
      </c>
    </row>
    <row r="911" spans="1:10" x14ac:dyDescent="0.25">
      <c r="A911" s="8" t="s">
        <v>91</v>
      </c>
      <c r="B911" s="8" t="s">
        <v>1372</v>
      </c>
      <c r="C911" s="8" t="s">
        <v>31</v>
      </c>
      <c r="D911" s="8" t="s">
        <v>18</v>
      </c>
      <c r="E911" s="8" t="s">
        <v>1378</v>
      </c>
      <c r="F911" s="8" t="s">
        <v>1379</v>
      </c>
      <c r="G911" s="8" t="s">
        <v>19</v>
      </c>
      <c r="H911" s="8" t="s">
        <v>36</v>
      </c>
      <c r="I911" s="12" t="s">
        <v>22</v>
      </c>
      <c r="J911" s="8" t="s">
        <v>37</v>
      </c>
    </row>
    <row r="912" spans="1:10" x14ac:dyDescent="0.25">
      <c r="A912" s="8" t="s">
        <v>97</v>
      </c>
      <c r="B912" s="8" t="s">
        <v>1372</v>
      </c>
      <c r="C912" s="8" t="s">
        <v>31</v>
      </c>
      <c r="D912" s="8" t="s">
        <v>26</v>
      </c>
      <c r="E912" s="8" t="s">
        <v>1377</v>
      </c>
      <c r="F912" s="8" t="s">
        <v>1379</v>
      </c>
      <c r="G912" s="8" t="s">
        <v>19</v>
      </c>
      <c r="H912" s="8" t="s">
        <v>32</v>
      </c>
      <c r="I912" s="12" t="s">
        <v>22</v>
      </c>
      <c r="J912" s="8" t="s">
        <v>1375</v>
      </c>
    </row>
    <row r="913" spans="1:10" x14ac:dyDescent="0.25">
      <c r="A913" s="8" t="s">
        <v>104</v>
      </c>
      <c r="B913" s="8" t="s">
        <v>1372</v>
      </c>
      <c r="C913" s="8" t="s">
        <v>31</v>
      </c>
      <c r="D913" s="8" t="s">
        <v>18</v>
      </c>
      <c r="E913" s="8" t="s">
        <v>1378</v>
      </c>
      <c r="F913" s="8" t="s">
        <v>1379</v>
      </c>
      <c r="G913" s="8" t="s">
        <v>35</v>
      </c>
      <c r="H913" s="8" t="s">
        <v>21</v>
      </c>
      <c r="I913" s="12" t="s">
        <v>22</v>
      </c>
      <c r="J913" s="8" t="s">
        <v>45</v>
      </c>
    </row>
    <row r="914" spans="1:10" x14ac:dyDescent="0.25">
      <c r="A914" s="8" t="s">
        <v>121</v>
      </c>
      <c r="B914" s="8" t="s">
        <v>1372</v>
      </c>
      <c r="C914" s="8" t="s">
        <v>31</v>
      </c>
      <c r="D914" s="8" t="s">
        <v>18</v>
      </c>
      <c r="E914" s="8" t="s">
        <v>1378</v>
      </c>
      <c r="F914" s="8" t="s">
        <v>1379</v>
      </c>
      <c r="G914" s="8" t="s">
        <v>35</v>
      </c>
      <c r="H914" s="8" t="s">
        <v>36</v>
      </c>
      <c r="I914" s="12" t="s">
        <v>20</v>
      </c>
      <c r="J914" s="8" t="s">
        <v>37</v>
      </c>
    </row>
    <row r="915" spans="1:10" x14ac:dyDescent="0.25">
      <c r="A915" s="8" t="s">
        <v>133</v>
      </c>
      <c r="B915" s="8" t="s">
        <v>1372</v>
      </c>
      <c r="C915" s="8" t="s">
        <v>31</v>
      </c>
      <c r="D915" s="8" t="s">
        <v>26</v>
      </c>
      <c r="E915" s="8" t="s">
        <v>1378</v>
      </c>
      <c r="F915" s="8" t="s">
        <v>1379</v>
      </c>
      <c r="G915" s="8" t="s">
        <v>47</v>
      </c>
      <c r="H915" s="8" t="s">
        <v>61</v>
      </c>
      <c r="I915" s="12" t="s">
        <v>20</v>
      </c>
      <c r="J915" s="8" t="s">
        <v>45</v>
      </c>
    </row>
    <row r="916" spans="1:10" x14ac:dyDescent="0.25">
      <c r="A916" s="8" t="s">
        <v>170</v>
      </c>
      <c r="B916" s="8" t="s">
        <v>1372</v>
      </c>
      <c r="C916" s="8" t="s">
        <v>55</v>
      </c>
      <c r="D916" s="8" t="s">
        <v>26</v>
      </c>
      <c r="E916" s="8" t="s">
        <v>1377</v>
      </c>
      <c r="F916" s="8" t="s">
        <v>1380</v>
      </c>
      <c r="G916" s="8" t="s">
        <v>35</v>
      </c>
      <c r="H916" s="8" t="s">
        <v>61</v>
      </c>
      <c r="I916" s="12" t="s">
        <v>22</v>
      </c>
      <c r="J916" s="8" t="s">
        <v>45</v>
      </c>
    </row>
    <row r="917" spans="1:10" x14ac:dyDescent="0.25">
      <c r="A917" s="8" t="s">
        <v>211</v>
      </c>
      <c r="B917" s="8" t="s">
        <v>1372</v>
      </c>
      <c r="C917" s="8" t="s">
        <v>151</v>
      </c>
      <c r="D917" s="8" t="s">
        <v>26</v>
      </c>
      <c r="E917" s="8" t="s">
        <v>1377</v>
      </c>
      <c r="F917" s="8" t="s">
        <v>1379</v>
      </c>
      <c r="G917" s="8" t="s">
        <v>27</v>
      </c>
      <c r="H917" s="8" t="s">
        <v>61</v>
      </c>
      <c r="I917" s="12" t="s">
        <v>22</v>
      </c>
      <c r="J917" s="8" t="s">
        <v>212</v>
      </c>
    </row>
    <row r="918" spans="1:10" x14ac:dyDescent="0.25">
      <c r="A918" s="8" t="s">
        <v>215</v>
      </c>
      <c r="B918" s="8" t="s">
        <v>1372</v>
      </c>
      <c r="C918" s="8" t="s">
        <v>31</v>
      </c>
      <c r="D918" s="8" t="s">
        <v>18</v>
      </c>
      <c r="E918" s="8" t="s">
        <v>1377</v>
      </c>
      <c r="F918" s="8" t="s">
        <v>1379</v>
      </c>
      <c r="G918" s="8" t="s">
        <v>47</v>
      </c>
      <c r="H918" s="8" t="s">
        <v>216</v>
      </c>
      <c r="I918" s="12" t="s">
        <v>22</v>
      </c>
      <c r="J918" s="8" t="s">
        <v>29</v>
      </c>
    </row>
    <row r="919" spans="1:10" x14ac:dyDescent="0.25">
      <c r="A919" s="8" t="s">
        <v>243</v>
      </c>
      <c r="B919" s="8" t="s">
        <v>1372</v>
      </c>
      <c r="C919" s="8" t="s">
        <v>31</v>
      </c>
      <c r="D919" s="8" t="s">
        <v>26</v>
      </c>
      <c r="E919" s="8" t="s">
        <v>1377</v>
      </c>
      <c r="F919" s="8" t="s">
        <v>1379</v>
      </c>
      <c r="G919" s="8" t="s">
        <v>19</v>
      </c>
      <c r="H919" s="8" t="s">
        <v>36</v>
      </c>
      <c r="I919" s="12" t="s">
        <v>20</v>
      </c>
      <c r="J919" s="8" t="s">
        <v>29</v>
      </c>
    </row>
    <row r="920" spans="1:10" x14ac:dyDescent="0.25">
      <c r="A920" s="8" t="s">
        <v>245</v>
      </c>
      <c r="B920" s="8" t="s">
        <v>1372</v>
      </c>
      <c r="C920" s="8" t="s">
        <v>17</v>
      </c>
      <c r="D920" s="8" t="s">
        <v>26</v>
      </c>
      <c r="E920" s="8" t="s">
        <v>1378</v>
      </c>
      <c r="F920" s="8" t="s">
        <v>1379</v>
      </c>
      <c r="G920" s="8" t="s">
        <v>47</v>
      </c>
      <c r="H920" s="8" t="s">
        <v>166</v>
      </c>
      <c r="I920" s="12" t="s">
        <v>20</v>
      </c>
      <c r="J920" s="8" t="s">
        <v>1375</v>
      </c>
    </row>
    <row r="921" spans="1:10" x14ac:dyDescent="0.25">
      <c r="A921" s="8" t="s">
        <v>252</v>
      </c>
      <c r="B921" s="8" t="s">
        <v>1372</v>
      </c>
      <c r="C921" s="8" t="s">
        <v>55</v>
      </c>
      <c r="D921" s="8" t="s">
        <v>26</v>
      </c>
      <c r="E921" s="8" t="s">
        <v>1377</v>
      </c>
      <c r="F921" s="8" t="s">
        <v>1379</v>
      </c>
      <c r="G921" s="8" t="s">
        <v>47</v>
      </c>
      <c r="H921" s="8" t="s">
        <v>96</v>
      </c>
      <c r="I921" s="12" t="s">
        <v>22</v>
      </c>
      <c r="J921" s="8" t="s">
        <v>1375</v>
      </c>
    </row>
    <row r="922" spans="1:10" x14ac:dyDescent="0.25">
      <c r="A922" s="8" t="s">
        <v>256</v>
      </c>
      <c r="B922" s="8" t="s">
        <v>1372</v>
      </c>
      <c r="C922" s="8" t="s">
        <v>55</v>
      </c>
      <c r="D922" s="8" t="s">
        <v>18</v>
      </c>
      <c r="E922" s="8" t="s">
        <v>1377</v>
      </c>
      <c r="F922" s="8" t="s">
        <v>1379</v>
      </c>
      <c r="G922" s="8" t="s">
        <v>139</v>
      </c>
      <c r="H922" s="8" t="s">
        <v>36</v>
      </c>
      <c r="I922" s="12" t="s">
        <v>22</v>
      </c>
      <c r="J922" s="8" t="s">
        <v>29</v>
      </c>
    </row>
    <row r="923" spans="1:10" x14ac:dyDescent="0.25">
      <c r="A923" s="8" t="s">
        <v>257</v>
      </c>
      <c r="B923" s="8" t="s">
        <v>1372</v>
      </c>
      <c r="C923" s="8" t="s">
        <v>17</v>
      </c>
      <c r="D923" s="8" t="s">
        <v>18</v>
      </c>
      <c r="E923" s="8" t="s">
        <v>1378</v>
      </c>
      <c r="F923" s="8" t="s">
        <v>1380</v>
      </c>
      <c r="G923" s="8" t="s">
        <v>35</v>
      </c>
      <c r="H923" s="8" t="s">
        <v>61</v>
      </c>
      <c r="I923" s="12" t="s">
        <v>22</v>
      </c>
      <c r="J923" s="8" t="s">
        <v>52</v>
      </c>
    </row>
    <row r="924" spans="1:10" x14ac:dyDescent="0.25">
      <c r="A924" s="8" t="s">
        <v>262</v>
      </c>
      <c r="B924" s="8" t="s">
        <v>1372</v>
      </c>
      <c r="C924" s="8" t="s">
        <v>31</v>
      </c>
      <c r="D924" s="8" t="s">
        <v>26</v>
      </c>
      <c r="E924" s="8" t="s">
        <v>1377</v>
      </c>
      <c r="F924" s="8" t="s">
        <v>1379</v>
      </c>
      <c r="G924" s="8" t="s">
        <v>142</v>
      </c>
      <c r="H924" s="8" t="s">
        <v>76</v>
      </c>
      <c r="I924" s="12" t="s">
        <v>22</v>
      </c>
      <c r="J924" s="8" t="s">
        <v>37</v>
      </c>
    </row>
    <row r="925" spans="1:10" x14ac:dyDescent="0.25">
      <c r="A925" s="8" t="s">
        <v>265</v>
      </c>
      <c r="B925" s="8" t="s">
        <v>1372</v>
      </c>
      <c r="C925" s="8" t="s">
        <v>55</v>
      </c>
      <c r="D925" s="8" t="s">
        <v>26</v>
      </c>
      <c r="E925" s="8" t="s">
        <v>1377</v>
      </c>
      <c r="F925" s="8" t="s">
        <v>1379</v>
      </c>
      <c r="G925" s="8" t="s">
        <v>35</v>
      </c>
      <c r="H925" s="8" t="s">
        <v>32</v>
      </c>
      <c r="I925" s="12" t="s">
        <v>20</v>
      </c>
      <c r="J925" s="8" t="s">
        <v>1375</v>
      </c>
    </row>
    <row r="926" spans="1:10" x14ac:dyDescent="0.25">
      <c r="A926" s="8" t="s">
        <v>266</v>
      </c>
      <c r="B926" s="8" t="s">
        <v>1372</v>
      </c>
      <c r="C926" s="8" t="s">
        <v>55</v>
      </c>
      <c r="D926" s="8" t="s">
        <v>18</v>
      </c>
      <c r="E926" s="8" t="s">
        <v>1377</v>
      </c>
      <c r="F926" s="8" t="s">
        <v>1380</v>
      </c>
      <c r="G926" s="8" t="s">
        <v>35</v>
      </c>
      <c r="H926" s="8" t="s">
        <v>32</v>
      </c>
      <c r="I926" s="12" t="s">
        <v>22</v>
      </c>
      <c r="J926" s="8" t="s">
        <v>1375</v>
      </c>
    </row>
    <row r="927" spans="1:10" x14ac:dyDescent="0.25">
      <c r="A927" s="8" t="s">
        <v>273</v>
      </c>
      <c r="B927" s="8" t="s">
        <v>1372</v>
      </c>
      <c r="C927" s="8" t="s">
        <v>31</v>
      </c>
      <c r="D927" s="8" t="s">
        <v>18</v>
      </c>
      <c r="E927" s="8" t="s">
        <v>1378</v>
      </c>
      <c r="F927" s="8" t="s">
        <v>1380</v>
      </c>
      <c r="G927" s="8" t="s">
        <v>108</v>
      </c>
      <c r="H927" s="8" t="s">
        <v>76</v>
      </c>
      <c r="I927" s="12" t="s">
        <v>22</v>
      </c>
      <c r="J927" s="8" t="s">
        <v>37</v>
      </c>
    </row>
    <row r="928" spans="1:10" x14ac:dyDescent="0.25">
      <c r="A928" s="8" t="s">
        <v>303</v>
      </c>
      <c r="B928" s="8" t="s">
        <v>1372</v>
      </c>
      <c r="C928" s="8" t="s">
        <v>55</v>
      </c>
      <c r="D928" s="8" t="s">
        <v>18</v>
      </c>
      <c r="E928" s="8" t="s">
        <v>1378</v>
      </c>
      <c r="F928" s="8" t="s">
        <v>1380</v>
      </c>
      <c r="G928" s="8" t="s">
        <v>47</v>
      </c>
      <c r="H928" s="8" t="s">
        <v>61</v>
      </c>
      <c r="I928" s="12" t="s">
        <v>20</v>
      </c>
      <c r="J928" s="8" t="s">
        <v>33</v>
      </c>
    </row>
    <row r="929" spans="1:10" x14ac:dyDescent="0.25">
      <c r="A929" s="8" t="s">
        <v>307</v>
      </c>
      <c r="B929" s="8" t="s">
        <v>1372</v>
      </c>
      <c r="C929" s="8" t="s">
        <v>31</v>
      </c>
      <c r="D929" s="8" t="s">
        <v>18</v>
      </c>
      <c r="E929" s="8" t="s">
        <v>1377</v>
      </c>
      <c r="F929" s="8" t="s">
        <v>1380</v>
      </c>
      <c r="G929" s="8" t="s">
        <v>35</v>
      </c>
      <c r="H929" s="8" t="s">
        <v>36</v>
      </c>
      <c r="I929" s="12" t="s">
        <v>22</v>
      </c>
      <c r="J929" s="8" t="s">
        <v>37</v>
      </c>
    </row>
    <row r="930" spans="1:10" x14ac:dyDescent="0.25">
      <c r="A930" s="8" t="s">
        <v>308</v>
      </c>
      <c r="B930" s="8" t="s">
        <v>1372</v>
      </c>
      <c r="C930" s="8" t="s">
        <v>55</v>
      </c>
      <c r="D930" s="8" t="s">
        <v>18</v>
      </c>
      <c r="E930" s="8" t="s">
        <v>1377</v>
      </c>
      <c r="F930" s="8" t="s">
        <v>1380</v>
      </c>
      <c r="G930" s="8" t="s">
        <v>35</v>
      </c>
      <c r="H930" s="8" t="s">
        <v>28</v>
      </c>
      <c r="I930" s="12" t="s">
        <v>22</v>
      </c>
      <c r="J930" s="8" t="s">
        <v>1375</v>
      </c>
    </row>
    <row r="931" spans="1:10" x14ac:dyDescent="0.25">
      <c r="A931" s="8" t="s">
        <v>316</v>
      </c>
      <c r="B931" s="8" t="s">
        <v>1372</v>
      </c>
      <c r="C931" s="8" t="s">
        <v>55</v>
      </c>
      <c r="D931" s="8" t="s">
        <v>18</v>
      </c>
      <c r="E931" s="8" t="s">
        <v>1378</v>
      </c>
      <c r="F931" s="8" t="s">
        <v>1379</v>
      </c>
      <c r="G931" s="8" t="s">
        <v>47</v>
      </c>
      <c r="H931" s="8" t="s">
        <v>96</v>
      </c>
      <c r="I931" s="12" t="s">
        <v>22</v>
      </c>
      <c r="J931" s="8" t="s">
        <v>29</v>
      </c>
    </row>
    <row r="932" spans="1:10" x14ac:dyDescent="0.25">
      <c r="A932" s="8" t="s">
        <v>320</v>
      </c>
      <c r="B932" s="8" t="s">
        <v>1372</v>
      </c>
      <c r="C932" s="8" t="s">
        <v>17</v>
      </c>
      <c r="D932" s="8" t="s">
        <v>18</v>
      </c>
      <c r="E932" s="8" t="s">
        <v>1378</v>
      </c>
      <c r="F932" s="8" t="s">
        <v>1379</v>
      </c>
      <c r="G932" s="8" t="s">
        <v>321</v>
      </c>
      <c r="H932" s="8" t="s">
        <v>61</v>
      </c>
      <c r="I932" s="12" t="s">
        <v>22</v>
      </c>
      <c r="J932" s="8" t="s">
        <v>1375</v>
      </c>
    </row>
    <row r="933" spans="1:10" x14ac:dyDescent="0.25">
      <c r="A933" s="8" t="s">
        <v>383</v>
      </c>
      <c r="B933" s="8" t="s">
        <v>1372</v>
      </c>
      <c r="C933" s="8" t="s">
        <v>55</v>
      </c>
      <c r="D933" s="8" t="s">
        <v>26</v>
      </c>
      <c r="E933" s="8" t="s">
        <v>1378</v>
      </c>
      <c r="F933" s="8" t="s">
        <v>1379</v>
      </c>
      <c r="G933" s="8" t="s">
        <v>35</v>
      </c>
      <c r="H933" s="8" t="s">
        <v>76</v>
      </c>
      <c r="I933" s="12" t="s">
        <v>20</v>
      </c>
      <c r="J933" s="8" t="s">
        <v>1375</v>
      </c>
    </row>
    <row r="934" spans="1:10" x14ac:dyDescent="0.25">
      <c r="A934" s="8" t="s">
        <v>397</v>
      </c>
      <c r="B934" s="8" t="s">
        <v>1372</v>
      </c>
      <c r="C934" s="8" t="s">
        <v>55</v>
      </c>
      <c r="D934" s="8" t="s">
        <v>18</v>
      </c>
      <c r="E934" s="8" t="s">
        <v>1377</v>
      </c>
      <c r="F934" s="8" t="s">
        <v>1379</v>
      </c>
      <c r="G934" s="8" t="s">
        <v>19</v>
      </c>
      <c r="H934" s="8" t="s">
        <v>32</v>
      </c>
      <c r="I934" s="12" t="s">
        <v>20</v>
      </c>
      <c r="J934" s="8" t="s">
        <v>1375</v>
      </c>
    </row>
    <row r="935" spans="1:10" x14ac:dyDescent="0.25">
      <c r="A935" s="8" t="s">
        <v>398</v>
      </c>
      <c r="B935" s="8" t="s">
        <v>1372</v>
      </c>
      <c r="C935" s="8" t="s">
        <v>55</v>
      </c>
      <c r="D935" s="8" t="s">
        <v>18</v>
      </c>
      <c r="E935" s="8" t="s">
        <v>1378</v>
      </c>
      <c r="F935" s="8" t="s">
        <v>1380</v>
      </c>
      <c r="G935" s="8" t="s">
        <v>27</v>
      </c>
      <c r="H935" s="8" t="s">
        <v>48</v>
      </c>
      <c r="I935" s="12" t="s">
        <v>20</v>
      </c>
      <c r="J935" s="8" t="s">
        <v>29</v>
      </c>
    </row>
    <row r="936" spans="1:10" x14ac:dyDescent="0.25">
      <c r="A936" s="8" t="s">
        <v>401</v>
      </c>
      <c r="B936" s="8" t="s">
        <v>1372</v>
      </c>
      <c r="C936" s="8" t="s">
        <v>55</v>
      </c>
      <c r="D936" s="8" t="s">
        <v>26</v>
      </c>
      <c r="E936" s="8" t="s">
        <v>1377</v>
      </c>
      <c r="F936" s="8" t="s">
        <v>1379</v>
      </c>
      <c r="G936" s="8" t="s">
        <v>35</v>
      </c>
      <c r="H936" s="8" t="s">
        <v>21</v>
      </c>
      <c r="I936" s="12" t="s">
        <v>20</v>
      </c>
      <c r="J936" s="8" t="s">
        <v>29</v>
      </c>
    </row>
    <row r="937" spans="1:10" x14ac:dyDescent="0.25">
      <c r="A937" s="8" t="s">
        <v>435</v>
      </c>
      <c r="B937" s="8" t="s">
        <v>1372</v>
      </c>
      <c r="C937" s="8" t="s">
        <v>55</v>
      </c>
      <c r="D937" s="8" t="s">
        <v>18</v>
      </c>
      <c r="E937" s="8" t="s">
        <v>1377</v>
      </c>
      <c r="F937" s="8" t="s">
        <v>1380</v>
      </c>
      <c r="G937" s="8" t="s">
        <v>47</v>
      </c>
      <c r="H937" s="8" t="s">
        <v>68</v>
      </c>
      <c r="I937" s="12" t="s">
        <v>20</v>
      </c>
      <c r="J937" s="8" t="s">
        <v>37</v>
      </c>
    </row>
    <row r="938" spans="1:10" x14ac:dyDescent="0.25">
      <c r="A938" s="8" t="s">
        <v>446</v>
      </c>
      <c r="B938" s="8" t="s">
        <v>1372</v>
      </c>
      <c r="C938" s="8" t="s">
        <v>87</v>
      </c>
      <c r="D938" s="8" t="s">
        <v>87</v>
      </c>
      <c r="E938" s="8" t="s">
        <v>1377</v>
      </c>
      <c r="F938" s="8" t="s">
        <v>1379</v>
      </c>
      <c r="G938" s="8" t="s">
        <v>27</v>
      </c>
      <c r="H938" s="8" t="s">
        <v>36</v>
      </c>
      <c r="I938" s="12" t="s">
        <v>22</v>
      </c>
      <c r="J938" s="8" t="s">
        <v>1375</v>
      </c>
    </row>
    <row r="939" spans="1:10" x14ac:dyDescent="0.25">
      <c r="A939" s="8" t="s">
        <v>491</v>
      </c>
      <c r="B939" s="8" t="s">
        <v>1372</v>
      </c>
      <c r="C939" s="8" t="s">
        <v>55</v>
      </c>
      <c r="D939" s="8" t="s">
        <v>87</v>
      </c>
      <c r="E939" s="8" t="s">
        <v>1377</v>
      </c>
      <c r="F939" s="8" t="s">
        <v>1379</v>
      </c>
      <c r="G939" s="8" t="s">
        <v>19</v>
      </c>
      <c r="H939" s="8" t="s">
        <v>492</v>
      </c>
      <c r="I939" s="12" t="s">
        <v>20</v>
      </c>
      <c r="J939" s="8" t="s">
        <v>29</v>
      </c>
    </row>
    <row r="940" spans="1:10" x14ac:dyDescent="0.25">
      <c r="A940" s="8" t="s">
        <v>532</v>
      </c>
      <c r="B940" s="8" t="s">
        <v>1372</v>
      </c>
      <c r="C940" s="8" t="s">
        <v>31</v>
      </c>
      <c r="D940" s="8" t="s">
        <v>26</v>
      </c>
      <c r="E940" s="8" t="s">
        <v>1377</v>
      </c>
      <c r="F940" s="8" t="s">
        <v>1380</v>
      </c>
      <c r="G940" s="8" t="s">
        <v>27</v>
      </c>
      <c r="H940" s="8" t="s">
        <v>36</v>
      </c>
      <c r="I940" s="12" t="s">
        <v>22</v>
      </c>
      <c r="J940" s="8" t="s">
        <v>29</v>
      </c>
    </row>
    <row r="941" spans="1:10" x14ac:dyDescent="0.25">
      <c r="A941" s="8" t="s">
        <v>555</v>
      </c>
      <c r="B941" s="8" t="s">
        <v>1372</v>
      </c>
      <c r="C941" s="8" t="s">
        <v>55</v>
      </c>
      <c r="D941" s="8" t="s">
        <v>18</v>
      </c>
      <c r="E941" s="8" t="s">
        <v>1378</v>
      </c>
      <c r="F941" s="8" t="s">
        <v>1380</v>
      </c>
      <c r="G941" s="8" t="s">
        <v>27</v>
      </c>
      <c r="H941" s="8" t="s">
        <v>66</v>
      </c>
      <c r="I941" s="12" t="s">
        <v>22</v>
      </c>
      <c r="J941" s="8" t="s">
        <v>45</v>
      </c>
    </row>
    <row r="942" spans="1:10" x14ac:dyDescent="0.25">
      <c r="A942" s="8" t="s">
        <v>573</v>
      </c>
      <c r="B942" s="8" t="s">
        <v>1372</v>
      </c>
      <c r="C942" s="8" t="s">
        <v>55</v>
      </c>
      <c r="D942" s="8" t="s">
        <v>87</v>
      </c>
      <c r="E942" s="8" t="s">
        <v>1377</v>
      </c>
      <c r="F942" s="8" t="s">
        <v>1380</v>
      </c>
      <c r="G942" s="8" t="s">
        <v>35</v>
      </c>
      <c r="H942" s="8" t="s">
        <v>166</v>
      </c>
      <c r="I942" s="12" t="s">
        <v>22</v>
      </c>
      <c r="J942" s="8" t="s">
        <v>29</v>
      </c>
    </row>
    <row r="943" spans="1:10" x14ac:dyDescent="0.25">
      <c r="A943" s="8" t="s">
        <v>596</v>
      </c>
      <c r="B943" s="8" t="s">
        <v>1372</v>
      </c>
      <c r="C943" s="8" t="s">
        <v>55</v>
      </c>
      <c r="D943" s="8" t="s">
        <v>18</v>
      </c>
      <c r="E943" s="8" t="s">
        <v>1377</v>
      </c>
      <c r="F943" s="8" t="s">
        <v>1379</v>
      </c>
      <c r="G943" s="8" t="s">
        <v>35</v>
      </c>
      <c r="H943" s="8" t="s">
        <v>66</v>
      </c>
      <c r="I943" s="12" t="s">
        <v>20</v>
      </c>
      <c r="J943" s="8" t="s">
        <v>1375</v>
      </c>
    </row>
    <row r="944" spans="1:10" x14ac:dyDescent="0.25">
      <c r="A944" s="8" t="s">
        <v>605</v>
      </c>
      <c r="B944" s="8" t="s">
        <v>1372</v>
      </c>
      <c r="C944" s="8" t="s">
        <v>31</v>
      </c>
      <c r="D944" s="8" t="s">
        <v>26</v>
      </c>
      <c r="E944" s="8" t="s">
        <v>1378</v>
      </c>
      <c r="F944" s="8" t="s">
        <v>1380</v>
      </c>
      <c r="G944" s="8" t="s">
        <v>142</v>
      </c>
      <c r="H944" s="8" t="s">
        <v>48</v>
      </c>
      <c r="I944" s="12" t="s">
        <v>22</v>
      </c>
      <c r="J944" s="8" t="s">
        <v>45</v>
      </c>
    </row>
    <row r="945" spans="1:10" x14ac:dyDescent="0.25">
      <c r="A945" s="8" t="s">
        <v>609</v>
      </c>
      <c r="B945" s="8" t="s">
        <v>1372</v>
      </c>
      <c r="C945" s="8" t="s">
        <v>31</v>
      </c>
      <c r="D945" s="8" t="s">
        <v>18</v>
      </c>
      <c r="E945" s="8" t="s">
        <v>1377</v>
      </c>
      <c r="F945" s="8" t="s">
        <v>1380</v>
      </c>
      <c r="G945" s="8" t="s">
        <v>35</v>
      </c>
      <c r="H945" s="8" t="s">
        <v>61</v>
      </c>
      <c r="I945" s="12" t="s">
        <v>20</v>
      </c>
      <c r="J945" s="8" t="s">
        <v>29</v>
      </c>
    </row>
    <row r="946" spans="1:10" x14ac:dyDescent="0.25">
      <c r="A946" s="8" t="s">
        <v>616</v>
      </c>
      <c r="B946" s="8" t="s">
        <v>1372</v>
      </c>
      <c r="C946" s="8" t="s">
        <v>31</v>
      </c>
      <c r="D946" s="8" t="s">
        <v>26</v>
      </c>
      <c r="E946" s="8" t="s">
        <v>1377</v>
      </c>
      <c r="F946" s="8" t="s">
        <v>1379</v>
      </c>
      <c r="G946" s="8" t="s">
        <v>35</v>
      </c>
      <c r="H946" s="8" t="s">
        <v>48</v>
      </c>
      <c r="I946" s="12" t="s">
        <v>22</v>
      </c>
      <c r="J946" s="8" t="s">
        <v>1375</v>
      </c>
    </row>
    <row r="947" spans="1:10" x14ac:dyDescent="0.25">
      <c r="A947" s="8" t="s">
        <v>644</v>
      </c>
      <c r="B947" s="8" t="s">
        <v>1372</v>
      </c>
      <c r="C947" s="8" t="s">
        <v>55</v>
      </c>
      <c r="D947" s="8" t="s">
        <v>18</v>
      </c>
      <c r="E947" s="8" t="s">
        <v>1378</v>
      </c>
      <c r="F947" s="8" t="s">
        <v>1380</v>
      </c>
      <c r="G947" s="8" t="s">
        <v>35</v>
      </c>
      <c r="H947" s="8" t="s">
        <v>21</v>
      </c>
      <c r="I947" s="12" t="s">
        <v>22</v>
      </c>
      <c r="J947" s="8" t="s">
        <v>37</v>
      </c>
    </row>
    <row r="948" spans="1:10" x14ac:dyDescent="0.25">
      <c r="A948" s="8" t="s">
        <v>652</v>
      </c>
      <c r="B948" s="8" t="s">
        <v>1372</v>
      </c>
      <c r="C948" s="8" t="s">
        <v>55</v>
      </c>
      <c r="D948" s="8" t="s">
        <v>18</v>
      </c>
      <c r="E948" s="8" t="s">
        <v>1378</v>
      </c>
      <c r="F948" s="8" t="s">
        <v>1380</v>
      </c>
      <c r="G948" s="8" t="s">
        <v>47</v>
      </c>
      <c r="H948" s="8" t="s">
        <v>166</v>
      </c>
      <c r="I948" s="12" t="s">
        <v>22</v>
      </c>
      <c r="J948" s="8" t="s">
        <v>653</v>
      </c>
    </row>
    <row r="949" spans="1:10" x14ac:dyDescent="0.25">
      <c r="A949" s="8" t="s">
        <v>668</v>
      </c>
      <c r="B949" s="8" t="s">
        <v>1372</v>
      </c>
      <c r="C949" s="8" t="s">
        <v>31</v>
      </c>
      <c r="D949" s="8" t="s">
        <v>26</v>
      </c>
      <c r="E949" s="8" t="s">
        <v>1378</v>
      </c>
      <c r="F949" s="8" t="s">
        <v>1379</v>
      </c>
      <c r="G949" s="8" t="s">
        <v>47</v>
      </c>
      <c r="H949" s="8" t="s">
        <v>28</v>
      </c>
      <c r="I949" s="12" t="s">
        <v>22</v>
      </c>
      <c r="J949" s="8" t="s">
        <v>37</v>
      </c>
    </row>
    <row r="950" spans="1:10" x14ac:dyDescent="0.25">
      <c r="A950" s="8" t="s">
        <v>694</v>
      </c>
      <c r="B950" s="8" t="s">
        <v>1372</v>
      </c>
      <c r="C950" s="8" t="s">
        <v>31</v>
      </c>
      <c r="D950" s="8" t="s">
        <v>18</v>
      </c>
      <c r="E950" s="8" t="s">
        <v>1378</v>
      </c>
      <c r="F950" s="8" t="s">
        <v>1379</v>
      </c>
      <c r="G950" s="8" t="s">
        <v>27</v>
      </c>
      <c r="H950" s="8" t="s">
        <v>32</v>
      </c>
      <c r="I950" s="12" t="s">
        <v>22</v>
      </c>
      <c r="J950" s="8" t="s">
        <v>45</v>
      </c>
    </row>
    <row r="951" spans="1:10" x14ac:dyDescent="0.25">
      <c r="A951" s="8" t="s">
        <v>702</v>
      </c>
      <c r="B951" s="8" t="s">
        <v>1372</v>
      </c>
      <c r="C951" s="8" t="s">
        <v>31</v>
      </c>
      <c r="D951" s="8" t="s">
        <v>26</v>
      </c>
      <c r="E951" s="8" t="s">
        <v>1377</v>
      </c>
      <c r="F951" s="8" t="s">
        <v>1379</v>
      </c>
      <c r="G951" s="8" t="s">
        <v>27</v>
      </c>
      <c r="H951" s="8" t="s">
        <v>76</v>
      </c>
      <c r="I951" s="12" t="s">
        <v>22</v>
      </c>
      <c r="J951" s="8" t="s">
        <v>29</v>
      </c>
    </row>
    <row r="952" spans="1:10" x14ac:dyDescent="0.25">
      <c r="A952" s="8" t="s">
        <v>724</v>
      </c>
      <c r="B952" s="8" t="s">
        <v>1372</v>
      </c>
      <c r="C952" s="8" t="s">
        <v>31</v>
      </c>
      <c r="D952" s="8" t="s">
        <v>18</v>
      </c>
      <c r="E952" s="8" t="s">
        <v>1377</v>
      </c>
      <c r="F952" s="8" t="s">
        <v>1379</v>
      </c>
      <c r="G952" s="8" t="s">
        <v>47</v>
      </c>
      <c r="H952" s="8" t="s">
        <v>216</v>
      </c>
      <c r="I952" s="12" t="s">
        <v>22</v>
      </c>
      <c r="J952" s="8" t="s">
        <v>29</v>
      </c>
    </row>
    <row r="953" spans="1:10" x14ac:dyDescent="0.25">
      <c r="A953" s="8" t="s">
        <v>730</v>
      </c>
      <c r="B953" s="8" t="s">
        <v>1372</v>
      </c>
      <c r="C953" s="8" t="s">
        <v>31</v>
      </c>
      <c r="D953" s="8" t="s">
        <v>18</v>
      </c>
      <c r="E953" s="8" t="s">
        <v>1377</v>
      </c>
      <c r="F953" s="8" t="s">
        <v>1380</v>
      </c>
      <c r="G953" s="8" t="s">
        <v>35</v>
      </c>
      <c r="H953" s="8" t="s">
        <v>48</v>
      </c>
      <c r="I953" s="12" t="s">
        <v>22</v>
      </c>
      <c r="J953" s="8" t="s">
        <v>1375</v>
      </c>
    </row>
    <row r="954" spans="1:10" x14ac:dyDescent="0.25">
      <c r="A954" s="8" t="s">
        <v>735</v>
      </c>
      <c r="B954" s="8" t="s">
        <v>1372</v>
      </c>
      <c r="C954" s="8" t="s">
        <v>31</v>
      </c>
      <c r="D954" s="8" t="s">
        <v>26</v>
      </c>
      <c r="E954" s="8" t="s">
        <v>1377</v>
      </c>
      <c r="F954" s="8" t="s">
        <v>1379</v>
      </c>
      <c r="G954" s="8" t="s">
        <v>35</v>
      </c>
      <c r="H954" s="8" t="s">
        <v>36</v>
      </c>
      <c r="I954" s="12" t="s">
        <v>20</v>
      </c>
      <c r="J954" s="8" t="s">
        <v>1375</v>
      </c>
    </row>
    <row r="955" spans="1:10" x14ac:dyDescent="0.25">
      <c r="A955" s="8" t="s">
        <v>742</v>
      </c>
      <c r="B955" s="8" t="s">
        <v>1372</v>
      </c>
      <c r="C955" s="8" t="s">
        <v>31</v>
      </c>
      <c r="D955" s="8" t="s">
        <v>26</v>
      </c>
      <c r="E955" s="8" t="s">
        <v>1377</v>
      </c>
      <c r="F955" s="8" t="s">
        <v>1380</v>
      </c>
      <c r="G955" s="8" t="s">
        <v>47</v>
      </c>
      <c r="H955" s="8" t="s">
        <v>66</v>
      </c>
      <c r="I955" s="12" t="s">
        <v>20</v>
      </c>
      <c r="J955" s="8" t="s">
        <v>29</v>
      </c>
    </row>
    <row r="956" spans="1:10" x14ac:dyDescent="0.25">
      <c r="A956" s="8" t="s">
        <v>783</v>
      </c>
      <c r="B956" s="8" t="s">
        <v>1372</v>
      </c>
      <c r="C956" s="8" t="s">
        <v>55</v>
      </c>
      <c r="D956" s="8" t="s">
        <v>26</v>
      </c>
      <c r="E956" s="8" t="s">
        <v>1378</v>
      </c>
      <c r="F956" s="8" t="s">
        <v>1380</v>
      </c>
      <c r="G956" s="8" t="s">
        <v>35</v>
      </c>
      <c r="H956" s="8" t="s">
        <v>36</v>
      </c>
      <c r="I956" s="12" t="s">
        <v>20</v>
      </c>
      <c r="J956" s="8" t="s">
        <v>37</v>
      </c>
    </row>
    <row r="957" spans="1:10" x14ac:dyDescent="0.25">
      <c r="A957" s="8" t="s">
        <v>784</v>
      </c>
      <c r="B957" s="8" t="s">
        <v>1372</v>
      </c>
      <c r="C957" s="8" t="s">
        <v>31</v>
      </c>
      <c r="D957" s="8" t="s">
        <v>18</v>
      </c>
      <c r="E957" s="8" t="s">
        <v>1378</v>
      </c>
      <c r="F957" s="8" t="s">
        <v>1380</v>
      </c>
      <c r="G957" s="8" t="s">
        <v>35</v>
      </c>
      <c r="H957" s="8" t="s">
        <v>61</v>
      </c>
      <c r="I957" s="12" t="s">
        <v>22</v>
      </c>
      <c r="J957" s="8" t="s">
        <v>37</v>
      </c>
    </row>
    <row r="958" spans="1:10" x14ac:dyDescent="0.25">
      <c r="A958" s="8" t="s">
        <v>788</v>
      </c>
      <c r="B958" s="8" t="s">
        <v>1372</v>
      </c>
      <c r="C958" s="8" t="s">
        <v>55</v>
      </c>
      <c r="D958" s="8" t="s">
        <v>18</v>
      </c>
      <c r="E958" s="8" t="s">
        <v>1378</v>
      </c>
      <c r="F958" s="8" t="s">
        <v>1380</v>
      </c>
      <c r="G958" s="8" t="s">
        <v>35</v>
      </c>
      <c r="H958" s="8" t="s">
        <v>68</v>
      </c>
      <c r="I958" s="12" t="s">
        <v>20</v>
      </c>
      <c r="J958" s="8" t="s">
        <v>37</v>
      </c>
    </row>
    <row r="959" spans="1:10" x14ac:dyDescent="0.25">
      <c r="A959" s="8" t="s">
        <v>792</v>
      </c>
      <c r="B959" s="8" t="s">
        <v>1372</v>
      </c>
      <c r="C959" s="8" t="s">
        <v>31</v>
      </c>
      <c r="D959" s="8" t="s">
        <v>18</v>
      </c>
      <c r="E959" s="8" t="s">
        <v>1377</v>
      </c>
      <c r="F959" s="8" t="s">
        <v>1379</v>
      </c>
      <c r="G959" s="8" t="s">
        <v>47</v>
      </c>
      <c r="H959" s="8" t="s">
        <v>36</v>
      </c>
      <c r="I959" s="12" t="s">
        <v>20</v>
      </c>
      <c r="J959" s="8" t="s">
        <v>37</v>
      </c>
    </row>
    <row r="960" spans="1:10" x14ac:dyDescent="0.25">
      <c r="A960" s="8" t="s">
        <v>798</v>
      </c>
      <c r="B960" s="8" t="s">
        <v>1372</v>
      </c>
      <c r="C960" s="8" t="s">
        <v>31</v>
      </c>
      <c r="D960" s="8" t="s">
        <v>26</v>
      </c>
      <c r="E960" s="8" t="s">
        <v>1377</v>
      </c>
      <c r="F960" s="8" t="s">
        <v>1379</v>
      </c>
      <c r="G960" s="8" t="s">
        <v>27</v>
      </c>
      <c r="H960" s="8" t="s">
        <v>61</v>
      </c>
      <c r="I960" s="12" t="s">
        <v>22</v>
      </c>
      <c r="J960" s="8" t="s">
        <v>45</v>
      </c>
    </row>
    <row r="961" spans="1:10" x14ac:dyDescent="0.25">
      <c r="A961" s="8" t="s">
        <v>805</v>
      </c>
      <c r="B961" s="8" t="s">
        <v>1372</v>
      </c>
      <c r="C961" s="8" t="s">
        <v>31</v>
      </c>
      <c r="D961" s="8" t="s">
        <v>18</v>
      </c>
      <c r="E961" s="8" t="s">
        <v>1378</v>
      </c>
      <c r="F961" s="8" t="s">
        <v>1380</v>
      </c>
      <c r="G961" s="8" t="s">
        <v>27</v>
      </c>
      <c r="H961" s="8" t="s">
        <v>32</v>
      </c>
      <c r="I961" s="12" t="s">
        <v>20</v>
      </c>
      <c r="J961" s="8" t="s">
        <v>37</v>
      </c>
    </row>
    <row r="962" spans="1:10" x14ac:dyDescent="0.25">
      <c r="A962" s="8" t="s">
        <v>814</v>
      </c>
      <c r="B962" s="8" t="s">
        <v>1372</v>
      </c>
      <c r="C962" s="8" t="s">
        <v>31</v>
      </c>
      <c r="D962" s="8" t="s">
        <v>18</v>
      </c>
      <c r="E962" s="8" t="s">
        <v>1377</v>
      </c>
      <c r="F962" s="8" t="s">
        <v>1379</v>
      </c>
      <c r="G962" s="8" t="s">
        <v>47</v>
      </c>
      <c r="H962" s="8" t="s">
        <v>166</v>
      </c>
      <c r="I962" s="12" t="s">
        <v>20</v>
      </c>
      <c r="J962" s="8" t="s">
        <v>29</v>
      </c>
    </row>
    <row r="963" spans="1:10" x14ac:dyDescent="0.25">
      <c r="A963" s="8" t="s">
        <v>820</v>
      </c>
      <c r="B963" s="8" t="s">
        <v>1372</v>
      </c>
      <c r="C963" s="8" t="s">
        <v>55</v>
      </c>
      <c r="D963" s="8" t="s">
        <v>18</v>
      </c>
      <c r="E963" s="8" t="s">
        <v>1377</v>
      </c>
      <c r="F963" s="8" t="s">
        <v>1379</v>
      </c>
      <c r="G963" s="8" t="s">
        <v>27</v>
      </c>
      <c r="H963" s="8" t="s">
        <v>61</v>
      </c>
      <c r="I963" s="12" t="s">
        <v>22</v>
      </c>
      <c r="J963" s="8" t="s">
        <v>115</v>
      </c>
    </row>
    <row r="964" spans="1:10" x14ac:dyDescent="0.25">
      <c r="A964" s="8" t="s">
        <v>823</v>
      </c>
      <c r="B964" s="8" t="s">
        <v>1372</v>
      </c>
      <c r="C964" s="8" t="s">
        <v>17</v>
      </c>
      <c r="D964" s="8" t="s">
        <v>18</v>
      </c>
      <c r="E964" s="8" t="s">
        <v>1377</v>
      </c>
      <c r="F964" s="8" t="s">
        <v>1379</v>
      </c>
      <c r="G964" s="8" t="s">
        <v>47</v>
      </c>
      <c r="H964" s="8" t="s">
        <v>32</v>
      </c>
      <c r="I964" s="12" t="s">
        <v>22</v>
      </c>
      <c r="J964" s="8" t="s">
        <v>33</v>
      </c>
    </row>
    <row r="965" spans="1:10" x14ac:dyDescent="0.25">
      <c r="A965" s="8" t="s">
        <v>834</v>
      </c>
      <c r="B965" s="8" t="s">
        <v>1372</v>
      </c>
      <c r="C965" s="8" t="s">
        <v>17</v>
      </c>
      <c r="D965" s="8" t="s">
        <v>318</v>
      </c>
      <c r="E965" s="8" t="s">
        <v>1377</v>
      </c>
      <c r="F965" s="8" t="s">
        <v>1379</v>
      </c>
      <c r="G965" s="8" t="s">
        <v>27</v>
      </c>
      <c r="H965" s="8" t="s">
        <v>145</v>
      </c>
      <c r="I965" s="12" t="s">
        <v>20</v>
      </c>
      <c r="J965" s="8" t="s">
        <v>33</v>
      </c>
    </row>
    <row r="966" spans="1:10" x14ac:dyDescent="0.25">
      <c r="A966" s="8" t="s">
        <v>855</v>
      </c>
      <c r="B966" s="8" t="s">
        <v>1372</v>
      </c>
      <c r="C966" s="8" t="s">
        <v>31</v>
      </c>
      <c r="D966" s="8" t="s">
        <v>26</v>
      </c>
      <c r="E966" s="8" t="s">
        <v>1377</v>
      </c>
      <c r="F966" s="8" t="s">
        <v>1379</v>
      </c>
      <c r="G966" s="8" t="s">
        <v>19</v>
      </c>
      <c r="H966" s="8" t="s">
        <v>166</v>
      </c>
      <c r="I966" s="12" t="s">
        <v>22</v>
      </c>
      <c r="J966" s="8" t="s">
        <v>856</v>
      </c>
    </row>
    <row r="967" spans="1:10" x14ac:dyDescent="0.25">
      <c r="A967" s="8" t="s">
        <v>871</v>
      </c>
      <c r="B967" s="8" t="s">
        <v>1372</v>
      </c>
      <c r="C967" s="8" t="s">
        <v>17</v>
      </c>
      <c r="D967" s="8" t="s">
        <v>18</v>
      </c>
      <c r="E967" s="8" t="s">
        <v>1378</v>
      </c>
      <c r="F967" s="8" t="s">
        <v>1379</v>
      </c>
      <c r="G967" s="8" t="s">
        <v>35</v>
      </c>
      <c r="H967" s="8" t="s">
        <v>277</v>
      </c>
      <c r="I967" s="12" t="s">
        <v>22</v>
      </c>
      <c r="J967" s="8" t="s">
        <v>1375</v>
      </c>
    </row>
    <row r="968" spans="1:10" x14ac:dyDescent="0.25">
      <c r="A968" s="8" t="s">
        <v>873</v>
      </c>
      <c r="B968" s="8" t="s">
        <v>1372</v>
      </c>
      <c r="C968" s="8" t="s">
        <v>87</v>
      </c>
      <c r="D968" s="8" t="s">
        <v>87</v>
      </c>
      <c r="E968" s="8" t="s">
        <v>1377</v>
      </c>
      <c r="F968" s="8" t="s">
        <v>1380</v>
      </c>
      <c r="G968" s="8" t="s">
        <v>35</v>
      </c>
      <c r="H968" s="8" t="s">
        <v>36</v>
      </c>
      <c r="I968" s="12" t="s">
        <v>22</v>
      </c>
      <c r="J968" s="8" t="s">
        <v>33</v>
      </c>
    </row>
    <row r="969" spans="1:10" x14ac:dyDescent="0.25">
      <c r="A969" s="8" t="s">
        <v>880</v>
      </c>
      <c r="B969" s="8" t="s">
        <v>1372</v>
      </c>
      <c r="C969" s="8" t="s">
        <v>17</v>
      </c>
      <c r="D969" s="8" t="s">
        <v>18</v>
      </c>
      <c r="E969" s="8" t="s">
        <v>1377</v>
      </c>
      <c r="F969" s="8" t="s">
        <v>1379</v>
      </c>
      <c r="G969" s="8" t="s">
        <v>47</v>
      </c>
      <c r="H969" s="8" t="s">
        <v>145</v>
      </c>
      <c r="I969" s="12" t="s">
        <v>22</v>
      </c>
      <c r="J969" s="8" t="s">
        <v>33</v>
      </c>
    </row>
    <row r="970" spans="1:10" x14ac:dyDescent="0.25">
      <c r="A970" s="8" t="s">
        <v>888</v>
      </c>
      <c r="B970" s="8" t="s">
        <v>1372</v>
      </c>
      <c r="C970" s="8" t="s">
        <v>17</v>
      </c>
      <c r="D970" s="8" t="s">
        <v>18</v>
      </c>
      <c r="E970" s="8" t="s">
        <v>1378</v>
      </c>
      <c r="F970" s="8" t="s">
        <v>1379</v>
      </c>
      <c r="G970" s="8" t="s">
        <v>47</v>
      </c>
      <c r="H970" s="8" t="s">
        <v>166</v>
      </c>
      <c r="I970" s="12" t="s">
        <v>22</v>
      </c>
      <c r="J970" s="8" t="s">
        <v>33</v>
      </c>
    </row>
    <row r="971" spans="1:10" x14ac:dyDescent="0.25">
      <c r="A971" s="8" t="s">
        <v>891</v>
      </c>
      <c r="B971" s="8" t="s">
        <v>1372</v>
      </c>
      <c r="C971" s="8" t="s">
        <v>55</v>
      </c>
      <c r="D971" s="8" t="s">
        <v>18</v>
      </c>
      <c r="E971" s="8" t="s">
        <v>1377</v>
      </c>
      <c r="F971" s="8" t="s">
        <v>1379</v>
      </c>
      <c r="G971" s="8" t="s">
        <v>19</v>
      </c>
      <c r="H971" s="8" t="s">
        <v>32</v>
      </c>
      <c r="I971" s="12" t="s">
        <v>20</v>
      </c>
      <c r="J971" s="8" t="s">
        <v>29</v>
      </c>
    </row>
    <row r="972" spans="1:10" x14ac:dyDescent="0.25">
      <c r="A972" s="8" t="s">
        <v>911</v>
      </c>
      <c r="B972" s="8" t="s">
        <v>1372</v>
      </c>
      <c r="C972" s="8" t="s">
        <v>87</v>
      </c>
      <c r="D972" s="8" t="s">
        <v>87</v>
      </c>
      <c r="E972" s="8" t="s">
        <v>1377</v>
      </c>
      <c r="F972" s="8" t="s">
        <v>1379</v>
      </c>
      <c r="G972" s="8" t="s">
        <v>35</v>
      </c>
      <c r="H972" s="8" t="s">
        <v>68</v>
      </c>
      <c r="I972" s="12" t="s">
        <v>22</v>
      </c>
      <c r="J972" s="8" t="s">
        <v>1375</v>
      </c>
    </row>
    <row r="973" spans="1:10" x14ac:dyDescent="0.25">
      <c r="A973" s="8" t="s">
        <v>915</v>
      </c>
      <c r="B973" s="8" t="s">
        <v>1372</v>
      </c>
      <c r="C973" s="8" t="s">
        <v>55</v>
      </c>
      <c r="D973" s="8" t="s">
        <v>18</v>
      </c>
      <c r="E973" s="8" t="s">
        <v>1378</v>
      </c>
      <c r="F973" s="8" t="s">
        <v>1379</v>
      </c>
      <c r="G973" s="8" t="s">
        <v>35</v>
      </c>
      <c r="H973" s="8" t="s">
        <v>32</v>
      </c>
      <c r="I973" s="12" t="s">
        <v>22</v>
      </c>
      <c r="J973" s="8" t="s">
        <v>37</v>
      </c>
    </row>
    <row r="974" spans="1:10" x14ac:dyDescent="0.25">
      <c r="A974" s="8" t="s">
        <v>920</v>
      </c>
      <c r="B974" s="8" t="s">
        <v>1372</v>
      </c>
      <c r="C974" s="8" t="s">
        <v>31</v>
      </c>
      <c r="D974" s="8" t="s">
        <v>26</v>
      </c>
      <c r="E974" s="8" t="s">
        <v>1377</v>
      </c>
      <c r="F974" s="8" t="s">
        <v>1380</v>
      </c>
      <c r="G974" s="8" t="s">
        <v>35</v>
      </c>
      <c r="H974" s="8" t="s">
        <v>36</v>
      </c>
      <c r="I974" s="12" t="s">
        <v>20</v>
      </c>
      <c r="J974" s="8" t="s">
        <v>29</v>
      </c>
    </row>
    <row r="975" spans="1:10" x14ac:dyDescent="0.25">
      <c r="A975" s="8" t="s">
        <v>943</v>
      </c>
      <c r="B975" s="8" t="s">
        <v>1372</v>
      </c>
      <c r="C975" s="8" t="s">
        <v>31</v>
      </c>
      <c r="D975" s="8" t="s">
        <v>26</v>
      </c>
      <c r="E975" s="8" t="s">
        <v>1377</v>
      </c>
      <c r="F975" s="8" t="s">
        <v>1379</v>
      </c>
      <c r="G975" s="8" t="s">
        <v>57</v>
      </c>
      <c r="H975" s="8" t="s">
        <v>944</v>
      </c>
      <c r="I975" s="12" t="s">
        <v>20</v>
      </c>
      <c r="J975" s="8" t="s">
        <v>33</v>
      </c>
    </row>
    <row r="976" spans="1:10" x14ac:dyDescent="0.25">
      <c r="A976" s="8" t="s">
        <v>947</v>
      </c>
      <c r="B976" s="8" t="s">
        <v>1372</v>
      </c>
      <c r="C976" s="8" t="s">
        <v>55</v>
      </c>
      <c r="D976" s="8" t="s">
        <v>26</v>
      </c>
      <c r="E976" s="8" t="s">
        <v>1377</v>
      </c>
      <c r="F976" s="8" t="s">
        <v>1380</v>
      </c>
      <c r="G976" s="8" t="s">
        <v>142</v>
      </c>
      <c r="H976" s="8" t="s">
        <v>948</v>
      </c>
      <c r="I976" s="12" t="s">
        <v>22</v>
      </c>
      <c r="J976" s="8" t="s">
        <v>1375</v>
      </c>
    </row>
    <row r="977" spans="1:10" x14ac:dyDescent="0.25">
      <c r="A977" s="8" t="s">
        <v>957</v>
      </c>
      <c r="B977" s="8" t="s">
        <v>1372</v>
      </c>
      <c r="C977" s="8" t="s">
        <v>17</v>
      </c>
      <c r="D977" s="8" t="s">
        <v>26</v>
      </c>
      <c r="E977" s="8" t="s">
        <v>1378</v>
      </c>
      <c r="F977" s="8" t="s">
        <v>1379</v>
      </c>
      <c r="G977" s="8" t="s">
        <v>27</v>
      </c>
      <c r="H977" s="8" t="s">
        <v>61</v>
      </c>
      <c r="I977" s="12" t="s">
        <v>20</v>
      </c>
      <c r="J977" s="8" t="s">
        <v>52</v>
      </c>
    </row>
    <row r="978" spans="1:10" x14ac:dyDescent="0.25">
      <c r="A978" s="8" t="s">
        <v>960</v>
      </c>
      <c r="B978" s="8" t="s">
        <v>1372</v>
      </c>
      <c r="C978" s="8" t="s">
        <v>55</v>
      </c>
      <c r="D978" s="8" t="s">
        <v>18</v>
      </c>
      <c r="E978" s="8" t="s">
        <v>1377</v>
      </c>
      <c r="F978" s="8" t="s">
        <v>1379</v>
      </c>
      <c r="G978" s="8" t="s">
        <v>35</v>
      </c>
      <c r="H978" s="8" t="s">
        <v>28</v>
      </c>
      <c r="I978" s="12" t="s">
        <v>20</v>
      </c>
      <c r="J978" s="8" t="s">
        <v>29</v>
      </c>
    </row>
    <row r="979" spans="1:10" x14ac:dyDescent="0.25">
      <c r="A979" s="8" t="s">
        <v>962</v>
      </c>
      <c r="B979" s="8" t="s">
        <v>1372</v>
      </c>
      <c r="C979" s="8" t="s">
        <v>31</v>
      </c>
      <c r="D979" s="8" t="s">
        <v>18</v>
      </c>
      <c r="E979" s="8" t="s">
        <v>1378</v>
      </c>
      <c r="F979" s="8" t="s">
        <v>1380</v>
      </c>
      <c r="G979" s="8" t="s">
        <v>142</v>
      </c>
      <c r="H979" s="8" t="s">
        <v>28</v>
      </c>
      <c r="I979" s="12" t="s">
        <v>22</v>
      </c>
      <c r="J979" s="8" t="s">
        <v>37</v>
      </c>
    </row>
    <row r="980" spans="1:10" x14ac:dyDescent="0.25">
      <c r="A980" s="8" t="s">
        <v>975</v>
      </c>
      <c r="B980" s="8" t="s">
        <v>1372</v>
      </c>
      <c r="C980" s="8" t="s">
        <v>17</v>
      </c>
      <c r="D980" s="8" t="s">
        <v>18</v>
      </c>
      <c r="E980" s="8" t="s">
        <v>1378</v>
      </c>
      <c r="F980" s="8" t="s">
        <v>1380</v>
      </c>
      <c r="G980" s="8" t="s">
        <v>47</v>
      </c>
      <c r="H980" s="8" t="s">
        <v>39</v>
      </c>
      <c r="I980" s="12" t="s">
        <v>22</v>
      </c>
      <c r="J980" s="8" t="s">
        <v>1375</v>
      </c>
    </row>
    <row r="981" spans="1:10" x14ac:dyDescent="0.25">
      <c r="A981" s="8" t="s">
        <v>977</v>
      </c>
      <c r="B981" s="8" t="s">
        <v>1372</v>
      </c>
      <c r="C981" s="8" t="s">
        <v>17</v>
      </c>
      <c r="D981" s="8" t="s">
        <v>26</v>
      </c>
      <c r="E981" s="8" t="s">
        <v>1378</v>
      </c>
      <c r="F981" s="8" t="s">
        <v>1379</v>
      </c>
      <c r="G981" s="8" t="s">
        <v>27</v>
      </c>
      <c r="H981" s="8" t="s">
        <v>61</v>
      </c>
      <c r="I981" s="12" t="s">
        <v>20</v>
      </c>
      <c r="J981" s="8" t="s">
        <v>378</v>
      </c>
    </row>
    <row r="982" spans="1:10" x14ac:dyDescent="0.25">
      <c r="A982" s="8" t="s">
        <v>984</v>
      </c>
      <c r="B982" s="8" t="s">
        <v>1372</v>
      </c>
      <c r="C982" s="8" t="s">
        <v>25</v>
      </c>
      <c r="D982" s="8" t="s">
        <v>18</v>
      </c>
      <c r="E982" s="8" t="s">
        <v>1377</v>
      </c>
      <c r="F982" s="8" t="s">
        <v>1379</v>
      </c>
      <c r="G982" s="8" t="s">
        <v>35</v>
      </c>
      <c r="H982" s="8" t="s">
        <v>48</v>
      </c>
      <c r="I982" s="12" t="s">
        <v>22</v>
      </c>
      <c r="J982" s="8" t="s">
        <v>45</v>
      </c>
    </row>
    <row r="983" spans="1:10" x14ac:dyDescent="0.25">
      <c r="A983" s="8" t="s">
        <v>994</v>
      </c>
      <c r="B983" s="8" t="s">
        <v>1372</v>
      </c>
      <c r="C983" s="8" t="s">
        <v>55</v>
      </c>
      <c r="D983" s="8" t="s">
        <v>26</v>
      </c>
      <c r="E983" s="8" t="s">
        <v>1378</v>
      </c>
      <c r="F983" s="8" t="s">
        <v>1379</v>
      </c>
      <c r="G983" s="8" t="s">
        <v>35</v>
      </c>
      <c r="H983" s="8" t="s">
        <v>32</v>
      </c>
      <c r="I983" s="12" t="s">
        <v>22</v>
      </c>
      <c r="J983" s="8" t="s">
        <v>1375</v>
      </c>
    </row>
    <row r="984" spans="1:10" x14ac:dyDescent="0.25">
      <c r="A984" s="8" t="s">
        <v>1008</v>
      </c>
      <c r="B984" s="8" t="s">
        <v>1372</v>
      </c>
      <c r="C984" s="8" t="s">
        <v>55</v>
      </c>
      <c r="D984" s="8" t="s">
        <v>26</v>
      </c>
      <c r="E984" s="8" t="s">
        <v>1378</v>
      </c>
      <c r="F984" s="8" t="s">
        <v>1380</v>
      </c>
      <c r="G984" s="8" t="s">
        <v>35</v>
      </c>
      <c r="H984" s="8" t="s">
        <v>1009</v>
      </c>
      <c r="I984" s="12" t="s">
        <v>22</v>
      </c>
      <c r="J984" s="8" t="s">
        <v>1375</v>
      </c>
    </row>
    <row r="985" spans="1:10" x14ac:dyDescent="0.25">
      <c r="A985" s="8" t="s">
        <v>1026</v>
      </c>
      <c r="B985" s="8" t="s">
        <v>1372</v>
      </c>
      <c r="C985" s="8" t="s">
        <v>31</v>
      </c>
      <c r="D985" s="8" t="s">
        <v>18</v>
      </c>
      <c r="E985" s="8" t="s">
        <v>1378</v>
      </c>
      <c r="F985" s="8" t="s">
        <v>1379</v>
      </c>
      <c r="G985" s="8" t="s">
        <v>47</v>
      </c>
      <c r="H985" s="8" t="s">
        <v>166</v>
      </c>
      <c r="I985" s="12" t="s">
        <v>20</v>
      </c>
      <c r="J985" s="8" t="s">
        <v>1375</v>
      </c>
    </row>
    <row r="986" spans="1:10" x14ac:dyDescent="0.25">
      <c r="A986" s="8" t="s">
        <v>1027</v>
      </c>
      <c r="B986" s="8" t="s">
        <v>1372</v>
      </c>
      <c r="C986" s="8" t="s">
        <v>55</v>
      </c>
      <c r="D986" s="8" t="s">
        <v>26</v>
      </c>
      <c r="E986" s="8" t="s">
        <v>1378</v>
      </c>
      <c r="F986" s="8" t="s">
        <v>1379</v>
      </c>
      <c r="G986" s="8" t="s">
        <v>27</v>
      </c>
      <c r="H986" s="8" t="s">
        <v>32</v>
      </c>
      <c r="I986" s="12" t="s">
        <v>22</v>
      </c>
      <c r="J986" s="8" t="s">
        <v>33</v>
      </c>
    </row>
    <row r="987" spans="1:10" x14ac:dyDescent="0.25">
      <c r="A987" s="8" t="s">
        <v>1065</v>
      </c>
      <c r="B987" s="8" t="s">
        <v>1372</v>
      </c>
      <c r="C987" s="8" t="s">
        <v>55</v>
      </c>
      <c r="D987" s="8" t="s">
        <v>18</v>
      </c>
      <c r="E987" s="8" t="s">
        <v>1378</v>
      </c>
      <c r="F987" s="8" t="s">
        <v>1379</v>
      </c>
      <c r="G987" s="8" t="s">
        <v>108</v>
      </c>
      <c r="H987" s="8" t="s">
        <v>61</v>
      </c>
      <c r="I987" s="12" t="s">
        <v>22</v>
      </c>
      <c r="J987" s="8" t="s">
        <v>29</v>
      </c>
    </row>
    <row r="988" spans="1:10" x14ac:dyDescent="0.25">
      <c r="A988" s="8" t="s">
        <v>1077</v>
      </c>
      <c r="B988" s="8" t="s">
        <v>1372</v>
      </c>
      <c r="C988" s="8" t="s">
        <v>55</v>
      </c>
      <c r="D988" s="8" t="s">
        <v>26</v>
      </c>
      <c r="E988" s="8" t="s">
        <v>1377</v>
      </c>
      <c r="F988" s="8" t="s">
        <v>1380</v>
      </c>
      <c r="G988" s="8" t="s">
        <v>35</v>
      </c>
      <c r="H988" s="8" t="s">
        <v>32</v>
      </c>
      <c r="I988" s="12" t="s">
        <v>22</v>
      </c>
      <c r="J988" s="8" t="s">
        <v>45</v>
      </c>
    </row>
    <row r="989" spans="1:10" x14ac:dyDescent="0.25">
      <c r="A989" s="8" t="s">
        <v>1080</v>
      </c>
      <c r="B989" s="8" t="s">
        <v>1372</v>
      </c>
      <c r="C989" s="8" t="s">
        <v>31</v>
      </c>
      <c r="D989" s="8" t="s">
        <v>18</v>
      </c>
      <c r="E989" s="8" t="s">
        <v>1377</v>
      </c>
      <c r="F989" s="8" t="s">
        <v>1379</v>
      </c>
      <c r="G989" s="8" t="s">
        <v>47</v>
      </c>
      <c r="H989" s="8" t="s">
        <v>36</v>
      </c>
      <c r="I989" s="12" t="s">
        <v>22</v>
      </c>
      <c r="J989" s="8" t="s">
        <v>33</v>
      </c>
    </row>
    <row r="990" spans="1:10" x14ac:dyDescent="0.25">
      <c r="A990" s="8" t="s">
        <v>1086</v>
      </c>
      <c r="B990" s="8" t="s">
        <v>1372</v>
      </c>
      <c r="C990" s="8" t="s">
        <v>31</v>
      </c>
      <c r="D990" s="8" t="s">
        <v>18</v>
      </c>
      <c r="E990" s="8" t="s">
        <v>1377</v>
      </c>
      <c r="F990" s="8" t="s">
        <v>1380</v>
      </c>
      <c r="G990" s="8" t="s">
        <v>47</v>
      </c>
      <c r="H990" s="8" t="s">
        <v>61</v>
      </c>
      <c r="I990" s="12" t="s">
        <v>22</v>
      </c>
      <c r="J990" s="8" t="s">
        <v>37</v>
      </c>
    </row>
    <row r="991" spans="1:10" x14ac:dyDescent="0.25">
      <c r="A991" s="8" t="s">
        <v>1087</v>
      </c>
      <c r="B991" s="8" t="s">
        <v>1372</v>
      </c>
      <c r="C991" s="8" t="s">
        <v>55</v>
      </c>
      <c r="D991" s="8" t="s">
        <v>18</v>
      </c>
      <c r="E991" s="8" t="s">
        <v>1378</v>
      </c>
      <c r="F991" s="8" t="s">
        <v>1380</v>
      </c>
      <c r="G991" s="8" t="s">
        <v>35</v>
      </c>
      <c r="H991" s="8" t="s">
        <v>32</v>
      </c>
      <c r="I991" s="12" t="s">
        <v>22</v>
      </c>
      <c r="J991" s="8" t="s">
        <v>45</v>
      </c>
    </row>
    <row r="992" spans="1:10" x14ac:dyDescent="0.25">
      <c r="A992" s="8" t="s">
        <v>1110</v>
      </c>
      <c r="B992" s="8" t="s">
        <v>1372</v>
      </c>
      <c r="C992" s="8" t="s">
        <v>17</v>
      </c>
      <c r="D992" s="8" t="s">
        <v>18</v>
      </c>
      <c r="E992" s="8" t="s">
        <v>1377</v>
      </c>
      <c r="F992" s="8" t="s">
        <v>1380</v>
      </c>
      <c r="G992" s="8" t="s">
        <v>35</v>
      </c>
      <c r="H992" s="8" t="s">
        <v>32</v>
      </c>
      <c r="I992" s="12" t="s">
        <v>22</v>
      </c>
      <c r="J992" s="8" t="s">
        <v>33</v>
      </c>
    </row>
    <row r="993" spans="1:10" x14ac:dyDescent="0.25">
      <c r="A993" s="8" t="s">
        <v>1143</v>
      </c>
      <c r="B993" s="8" t="s">
        <v>1372</v>
      </c>
      <c r="C993" s="8" t="s">
        <v>17</v>
      </c>
      <c r="D993" s="8" t="s">
        <v>18</v>
      </c>
      <c r="E993" s="8" t="s">
        <v>1378</v>
      </c>
      <c r="F993" s="8" t="s">
        <v>1380</v>
      </c>
      <c r="G993" s="8" t="s">
        <v>35</v>
      </c>
      <c r="H993" s="8" t="s">
        <v>32</v>
      </c>
      <c r="I993" s="12" t="s">
        <v>22</v>
      </c>
      <c r="J993" s="8" t="s">
        <v>1375</v>
      </c>
    </row>
    <row r="994" spans="1:10" x14ac:dyDescent="0.25">
      <c r="A994" s="8" t="s">
        <v>1157</v>
      </c>
      <c r="B994" s="8" t="s">
        <v>1372</v>
      </c>
      <c r="C994" s="8" t="s">
        <v>17</v>
      </c>
      <c r="D994" s="8" t="s">
        <v>18</v>
      </c>
      <c r="E994" s="8" t="s">
        <v>1377</v>
      </c>
      <c r="F994" s="8" t="s">
        <v>1379</v>
      </c>
      <c r="G994" s="8" t="s">
        <v>35</v>
      </c>
      <c r="H994" s="8" t="s">
        <v>166</v>
      </c>
      <c r="I994" s="12" t="s">
        <v>22</v>
      </c>
      <c r="J994" s="8" t="s">
        <v>1375</v>
      </c>
    </row>
    <row r="995" spans="1:10" x14ac:dyDescent="0.25">
      <c r="A995" s="8" t="s">
        <v>1170</v>
      </c>
      <c r="B995" s="8" t="s">
        <v>1372</v>
      </c>
      <c r="C995" s="8" t="s">
        <v>31</v>
      </c>
      <c r="D995" s="8" t="s">
        <v>18</v>
      </c>
      <c r="E995" s="8" t="s">
        <v>1378</v>
      </c>
      <c r="F995" s="8" t="s">
        <v>1379</v>
      </c>
      <c r="G995" s="8" t="s">
        <v>108</v>
      </c>
      <c r="H995" s="8" t="s">
        <v>166</v>
      </c>
      <c r="I995" s="12" t="s">
        <v>22</v>
      </c>
      <c r="J995" s="8" t="s">
        <v>45</v>
      </c>
    </row>
    <row r="996" spans="1:10" x14ac:dyDescent="0.25">
      <c r="A996" s="8" t="s">
        <v>1177</v>
      </c>
      <c r="B996" s="8" t="s">
        <v>1372</v>
      </c>
      <c r="C996" s="8" t="s">
        <v>31</v>
      </c>
      <c r="D996" s="8" t="s">
        <v>26</v>
      </c>
      <c r="E996" s="8" t="s">
        <v>1377</v>
      </c>
      <c r="F996" s="8" t="s">
        <v>1380</v>
      </c>
      <c r="G996" s="8" t="s">
        <v>27</v>
      </c>
      <c r="H996" s="8" t="s">
        <v>32</v>
      </c>
      <c r="I996" s="12" t="s">
        <v>22</v>
      </c>
      <c r="J996" s="8" t="s">
        <v>1375</v>
      </c>
    </row>
    <row r="997" spans="1:10" x14ac:dyDescent="0.25">
      <c r="A997" s="8" t="s">
        <v>1190</v>
      </c>
      <c r="B997" s="8" t="s">
        <v>1372</v>
      </c>
      <c r="C997" s="8" t="s">
        <v>55</v>
      </c>
      <c r="D997" s="8" t="s">
        <v>18</v>
      </c>
      <c r="E997" s="8" t="s">
        <v>1377</v>
      </c>
      <c r="F997" s="8" t="s">
        <v>1380</v>
      </c>
      <c r="G997" s="8" t="s">
        <v>47</v>
      </c>
      <c r="H997" s="8" t="s">
        <v>28</v>
      </c>
      <c r="I997" s="12" t="s">
        <v>20</v>
      </c>
      <c r="J997" s="8" t="s">
        <v>37</v>
      </c>
    </row>
    <row r="998" spans="1:10" x14ac:dyDescent="0.25">
      <c r="A998" s="8" t="s">
        <v>1191</v>
      </c>
      <c r="B998" s="8" t="s">
        <v>1372</v>
      </c>
      <c r="C998" s="8" t="s">
        <v>31</v>
      </c>
      <c r="D998" s="8" t="s">
        <v>26</v>
      </c>
      <c r="E998" s="8" t="s">
        <v>1377</v>
      </c>
      <c r="F998" s="8" t="s">
        <v>1380</v>
      </c>
      <c r="G998" s="8" t="s">
        <v>35</v>
      </c>
      <c r="H998" s="8" t="s">
        <v>28</v>
      </c>
      <c r="I998" s="12" t="s">
        <v>22</v>
      </c>
      <c r="J998" s="8" t="s">
        <v>45</v>
      </c>
    </row>
    <row r="999" spans="1:10" x14ac:dyDescent="0.25">
      <c r="A999" s="8" t="s">
        <v>1312</v>
      </c>
      <c r="B999" s="8" t="s">
        <v>1372</v>
      </c>
      <c r="C999" s="8" t="s">
        <v>55</v>
      </c>
      <c r="D999" s="8" t="s">
        <v>18</v>
      </c>
      <c r="E999" s="8" t="s">
        <v>1378</v>
      </c>
      <c r="F999" s="8" t="s">
        <v>1380</v>
      </c>
      <c r="G999" s="8" t="s">
        <v>19</v>
      </c>
      <c r="H999" s="8" t="s">
        <v>76</v>
      </c>
      <c r="I999" s="12" t="s">
        <v>22</v>
      </c>
      <c r="J999" s="8" t="s">
        <v>1375</v>
      </c>
    </row>
    <row r="1000" spans="1:10" x14ac:dyDescent="0.25">
      <c r="A1000" s="10" t="s">
        <v>84</v>
      </c>
      <c r="B1000" s="8" t="s">
        <v>1373</v>
      </c>
      <c r="C1000" s="8" t="s">
        <v>25</v>
      </c>
      <c r="D1000" s="8" t="s">
        <v>18</v>
      </c>
      <c r="E1000" s="8" t="s">
        <v>1378</v>
      </c>
      <c r="F1000" s="8" t="s">
        <v>1379</v>
      </c>
      <c r="G1000" s="8" t="s">
        <v>85</v>
      </c>
      <c r="H1000" s="8" t="s">
        <v>66</v>
      </c>
      <c r="I1000" s="12" t="s">
        <v>22</v>
      </c>
      <c r="J1000" s="8" t="s">
        <v>33</v>
      </c>
    </row>
    <row r="1001" spans="1:10" x14ac:dyDescent="0.25">
      <c r="A1001" s="8" t="s">
        <v>126</v>
      </c>
      <c r="B1001" s="8" t="s">
        <v>1373</v>
      </c>
      <c r="C1001" s="8" t="s">
        <v>31</v>
      </c>
      <c r="D1001" s="8" t="s">
        <v>26</v>
      </c>
      <c r="E1001" s="8" t="s">
        <v>1377</v>
      </c>
      <c r="F1001" s="8" t="s">
        <v>1380</v>
      </c>
      <c r="G1001" s="8" t="s">
        <v>35</v>
      </c>
      <c r="H1001" s="8" t="s">
        <v>32</v>
      </c>
      <c r="I1001" s="12" t="s">
        <v>22</v>
      </c>
      <c r="J1001" s="8" t="s">
        <v>29</v>
      </c>
    </row>
    <row r="1002" spans="1:10" x14ac:dyDescent="0.25">
      <c r="A1002" s="8" t="s">
        <v>179</v>
      </c>
      <c r="B1002" s="8" t="s">
        <v>1373</v>
      </c>
      <c r="C1002" s="8" t="s">
        <v>25</v>
      </c>
      <c r="D1002" s="8" t="s">
        <v>18</v>
      </c>
      <c r="E1002" s="8" t="s">
        <v>1378</v>
      </c>
      <c r="F1002" s="8" t="s">
        <v>1379</v>
      </c>
      <c r="G1002" s="8" t="s">
        <v>47</v>
      </c>
      <c r="H1002" s="8" t="s">
        <v>76</v>
      </c>
      <c r="I1002" s="12" t="s">
        <v>20</v>
      </c>
      <c r="J1002" s="8" t="s">
        <v>33</v>
      </c>
    </row>
    <row r="1003" spans="1:10" x14ac:dyDescent="0.25">
      <c r="A1003" s="8" t="s">
        <v>196</v>
      </c>
      <c r="B1003" s="8" t="s">
        <v>1373</v>
      </c>
      <c r="C1003" s="8" t="s">
        <v>55</v>
      </c>
      <c r="D1003" s="8" t="s">
        <v>18</v>
      </c>
      <c r="E1003" s="8" t="s">
        <v>1378</v>
      </c>
      <c r="F1003" s="8" t="s">
        <v>1379</v>
      </c>
      <c r="G1003" s="8" t="s">
        <v>19</v>
      </c>
      <c r="H1003" s="8" t="s">
        <v>156</v>
      </c>
      <c r="I1003" s="12" t="s">
        <v>22</v>
      </c>
      <c r="J1003" s="8" t="s">
        <v>1375</v>
      </c>
    </row>
    <row r="1004" spans="1:10" x14ac:dyDescent="0.25">
      <c r="A1004" s="8" t="s">
        <v>241</v>
      </c>
      <c r="B1004" s="8" t="s">
        <v>1373</v>
      </c>
      <c r="C1004" s="8" t="s">
        <v>31</v>
      </c>
      <c r="D1004" s="8" t="s">
        <v>18</v>
      </c>
      <c r="E1004" s="8" t="s">
        <v>1377</v>
      </c>
      <c r="F1004" s="8" t="s">
        <v>1380</v>
      </c>
      <c r="G1004" s="8" t="s">
        <v>19</v>
      </c>
      <c r="H1004" s="8" t="s">
        <v>61</v>
      </c>
      <c r="I1004" s="12" t="s">
        <v>22</v>
      </c>
      <c r="J1004" s="8" t="s">
        <v>33</v>
      </c>
    </row>
    <row r="1005" spans="1:10" x14ac:dyDescent="0.25">
      <c r="A1005" s="8" t="s">
        <v>244</v>
      </c>
      <c r="B1005" s="8" t="s">
        <v>1373</v>
      </c>
      <c r="C1005" s="8" t="s">
        <v>17</v>
      </c>
      <c r="D1005" s="8" t="s">
        <v>44</v>
      </c>
      <c r="E1005" s="8" t="s">
        <v>1378</v>
      </c>
      <c r="F1005" s="8" t="s">
        <v>1380</v>
      </c>
      <c r="G1005" s="8" t="s">
        <v>35</v>
      </c>
      <c r="H1005" s="8" t="s">
        <v>21</v>
      </c>
      <c r="I1005" s="12" t="s">
        <v>20</v>
      </c>
      <c r="J1005" s="8" t="s">
        <v>33</v>
      </c>
    </row>
    <row r="1006" spans="1:10" x14ac:dyDescent="0.25">
      <c r="A1006" s="8" t="s">
        <v>306</v>
      </c>
      <c r="B1006" s="8" t="s">
        <v>1373</v>
      </c>
      <c r="C1006" s="8" t="s">
        <v>31</v>
      </c>
      <c r="D1006" s="8" t="s">
        <v>26</v>
      </c>
      <c r="E1006" s="8" t="s">
        <v>1377</v>
      </c>
      <c r="F1006" s="8" t="s">
        <v>1379</v>
      </c>
      <c r="G1006" s="8" t="s">
        <v>35</v>
      </c>
      <c r="H1006" s="8" t="s">
        <v>61</v>
      </c>
      <c r="I1006" s="12" t="s">
        <v>22</v>
      </c>
      <c r="J1006" s="8" t="s">
        <v>37</v>
      </c>
    </row>
    <row r="1007" spans="1:10" x14ac:dyDescent="0.25">
      <c r="A1007" s="8" t="s">
        <v>311</v>
      </c>
      <c r="B1007" s="8" t="s">
        <v>1373</v>
      </c>
      <c r="C1007" s="8" t="s">
        <v>31</v>
      </c>
      <c r="D1007" s="8" t="s">
        <v>18</v>
      </c>
      <c r="E1007" s="8" t="s">
        <v>1377</v>
      </c>
      <c r="F1007" s="8" t="s">
        <v>1380</v>
      </c>
      <c r="G1007" s="8" t="s">
        <v>47</v>
      </c>
      <c r="H1007" s="8" t="s">
        <v>76</v>
      </c>
      <c r="I1007" s="12" t="s">
        <v>22</v>
      </c>
      <c r="J1007" s="8" t="s">
        <v>45</v>
      </c>
    </row>
    <row r="1008" spans="1:10" x14ac:dyDescent="0.25">
      <c r="A1008" s="8" t="s">
        <v>395</v>
      </c>
      <c r="B1008" s="8" t="s">
        <v>1373</v>
      </c>
      <c r="C1008" s="8" t="s">
        <v>55</v>
      </c>
      <c r="D1008" s="8" t="s">
        <v>26</v>
      </c>
      <c r="E1008" s="8" t="s">
        <v>1378</v>
      </c>
      <c r="F1008" s="8" t="s">
        <v>1379</v>
      </c>
      <c r="G1008" s="8" t="s">
        <v>47</v>
      </c>
      <c r="H1008" s="8" t="s">
        <v>396</v>
      </c>
      <c r="I1008" s="12" t="s">
        <v>22</v>
      </c>
      <c r="J1008" s="8" t="s">
        <v>29</v>
      </c>
    </row>
    <row r="1009" spans="1:10" x14ac:dyDescent="0.25">
      <c r="A1009" s="8" t="s">
        <v>465</v>
      </c>
      <c r="B1009" s="8" t="s">
        <v>1373</v>
      </c>
      <c r="C1009" s="8" t="s">
        <v>55</v>
      </c>
      <c r="D1009" s="8" t="s">
        <v>18</v>
      </c>
      <c r="E1009" s="8" t="s">
        <v>1377</v>
      </c>
      <c r="F1009" s="8" t="s">
        <v>1380</v>
      </c>
      <c r="G1009" s="8" t="s">
        <v>19</v>
      </c>
      <c r="H1009" s="8" t="s">
        <v>32</v>
      </c>
      <c r="I1009" s="12" t="s">
        <v>20</v>
      </c>
      <c r="J1009" s="8" t="s">
        <v>29</v>
      </c>
    </row>
    <row r="1010" spans="1:10" x14ac:dyDescent="0.25">
      <c r="A1010" s="8" t="s">
        <v>468</v>
      </c>
      <c r="B1010" s="8" t="s">
        <v>1373</v>
      </c>
      <c r="C1010" s="8" t="s">
        <v>25</v>
      </c>
      <c r="D1010" s="8" t="s">
        <v>26</v>
      </c>
      <c r="E1010" s="8" t="s">
        <v>1378</v>
      </c>
      <c r="F1010" s="8" t="s">
        <v>1379</v>
      </c>
      <c r="G1010" s="8" t="s">
        <v>47</v>
      </c>
      <c r="H1010" s="8" t="s">
        <v>61</v>
      </c>
      <c r="I1010" s="12" t="s">
        <v>22</v>
      </c>
      <c r="J1010" s="8" t="s">
        <v>469</v>
      </c>
    </row>
    <row r="1011" spans="1:10" x14ac:dyDescent="0.25">
      <c r="A1011" s="8" t="s">
        <v>474</v>
      </c>
      <c r="B1011" s="8" t="s">
        <v>1373</v>
      </c>
      <c r="C1011" s="8" t="s">
        <v>17</v>
      </c>
      <c r="D1011" s="8" t="s">
        <v>18</v>
      </c>
      <c r="E1011" s="8" t="s">
        <v>1378</v>
      </c>
      <c r="F1011" s="8" t="s">
        <v>1379</v>
      </c>
      <c r="G1011" s="8" t="s">
        <v>19</v>
      </c>
      <c r="H1011" s="8" t="s">
        <v>21</v>
      </c>
      <c r="I1011" s="12" t="s">
        <v>22</v>
      </c>
      <c r="J1011" s="8" t="s">
        <v>33</v>
      </c>
    </row>
    <row r="1012" spans="1:10" x14ac:dyDescent="0.25">
      <c r="A1012" s="8" t="s">
        <v>496</v>
      </c>
      <c r="B1012" s="8" t="s">
        <v>1373</v>
      </c>
      <c r="C1012" s="8" t="s">
        <v>17</v>
      </c>
      <c r="D1012" s="8" t="s">
        <v>26</v>
      </c>
      <c r="E1012" s="8" t="s">
        <v>1378</v>
      </c>
      <c r="F1012" s="8" t="s">
        <v>1379</v>
      </c>
      <c r="G1012" s="8" t="s">
        <v>47</v>
      </c>
      <c r="H1012" s="8" t="s">
        <v>32</v>
      </c>
      <c r="I1012" s="12" t="s">
        <v>22</v>
      </c>
      <c r="J1012" s="8" t="s">
        <v>52</v>
      </c>
    </row>
    <row r="1013" spans="1:10" x14ac:dyDescent="0.25">
      <c r="A1013" s="8" t="s">
        <v>564</v>
      </c>
      <c r="B1013" s="8" t="s">
        <v>1373</v>
      </c>
      <c r="C1013" s="8" t="s">
        <v>55</v>
      </c>
      <c r="D1013" s="8" t="s">
        <v>18</v>
      </c>
      <c r="E1013" s="8" t="s">
        <v>1378</v>
      </c>
      <c r="F1013" s="8" t="s">
        <v>1379</v>
      </c>
      <c r="G1013" s="8" t="s">
        <v>35</v>
      </c>
      <c r="H1013" s="8" t="s">
        <v>32</v>
      </c>
      <c r="I1013" s="12" t="s">
        <v>20</v>
      </c>
      <c r="J1013" s="8" t="s">
        <v>37</v>
      </c>
    </row>
    <row r="1014" spans="1:10" x14ac:dyDescent="0.25">
      <c r="A1014" s="8" t="s">
        <v>584</v>
      </c>
      <c r="B1014" s="8" t="s">
        <v>1373</v>
      </c>
      <c r="C1014" s="8" t="s">
        <v>31</v>
      </c>
      <c r="D1014" s="8" t="s">
        <v>18</v>
      </c>
      <c r="E1014" s="8" t="s">
        <v>1378</v>
      </c>
      <c r="F1014" s="8" t="s">
        <v>1379</v>
      </c>
      <c r="G1014" s="8" t="s">
        <v>47</v>
      </c>
      <c r="H1014" s="8" t="s">
        <v>32</v>
      </c>
      <c r="I1014" s="12" t="s">
        <v>22</v>
      </c>
      <c r="J1014" s="8" t="s">
        <v>33</v>
      </c>
    </row>
    <row r="1015" spans="1:10" x14ac:dyDescent="0.25">
      <c r="A1015" s="8" t="s">
        <v>687</v>
      </c>
      <c r="B1015" s="8" t="s">
        <v>1373</v>
      </c>
      <c r="C1015" s="8" t="s">
        <v>87</v>
      </c>
      <c r="D1015" s="8" t="s">
        <v>87</v>
      </c>
      <c r="E1015" s="8" t="s">
        <v>1377</v>
      </c>
      <c r="F1015" s="8" t="s">
        <v>1380</v>
      </c>
      <c r="G1015" s="8" t="s">
        <v>35</v>
      </c>
      <c r="H1015" s="8" t="s">
        <v>28</v>
      </c>
      <c r="I1015" s="12" t="s">
        <v>22</v>
      </c>
      <c r="J1015" s="8" t="s">
        <v>29</v>
      </c>
    </row>
    <row r="1016" spans="1:10" x14ac:dyDescent="0.25">
      <c r="A1016" s="8" t="s">
        <v>692</v>
      </c>
      <c r="B1016" s="8" t="s">
        <v>1373</v>
      </c>
      <c r="C1016" s="8" t="s">
        <v>31</v>
      </c>
      <c r="D1016" s="8" t="s">
        <v>26</v>
      </c>
      <c r="E1016" s="8" t="s">
        <v>1378</v>
      </c>
      <c r="F1016" s="8" t="s">
        <v>1379</v>
      </c>
      <c r="G1016" s="8" t="s">
        <v>27</v>
      </c>
      <c r="H1016" s="8" t="s">
        <v>21</v>
      </c>
      <c r="I1016" s="12" t="s">
        <v>22</v>
      </c>
      <c r="J1016" s="8" t="s">
        <v>45</v>
      </c>
    </row>
    <row r="1017" spans="1:10" x14ac:dyDescent="0.25">
      <c r="A1017" s="8" t="s">
        <v>812</v>
      </c>
      <c r="B1017" s="8" t="s">
        <v>1373</v>
      </c>
      <c r="C1017" s="8" t="s">
        <v>31</v>
      </c>
      <c r="D1017" s="8" t="s">
        <v>18</v>
      </c>
      <c r="E1017" s="8" t="s">
        <v>1378</v>
      </c>
      <c r="F1017" s="8" t="s">
        <v>1379</v>
      </c>
      <c r="G1017" s="8" t="s">
        <v>35</v>
      </c>
      <c r="H1017" s="8" t="s">
        <v>813</v>
      </c>
      <c r="I1017" s="12" t="s">
        <v>22</v>
      </c>
      <c r="J1017" s="8" t="s">
        <v>1375</v>
      </c>
    </row>
    <row r="1018" spans="1:10" x14ac:dyDescent="0.25">
      <c r="A1018" s="8" t="s">
        <v>828</v>
      </c>
      <c r="B1018" s="8" t="s">
        <v>1373</v>
      </c>
      <c r="C1018" s="8" t="s">
        <v>55</v>
      </c>
      <c r="D1018" s="8" t="s">
        <v>26</v>
      </c>
      <c r="E1018" s="8" t="s">
        <v>1377</v>
      </c>
      <c r="F1018" s="8" t="s">
        <v>1379</v>
      </c>
      <c r="G1018" s="8" t="s">
        <v>19</v>
      </c>
      <c r="H1018" s="8" t="s">
        <v>32</v>
      </c>
      <c r="I1018" s="12" t="s">
        <v>20</v>
      </c>
      <c r="J1018" s="8" t="s">
        <v>1375</v>
      </c>
    </row>
    <row r="1019" spans="1:10" x14ac:dyDescent="0.25">
      <c r="A1019" s="8" t="s">
        <v>852</v>
      </c>
      <c r="B1019" s="8" t="s">
        <v>1373</v>
      </c>
      <c r="C1019" s="8" t="s">
        <v>55</v>
      </c>
      <c r="D1019" s="8" t="s">
        <v>18</v>
      </c>
      <c r="E1019" s="8" t="s">
        <v>1377</v>
      </c>
      <c r="F1019" s="8" t="s">
        <v>1380</v>
      </c>
      <c r="G1019" s="8" t="s">
        <v>19</v>
      </c>
      <c r="H1019" s="8" t="s">
        <v>32</v>
      </c>
      <c r="I1019" s="12" t="s">
        <v>22</v>
      </c>
      <c r="J1019" s="8" t="s">
        <v>33</v>
      </c>
    </row>
    <row r="1020" spans="1:10" x14ac:dyDescent="0.25">
      <c r="A1020" s="8" t="s">
        <v>869</v>
      </c>
      <c r="B1020" s="8" t="s">
        <v>1373</v>
      </c>
      <c r="C1020" s="8" t="s">
        <v>17</v>
      </c>
      <c r="D1020" s="8" t="s">
        <v>18</v>
      </c>
      <c r="E1020" s="8" t="s">
        <v>1377</v>
      </c>
      <c r="F1020" s="8" t="s">
        <v>1380</v>
      </c>
      <c r="G1020" s="8" t="s">
        <v>27</v>
      </c>
      <c r="H1020" s="8" t="s">
        <v>61</v>
      </c>
      <c r="I1020" s="12" t="s">
        <v>22</v>
      </c>
      <c r="J1020" s="8" t="s">
        <v>45</v>
      </c>
    </row>
    <row r="1021" spans="1:10" x14ac:dyDescent="0.25">
      <c r="A1021" s="8" t="s">
        <v>875</v>
      </c>
      <c r="B1021" s="8" t="s">
        <v>1373</v>
      </c>
      <c r="C1021" s="8" t="s">
        <v>17</v>
      </c>
      <c r="D1021" s="8" t="s">
        <v>18</v>
      </c>
      <c r="E1021" s="8" t="s">
        <v>1378</v>
      </c>
      <c r="F1021" s="8" t="s">
        <v>1379</v>
      </c>
      <c r="G1021" s="8" t="s">
        <v>47</v>
      </c>
      <c r="H1021" s="8" t="s">
        <v>58</v>
      </c>
      <c r="I1021" s="12" t="s">
        <v>22</v>
      </c>
      <c r="J1021" s="8" t="s">
        <v>45</v>
      </c>
    </row>
    <row r="1022" spans="1:10" x14ac:dyDescent="0.25">
      <c r="A1022" s="8" t="s">
        <v>878</v>
      </c>
      <c r="B1022" s="8" t="s">
        <v>1373</v>
      </c>
      <c r="C1022" s="8" t="s">
        <v>17</v>
      </c>
      <c r="D1022" s="8" t="s">
        <v>18</v>
      </c>
      <c r="E1022" s="8" t="s">
        <v>1378</v>
      </c>
      <c r="F1022" s="8" t="s">
        <v>1379</v>
      </c>
      <c r="G1022" s="8" t="s">
        <v>27</v>
      </c>
      <c r="H1022" s="8" t="s">
        <v>145</v>
      </c>
      <c r="I1022" s="12" t="s">
        <v>22</v>
      </c>
      <c r="J1022" s="8" t="s">
        <v>1375</v>
      </c>
    </row>
    <row r="1023" spans="1:10" x14ac:dyDescent="0.25">
      <c r="A1023" s="8" t="s">
        <v>898</v>
      </c>
      <c r="B1023" s="8" t="s">
        <v>1373</v>
      </c>
      <c r="C1023" s="8" t="s">
        <v>25</v>
      </c>
      <c r="D1023" s="8" t="s">
        <v>18</v>
      </c>
      <c r="E1023" s="8" t="s">
        <v>1378</v>
      </c>
      <c r="F1023" s="8" t="s">
        <v>1379</v>
      </c>
      <c r="G1023" s="8" t="s">
        <v>47</v>
      </c>
      <c r="H1023" s="8" t="s">
        <v>36</v>
      </c>
      <c r="I1023" s="12" t="s">
        <v>22</v>
      </c>
      <c r="J1023" s="8" t="s">
        <v>1375</v>
      </c>
    </row>
    <row r="1024" spans="1:10" x14ac:dyDescent="0.25">
      <c r="A1024" s="8" t="s">
        <v>906</v>
      </c>
      <c r="B1024" s="8" t="s">
        <v>1373</v>
      </c>
      <c r="C1024" s="8" t="s">
        <v>55</v>
      </c>
      <c r="D1024" s="8" t="s">
        <v>18</v>
      </c>
      <c r="E1024" s="8" t="s">
        <v>1378</v>
      </c>
      <c r="F1024" s="8" t="s">
        <v>1380</v>
      </c>
      <c r="G1024" s="8" t="s">
        <v>108</v>
      </c>
      <c r="H1024" s="8" t="s">
        <v>32</v>
      </c>
      <c r="I1024" s="12" t="s">
        <v>22</v>
      </c>
      <c r="J1024" s="8" t="s">
        <v>37</v>
      </c>
    </row>
    <row r="1025" spans="1:10" x14ac:dyDescent="0.25">
      <c r="A1025" s="8" t="s">
        <v>930</v>
      </c>
      <c r="B1025" s="8" t="s">
        <v>1373</v>
      </c>
      <c r="C1025" s="8" t="s">
        <v>25</v>
      </c>
      <c r="D1025" s="8" t="s">
        <v>18</v>
      </c>
      <c r="E1025" s="8" t="s">
        <v>1378</v>
      </c>
      <c r="F1025" s="8" t="s">
        <v>1379</v>
      </c>
      <c r="G1025" s="8" t="s">
        <v>47</v>
      </c>
      <c r="H1025" s="8" t="s">
        <v>156</v>
      </c>
      <c r="I1025" s="12" t="s">
        <v>22</v>
      </c>
      <c r="J1025" s="8" t="s">
        <v>37</v>
      </c>
    </row>
    <row r="1026" spans="1:10" x14ac:dyDescent="0.25">
      <c r="A1026" s="8" t="s">
        <v>940</v>
      </c>
      <c r="B1026" s="8" t="s">
        <v>1373</v>
      </c>
      <c r="C1026" s="8" t="s">
        <v>151</v>
      </c>
      <c r="D1026" s="8" t="s">
        <v>26</v>
      </c>
      <c r="E1026" s="8" t="s">
        <v>1378</v>
      </c>
      <c r="F1026" s="8" t="s">
        <v>1380</v>
      </c>
      <c r="G1026" s="8" t="s">
        <v>142</v>
      </c>
      <c r="H1026" s="8" t="s">
        <v>36</v>
      </c>
      <c r="I1026" s="12" t="s">
        <v>22</v>
      </c>
      <c r="J1026" s="8" t="s">
        <v>37</v>
      </c>
    </row>
    <row r="1027" spans="1:10" x14ac:dyDescent="0.25">
      <c r="A1027" s="8" t="s">
        <v>950</v>
      </c>
      <c r="B1027" s="8" t="s">
        <v>1373</v>
      </c>
      <c r="C1027" s="8" t="s">
        <v>151</v>
      </c>
      <c r="D1027" s="8" t="s">
        <v>26</v>
      </c>
      <c r="E1027" s="8" t="s">
        <v>1377</v>
      </c>
      <c r="F1027" s="8" t="s">
        <v>1379</v>
      </c>
      <c r="G1027" s="8" t="s">
        <v>35</v>
      </c>
      <c r="H1027" s="8" t="s">
        <v>156</v>
      </c>
      <c r="I1027" s="12" t="s">
        <v>22</v>
      </c>
      <c r="J1027" s="8" t="s">
        <v>1375</v>
      </c>
    </row>
    <row r="1028" spans="1:10" x14ac:dyDescent="0.25">
      <c r="A1028" s="8" t="s">
        <v>980</v>
      </c>
      <c r="B1028" s="8" t="s">
        <v>1373</v>
      </c>
      <c r="C1028" s="8" t="s">
        <v>17</v>
      </c>
      <c r="D1028" s="8" t="s">
        <v>18</v>
      </c>
      <c r="E1028" s="8" t="s">
        <v>1378</v>
      </c>
      <c r="F1028" s="8" t="s">
        <v>1380</v>
      </c>
      <c r="G1028" s="8" t="s">
        <v>27</v>
      </c>
      <c r="H1028" s="8" t="s">
        <v>277</v>
      </c>
      <c r="I1028" s="12" t="s">
        <v>22</v>
      </c>
      <c r="J1028" s="8" t="s">
        <v>33</v>
      </c>
    </row>
    <row r="1029" spans="1:10" x14ac:dyDescent="0.25">
      <c r="A1029" s="8" t="s">
        <v>1041</v>
      </c>
      <c r="B1029" s="8" t="s">
        <v>1373</v>
      </c>
      <c r="C1029" s="8" t="s">
        <v>31</v>
      </c>
      <c r="D1029" s="8" t="s">
        <v>18</v>
      </c>
      <c r="E1029" s="8" t="s">
        <v>1378</v>
      </c>
      <c r="F1029" s="8" t="s">
        <v>1380</v>
      </c>
      <c r="G1029" s="8" t="s">
        <v>142</v>
      </c>
      <c r="H1029" s="8" t="s">
        <v>48</v>
      </c>
      <c r="I1029" s="12" t="s">
        <v>22</v>
      </c>
      <c r="J1029" s="8" t="s">
        <v>33</v>
      </c>
    </row>
    <row r="1030" spans="1:10" x14ac:dyDescent="0.25">
      <c r="A1030" s="8" t="s">
        <v>1048</v>
      </c>
      <c r="B1030" s="8" t="s">
        <v>1373</v>
      </c>
      <c r="C1030" s="8" t="s">
        <v>17</v>
      </c>
      <c r="D1030" s="8" t="s">
        <v>18</v>
      </c>
      <c r="E1030" s="8" t="s">
        <v>1377</v>
      </c>
      <c r="F1030" s="8" t="s">
        <v>1380</v>
      </c>
      <c r="G1030" s="8" t="s">
        <v>27</v>
      </c>
      <c r="H1030" s="8" t="s">
        <v>39</v>
      </c>
      <c r="I1030" s="12" t="s">
        <v>20</v>
      </c>
      <c r="J1030" s="8" t="s">
        <v>115</v>
      </c>
    </row>
    <row r="1031" spans="1:10" x14ac:dyDescent="0.25">
      <c r="A1031" s="8" t="s">
        <v>1059</v>
      </c>
      <c r="B1031" s="8" t="s">
        <v>1373</v>
      </c>
      <c r="C1031" s="8" t="s">
        <v>55</v>
      </c>
      <c r="D1031" s="8" t="s">
        <v>18</v>
      </c>
      <c r="E1031" s="8" t="s">
        <v>1377</v>
      </c>
      <c r="F1031" s="8" t="s">
        <v>1380</v>
      </c>
      <c r="G1031" s="8" t="s">
        <v>142</v>
      </c>
      <c r="H1031" s="8" t="s">
        <v>48</v>
      </c>
      <c r="I1031" s="12" t="s">
        <v>22</v>
      </c>
      <c r="J1031" s="8" t="s">
        <v>29</v>
      </c>
    </row>
    <row r="1032" spans="1:10" x14ac:dyDescent="0.25">
      <c r="A1032" s="8" t="s">
        <v>1067</v>
      </c>
      <c r="B1032" s="8" t="s">
        <v>1373</v>
      </c>
      <c r="C1032" s="8" t="s">
        <v>31</v>
      </c>
      <c r="D1032" s="8" t="s">
        <v>26</v>
      </c>
      <c r="E1032" s="8" t="s">
        <v>1377</v>
      </c>
      <c r="F1032" s="8" t="s">
        <v>1380</v>
      </c>
      <c r="G1032" s="8" t="s">
        <v>47</v>
      </c>
      <c r="H1032" s="8" t="s">
        <v>32</v>
      </c>
      <c r="I1032" s="12" t="s">
        <v>20</v>
      </c>
      <c r="J1032" s="8" t="s">
        <v>1375</v>
      </c>
    </row>
    <row r="1033" spans="1:10" x14ac:dyDescent="0.25">
      <c r="A1033" s="8" t="s">
        <v>1088</v>
      </c>
      <c r="B1033" s="8" t="s">
        <v>1373</v>
      </c>
      <c r="C1033" s="8" t="s">
        <v>17</v>
      </c>
      <c r="D1033" s="8" t="s">
        <v>26</v>
      </c>
      <c r="E1033" s="8" t="s">
        <v>1377</v>
      </c>
      <c r="F1033" s="8" t="s">
        <v>1380</v>
      </c>
      <c r="G1033" s="8" t="s">
        <v>35</v>
      </c>
      <c r="H1033" s="8" t="s">
        <v>68</v>
      </c>
      <c r="I1033" s="12" t="s">
        <v>22</v>
      </c>
      <c r="J1033" s="8" t="s">
        <v>33</v>
      </c>
    </row>
    <row r="1034" spans="1:10" x14ac:dyDescent="0.25">
      <c r="A1034" s="8" t="s">
        <v>1093</v>
      </c>
      <c r="B1034" s="8" t="s">
        <v>1373</v>
      </c>
      <c r="C1034" s="8" t="s">
        <v>55</v>
      </c>
      <c r="D1034" s="8" t="s">
        <v>18</v>
      </c>
      <c r="E1034" s="8" t="s">
        <v>1378</v>
      </c>
      <c r="F1034" s="8" t="s">
        <v>1380</v>
      </c>
      <c r="G1034" s="8" t="s">
        <v>27</v>
      </c>
      <c r="H1034" s="8" t="s">
        <v>36</v>
      </c>
      <c r="I1034" s="12" t="s">
        <v>22</v>
      </c>
      <c r="J1034" s="8" t="s">
        <v>33</v>
      </c>
    </row>
    <row r="1035" spans="1:10" x14ac:dyDescent="0.25">
      <c r="A1035" s="8" t="s">
        <v>1097</v>
      </c>
      <c r="B1035" s="8" t="s">
        <v>1373</v>
      </c>
      <c r="C1035" s="8" t="s">
        <v>55</v>
      </c>
      <c r="D1035" s="8" t="s">
        <v>18</v>
      </c>
      <c r="E1035" s="8" t="s">
        <v>1377</v>
      </c>
      <c r="F1035" s="8" t="s">
        <v>1379</v>
      </c>
      <c r="G1035" s="8" t="s">
        <v>19</v>
      </c>
      <c r="H1035" s="8" t="s">
        <v>61</v>
      </c>
      <c r="I1035" s="12" t="s">
        <v>22</v>
      </c>
      <c r="J1035" s="8" t="s">
        <v>1375</v>
      </c>
    </row>
    <row r="1036" spans="1:10" x14ac:dyDescent="0.25">
      <c r="A1036" s="8" t="s">
        <v>1102</v>
      </c>
      <c r="B1036" s="8" t="s">
        <v>1373</v>
      </c>
      <c r="C1036" s="8" t="s">
        <v>55</v>
      </c>
      <c r="D1036" s="8" t="s">
        <v>26</v>
      </c>
      <c r="E1036" s="8" t="s">
        <v>1377</v>
      </c>
      <c r="F1036" s="8" t="s">
        <v>1379</v>
      </c>
      <c r="G1036" s="8" t="s">
        <v>47</v>
      </c>
      <c r="H1036" s="8" t="s">
        <v>156</v>
      </c>
      <c r="I1036" s="12" t="s">
        <v>22</v>
      </c>
      <c r="J1036" s="8" t="s">
        <v>37</v>
      </c>
    </row>
    <row r="1037" spans="1:10" x14ac:dyDescent="0.25">
      <c r="A1037" s="8" t="s">
        <v>1111</v>
      </c>
      <c r="B1037" s="8" t="s">
        <v>1373</v>
      </c>
      <c r="C1037" s="8" t="s">
        <v>87</v>
      </c>
      <c r="D1037" s="8" t="s">
        <v>87</v>
      </c>
      <c r="E1037" s="8" t="s">
        <v>1377</v>
      </c>
      <c r="F1037" s="8" t="s">
        <v>1380</v>
      </c>
      <c r="G1037" s="8" t="s">
        <v>27</v>
      </c>
      <c r="H1037" s="8" t="s">
        <v>32</v>
      </c>
      <c r="I1037" s="12" t="s">
        <v>20</v>
      </c>
      <c r="J1037" s="8" t="s">
        <v>1375</v>
      </c>
    </row>
    <row r="1038" spans="1:10" x14ac:dyDescent="0.25">
      <c r="A1038" s="8" t="s">
        <v>1114</v>
      </c>
      <c r="B1038" s="8" t="s">
        <v>1373</v>
      </c>
      <c r="C1038" s="8" t="s">
        <v>31</v>
      </c>
      <c r="D1038" s="8" t="s">
        <v>18</v>
      </c>
      <c r="E1038" s="8" t="s">
        <v>1377</v>
      </c>
      <c r="F1038" s="8" t="s">
        <v>1379</v>
      </c>
      <c r="G1038" s="8" t="s">
        <v>47</v>
      </c>
      <c r="H1038" s="8" t="s">
        <v>61</v>
      </c>
      <c r="I1038" s="12" t="s">
        <v>22</v>
      </c>
      <c r="J1038" s="8" t="s">
        <v>33</v>
      </c>
    </row>
    <row r="1039" spans="1:10" x14ac:dyDescent="0.25">
      <c r="A1039" s="8" t="s">
        <v>1142</v>
      </c>
      <c r="B1039" s="8" t="s">
        <v>1373</v>
      </c>
      <c r="C1039" s="8" t="s">
        <v>55</v>
      </c>
      <c r="D1039" s="8" t="s">
        <v>18</v>
      </c>
      <c r="E1039" s="8" t="s">
        <v>1377</v>
      </c>
      <c r="F1039" s="8" t="s">
        <v>1380</v>
      </c>
      <c r="G1039" s="8" t="s">
        <v>47</v>
      </c>
      <c r="H1039" s="8" t="s">
        <v>28</v>
      </c>
      <c r="I1039" s="12" t="s">
        <v>22</v>
      </c>
      <c r="J1039" s="8" t="s">
        <v>37</v>
      </c>
    </row>
    <row r="1040" spans="1:10" x14ac:dyDescent="0.25">
      <c r="A1040" s="8" t="s">
        <v>1154</v>
      </c>
      <c r="B1040" s="8" t="s">
        <v>1373</v>
      </c>
      <c r="C1040" s="8" t="s">
        <v>17</v>
      </c>
      <c r="D1040" s="8" t="s">
        <v>26</v>
      </c>
      <c r="E1040" s="8" t="s">
        <v>1378</v>
      </c>
      <c r="F1040" s="8" t="s">
        <v>1380</v>
      </c>
      <c r="G1040" s="8" t="s">
        <v>19</v>
      </c>
      <c r="H1040" s="8" t="s">
        <v>21</v>
      </c>
      <c r="I1040" s="12" t="s">
        <v>22</v>
      </c>
      <c r="J1040" s="8" t="s">
        <v>52</v>
      </c>
    </row>
    <row r="1041" spans="1:10" x14ac:dyDescent="0.25">
      <c r="A1041" s="8" t="s">
        <v>1158</v>
      </c>
      <c r="B1041" s="8" t="s">
        <v>1373</v>
      </c>
      <c r="C1041" s="8" t="s">
        <v>55</v>
      </c>
      <c r="D1041" s="8" t="s">
        <v>26</v>
      </c>
      <c r="E1041" s="8" t="s">
        <v>1378</v>
      </c>
      <c r="F1041" s="8" t="s">
        <v>1380</v>
      </c>
      <c r="G1041" s="8" t="s">
        <v>47</v>
      </c>
      <c r="H1041" s="8" t="s">
        <v>48</v>
      </c>
      <c r="I1041" s="12" t="s">
        <v>20</v>
      </c>
      <c r="J1041" s="8" t="s">
        <v>1375</v>
      </c>
    </row>
    <row r="1042" spans="1:10" x14ac:dyDescent="0.25">
      <c r="A1042" s="8" t="s">
        <v>1178</v>
      </c>
      <c r="B1042" s="8" t="s">
        <v>1373</v>
      </c>
      <c r="C1042" s="8" t="s">
        <v>55</v>
      </c>
      <c r="D1042" s="8" t="s">
        <v>26</v>
      </c>
      <c r="E1042" s="8" t="s">
        <v>1378</v>
      </c>
      <c r="F1042" s="8" t="s">
        <v>1379</v>
      </c>
      <c r="G1042" s="8" t="s">
        <v>47</v>
      </c>
      <c r="H1042" s="8" t="s">
        <v>28</v>
      </c>
      <c r="I1042" s="12" t="s">
        <v>22</v>
      </c>
      <c r="J1042" s="8" t="s">
        <v>1375</v>
      </c>
    </row>
    <row r="1043" spans="1:10" x14ac:dyDescent="0.25">
      <c r="A1043" s="8" t="s">
        <v>1202</v>
      </c>
      <c r="B1043" s="8" t="s">
        <v>1373</v>
      </c>
      <c r="C1043" s="8" t="s">
        <v>17</v>
      </c>
      <c r="D1043" s="8" t="s">
        <v>26</v>
      </c>
      <c r="E1043" s="8" t="s">
        <v>1377</v>
      </c>
      <c r="F1043" s="8" t="s">
        <v>1379</v>
      </c>
      <c r="G1043" s="8" t="s">
        <v>57</v>
      </c>
      <c r="H1043" s="8" t="s">
        <v>21</v>
      </c>
      <c r="I1043" s="12" t="s">
        <v>22</v>
      </c>
      <c r="J1043" s="8" t="s">
        <v>357</v>
      </c>
    </row>
    <row r="1044" spans="1:10" x14ac:dyDescent="0.25">
      <c r="A1044" s="8" t="s">
        <v>99</v>
      </c>
      <c r="B1044" s="8" t="s">
        <v>1373</v>
      </c>
      <c r="C1044" s="8" t="s">
        <v>17</v>
      </c>
      <c r="D1044" s="8" t="s">
        <v>18</v>
      </c>
      <c r="E1044" s="8" t="s">
        <v>1378</v>
      </c>
      <c r="F1044" s="8" t="s">
        <v>1380</v>
      </c>
      <c r="G1044" s="8" t="s">
        <v>27</v>
      </c>
      <c r="H1044" s="8" t="s">
        <v>39</v>
      </c>
      <c r="I1044" s="12" t="s">
        <v>22</v>
      </c>
      <c r="J1044" s="8" t="s">
        <v>33</v>
      </c>
    </row>
    <row r="1045" spans="1:10" x14ac:dyDescent="0.25">
      <c r="A1045" s="8" t="s">
        <v>191</v>
      </c>
      <c r="B1045" s="8" t="s">
        <v>1373</v>
      </c>
      <c r="C1045" s="8" t="s">
        <v>25</v>
      </c>
      <c r="D1045" s="8" t="s">
        <v>18</v>
      </c>
      <c r="E1045" s="8" t="s">
        <v>1378</v>
      </c>
      <c r="F1045" s="8" t="s">
        <v>1379</v>
      </c>
      <c r="G1045" s="8" t="s">
        <v>27</v>
      </c>
      <c r="H1045" s="8" t="s">
        <v>48</v>
      </c>
      <c r="I1045" s="12" t="s">
        <v>22</v>
      </c>
      <c r="J1045" s="8" t="s">
        <v>37</v>
      </c>
    </row>
    <row r="1046" spans="1:10" x14ac:dyDescent="0.25">
      <c r="A1046" s="8" t="s">
        <v>284</v>
      </c>
      <c r="B1046" s="8" t="s">
        <v>1373</v>
      </c>
      <c r="C1046" s="8" t="s">
        <v>31</v>
      </c>
      <c r="D1046" s="8" t="s">
        <v>18</v>
      </c>
      <c r="E1046" s="8" t="s">
        <v>1378</v>
      </c>
      <c r="F1046" s="8" t="s">
        <v>1379</v>
      </c>
      <c r="G1046" s="8" t="s">
        <v>27</v>
      </c>
      <c r="H1046" s="8" t="s">
        <v>66</v>
      </c>
      <c r="I1046" s="12" t="s">
        <v>22</v>
      </c>
      <c r="J1046" s="8" t="s">
        <v>33</v>
      </c>
    </row>
    <row r="1047" spans="1:10" x14ac:dyDescent="0.25">
      <c r="A1047" s="8" t="s">
        <v>402</v>
      </c>
      <c r="B1047" s="8" t="s">
        <v>1373</v>
      </c>
      <c r="C1047" s="8" t="s">
        <v>31</v>
      </c>
      <c r="D1047" s="8" t="s">
        <v>18</v>
      </c>
      <c r="E1047" s="8" t="s">
        <v>1378</v>
      </c>
      <c r="F1047" s="8" t="s">
        <v>1380</v>
      </c>
      <c r="G1047" s="8" t="s">
        <v>47</v>
      </c>
      <c r="H1047" s="8" t="s">
        <v>32</v>
      </c>
      <c r="I1047" s="12" t="s">
        <v>20</v>
      </c>
      <c r="J1047" s="8" t="s">
        <v>1375</v>
      </c>
    </row>
    <row r="1048" spans="1:10" x14ac:dyDescent="0.25">
      <c r="A1048" s="8" t="s">
        <v>454</v>
      </c>
      <c r="B1048" s="8" t="s">
        <v>1373</v>
      </c>
      <c r="C1048" s="8" t="s">
        <v>55</v>
      </c>
      <c r="D1048" s="8" t="s">
        <v>87</v>
      </c>
      <c r="E1048" s="8" t="s">
        <v>1377</v>
      </c>
      <c r="F1048" s="8" t="s">
        <v>1379</v>
      </c>
      <c r="G1048" s="8" t="s">
        <v>35</v>
      </c>
      <c r="H1048" s="8" t="s">
        <v>36</v>
      </c>
      <c r="I1048" s="12" t="s">
        <v>22</v>
      </c>
      <c r="J1048" s="8" t="s">
        <v>45</v>
      </c>
    </row>
    <row r="1049" spans="1:10" x14ac:dyDescent="0.25">
      <c r="A1049" s="8" t="s">
        <v>530</v>
      </c>
      <c r="B1049" s="8" t="s">
        <v>1373</v>
      </c>
      <c r="C1049" s="8" t="s">
        <v>25</v>
      </c>
      <c r="D1049" s="8" t="s">
        <v>18</v>
      </c>
      <c r="E1049" s="8" t="s">
        <v>1377</v>
      </c>
      <c r="F1049" s="8" t="s">
        <v>1380</v>
      </c>
      <c r="G1049" s="8" t="s">
        <v>35</v>
      </c>
      <c r="H1049" s="8" t="s">
        <v>61</v>
      </c>
      <c r="I1049" s="12" t="s">
        <v>20</v>
      </c>
      <c r="J1049" s="8" t="s">
        <v>33</v>
      </c>
    </row>
    <row r="1050" spans="1:10" x14ac:dyDescent="0.25">
      <c r="A1050" s="8" t="s">
        <v>598</v>
      </c>
      <c r="B1050" s="8" t="s">
        <v>1373</v>
      </c>
      <c r="C1050" s="8" t="s">
        <v>151</v>
      </c>
      <c r="D1050" s="8" t="s">
        <v>26</v>
      </c>
      <c r="E1050" s="8" t="s">
        <v>1377</v>
      </c>
      <c r="F1050" s="8" t="s">
        <v>1380</v>
      </c>
      <c r="G1050" s="8" t="s">
        <v>47</v>
      </c>
      <c r="H1050" s="8" t="s">
        <v>32</v>
      </c>
      <c r="I1050" s="12" t="s">
        <v>20</v>
      </c>
      <c r="J1050" s="8" t="s">
        <v>1375</v>
      </c>
    </row>
    <row r="1051" spans="1:10" x14ac:dyDescent="0.25">
      <c r="A1051" s="8" t="s">
        <v>601</v>
      </c>
      <c r="B1051" s="8" t="s">
        <v>1373</v>
      </c>
      <c r="C1051" s="8" t="s">
        <v>55</v>
      </c>
      <c r="D1051" s="8" t="s">
        <v>18</v>
      </c>
      <c r="E1051" s="8" t="s">
        <v>1378</v>
      </c>
      <c r="F1051" s="8" t="s">
        <v>1380</v>
      </c>
      <c r="G1051" s="8" t="s">
        <v>35</v>
      </c>
      <c r="H1051" s="8" t="s">
        <v>36</v>
      </c>
      <c r="I1051" s="12" t="s">
        <v>22</v>
      </c>
      <c r="J1051" s="8" t="s">
        <v>45</v>
      </c>
    </row>
    <row r="1052" spans="1:10" x14ac:dyDescent="0.25">
      <c r="A1052" s="8" t="s">
        <v>640</v>
      </c>
      <c r="B1052" s="8" t="s">
        <v>1373</v>
      </c>
      <c r="C1052" s="8" t="s">
        <v>87</v>
      </c>
      <c r="D1052" s="8" t="s">
        <v>87</v>
      </c>
      <c r="E1052" s="8" t="s">
        <v>1377</v>
      </c>
      <c r="F1052" s="8" t="s">
        <v>1380</v>
      </c>
      <c r="G1052" s="8" t="s">
        <v>35</v>
      </c>
      <c r="H1052" s="8" t="s">
        <v>32</v>
      </c>
      <c r="I1052" s="12" t="s">
        <v>20</v>
      </c>
      <c r="J1052" s="8" t="s">
        <v>1375</v>
      </c>
    </row>
    <row r="1053" spans="1:10" x14ac:dyDescent="0.25">
      <c r="A1053" s="8" t="s">
        <v>659</v>
      </c>
      <c r="B1053" s="8" t="s">
        <v>1373</v>
      </c>
      <c r="C1053" s="8" t="s">
        <v>55</v>
      </c>
      <c r="D1053" s="8" t="s">
        <v>26</v>
      </c>
      <c r="E1053" s="8" t="s">
        <v>1377</v>
      </c>
      <c r="F1053" s="8" t="s">
        <v>1380</v>
      </c>
      <c r="G1053" s="8" t="s">
        <v>47</v>
      </c>
      <c r="H1053" s="8" t="s">
        <v>166</v>
      </c>
      <c r="I1053" s="12" t="s">
        <v>20</v>
      </c>
      <c r="J1053" s="8" t="s">
        <v>1375</v>
      </c>
    </row>
    <row r="1054" spans="1:10" x14ac:dyDescent="0.25">
      <c r="A1054" s="8" t="s">
        <v>707</v>
      </c>
      <c r="B1054" s="8" t="s">
        <v>1373</v>
      </c>
      <c r="C1054" s="8" t="s">
        <v>55</v>
      </c>
      <c r="D1054" s="8" t="s">
        <v>26</v>
      </c>
      <c r="E1054" s="8" t="s">
        <v>1377</v>
      </c>
      <c r="F1054" s="8" t="s">
        <v>1380</v>
      </c>
      <c r="G1054" s="8" t="s">
        <v>35</v>
      </c>
      <c r="H1054" s="8" t="s">
        <v>469</v>
      </c>
      <c r="I1054" s="12" t="s">
        <v>22</v>
      </c>
      <c r="J1054" s="8" t="s">
        <v>1375</v>
      </c>
    </row>
    <row r="1055" spans="1:10" x14ac:dyDescent="0.25">
      <c r="A1055" s="8" t="s">
        <v>711</v>
      </c>
      <c r="B1055" s="8" t="s">
        <v>1373</v>
      </c>
      <c r="C1055" s="8" t="s">
        <v>17</v>
      </c>
      <c r="D1055" s="8" t="s">
        <v>18</v>
      </c>
      <c r="E1055" s="8" t="s">
        <v>1378</v>
      </c>
      <c r="F1055" s="8" t="s">
        <v>1379</v>
      </c>
      <c r="G1055" s="8" t="s">
        <v>27</v>
      </c>
      <c r="H1055" s="8" t="s">
        <v>58</v>
      </c>
      <c r="I1055" s="12" t="s">
        <v>22</v>
      </c>
      <c r="J1055" s="8" t="s">
        <v>52</v>
      </c>
    </row>
    <row r="1056" spans="1:10" x14ac:dyDescent="0.25">
      <c r="A1056" s="8" t="s">
        <v>756</v>
      </c>
      <c r="B1056" s="8" t="s">
        <v>1373</v>
      </c>
      <c r="C1056" s="8" t="s">
        <v>87</v>
      </c>
      <c r="D1056" s="8" t="s">
        <v>87</v>
      </c>
      <c r="E1056" s="8" t="s">
        <v>1377</v>
      </c>
      <c r="F1056" s="8" t="s">
        <v>1379</v>
      </c>
      <c r="G1056" s="8" t="s">
        <v>19</v>
      </c>
      <c r="H1056" s="8" t="s">
        <v>28</v>
      </c>
      <c r="I1056" s="12" t="s">
        <v>20</v>
      </c>
      <c r="J1056" s="8" t="s">
        <v>757</v>
      </c>
    </row>
    <row r="1057" spans="1:10" x14ac:dyDescent="0.25">
      <c r="A1057" s="8" t="s">
        <v>917</v>
      </c>
      <c r="B1057" s="8" t="s">
        <v>1373</v>
      </c>
      <c r="C1057" s="8" t="s">
        <v>25</v>
      </c>
      <c r="D1057" s="8" t="s">
        <v>18</v>
      </c>
      <c r="E1057" s="8" t="s">
        <v>1378</v>
      </c>
      <c r="F1057" s="8" t="s">
        <v>1379</v>
      </c>
      <c r="G1057" s="8" t="s">
        <v>47</v>
      </c>
      <c r="H1057" s="8" t="s">
        <v>918</v>
      </c>
      <c r="I1057" s="12" t="s">
        <v>22</v>
      </c>
      <c r="J1057" s="8" t="s">
        <v>686</v>
      </c>
    </row>
    <row r="1058" spans="1:10" x14ac:dyDescent="0.25">
      <c r="A1058" s="8" t="s">
        <v>936</v>
      </c>
      <c r="B1058" s="8" t="s">
        <v>1373</v>
      </c>
      <c r="C1058" s="8" t="s">
        <v>55</v>
      </c>
      <c r="D1058" s="8" t="s">
        <v>26</v>
      </c>
      <c r="E1058" s="8" t="s">
        <v>1377</v>
      </c>
      <c r="F1058" s="8" t="s">
        <v>1379</v>
      </c>
      <c r="G1058" s="8" t="s">
        <v>19</v>
      </c>
      <c r="H1058" s="8" t="s">
        <v>937</v>
      </c>
      <c r="I1058" s="12" t="s">
        <v>20</v>
      </c>
      <c r="J1058" s="8" t="s">
        <v>29</v>
      </c>
    </row>
    <row r="1059" spans="1:10" x14ac:dyDescent="0.25">
      <c r="A1059" s="8" t="s">
        <v>982</v>
      </c>
      <c r="B1059" s="8" t="s">
        <v>1373</v>
      </c>
      <c r="C1059" s="8" t="s">
        <v>55</v>
      </c>
      <c r="D1059" s="8" t="s">
        <v>26</v>
      </c>
      <c r="E1059" s="8" t="s">
        <v>1377</v>
      </c>
      <c r="F1059" s="8" t="s">
        <v>1379</v>
      </c>
      <c r="G1059" s="8" t="s">
        <v>108</v>
      </c>
      <c r="H1059" s="8" t="s">
        <v>166</v>
      </c>
      <c r="I1059" s="12" t="s">
        <v>22</v>
      </c>
      <c r="J1059" s="8" t="s">
        <v>442</v>
      </c>
    </row>
    <row r="1060" spans="1:10" x14ac:dyDescent="0.25">
      <c r="A1060" s="8" t="s">
        <v>1047</v>
      </c>
      <c r="B1060" s="8" t="s">
        <v>1373</v>
      </c>
      <c r="C1060" s="8" t="s">
        <v>31</v>
      </c>
      <c r="D1060" s="8" t="s">
        <v>26</v>
      </c>
      <c r="E1060" s="8" t="s">
        <v>1377</v>
      </c>
      <c r="F1060" s="8" t="s">
        <v>1380</v>
      </c>
      <c r="G1060" s="8" t="s">
        <v>19</v>
      </c>
      <c r="H1060" s="8" t="s">
        <v>28</v>
      </c>
      <c r="I1060" s="12" t="s">
        <v>22</v>
      </c>
      <c r="J1060" s="8" t="s">
        <v>37</v>
      </c>
    </row>
    <row r="1061" spans="1:10" x14ac:dyDescent="0.25">
      <c r="A1061" s="8" t="s">
        <v>1091</v>
      </c>
      <c r="B1061" s="8" t="s">
        <v>1373</v>
      </c>
      <c r="C1061" s="8" t="s">
        <v>55</v>
      </c>
      <c r="D1061" s="8" t="s">
        <v>18</v>
      </c>
      <c r="E1061" s="8" t="s">
        <v>1377</v>
      </c>
      <c r="F1061" s="8" t="s">
        <v>1379</v>
      </c>
      <c r="G1061" s="8" t="s">
        <v>47</v>
      </c>
      <c r="H1061" s="8" t="s">
        <v>76</v>
      </c>
      <c r="I1061" s="12" t="s">
        <v>22</v>
      </c>
      <c r="J1061" s="8" t="s">
        <v>1375</v>
      </c>
    </row>
    <row r="1062" spans="1:10" x14ac:dyDescent="0.25">
      <c r="A1062" s="8" t="s">
        <v>1164</v>
      </c>
      <c r="B1062" s="8" t="s">
        <v>1373</v>
      </c>
      <c r="C1062" s="8" t="s">
        <v>17</v>
      </c>
      <c r="D1062" s="8" t="s">
        <v>26</v>
      </c>
      <c r="E1062" s="8" t="s">
        <v>1377</v>
      </c>
      <c r="F1062" s="8" t="s">
        <v>1379</v>
      </c>
      <c r="G1062" s="8" t="s">
        <v>27</v>
      </c>
      <c r="H1062" s="8" t="s">
        <v>39</v>
      </c>
      <c r="I1062" s="12" t="s">
        <v>22</v>
      </c>
      <c r="J1062" s="8" t="s">
        <v>45</v>
      </c>
    </row>
    <row r="1063" spans="1:10" x14ac:dyDescent="0.25">
      <c r="A1063" s="8" t="s">
        <v>1174</v>
      </c>
      <c r="B1063" s="8" t="s">
        <v>1373</v>
      </c>
      <c r="C1063" s="8" t="s">
        <v>17</v>
      </c>
      <c r="D1063" s="8" t="s">
        <v>26</v>
      </c>
      <c r="E1063" s="8" t="s">
        <v>1377</v>
      </c>
      <c r="F1063" s="8" t="s">
        <v>1380</v>
      </c>
      <c r="G1063" s="8" t="s">
        <v>35</v>
      </c>
      <c r="H1063" s="8" t="s">
        <v>61</v>
      </c>
      <c r="I1063" s="12" t="s">
        <v>22</v>
      </c>
      <c r="J1063" s="8" t="s">
        <v>52</v>
      </c>
    </row>
    <row r="1064" spans="1:10" x14ac:dyDescent="0.25">
      <c r="A1064" s="8" t="s">
        <v>1179</v>
      </c>
      <c r="B1064" s="8" t="s">
        <v>1373</v>
      </c>
      <c r="C1064" s="8" t="s">
        <v>31</v>
      </c>
      <c r="D1064" s="8" t="s">
        <v>26</v>
      </c>
      <c r="E1064" s="8" t="s">
        <v>1377</v>
      </c>
      <c r="F1064" s="8" t="s">
        <v>1380</v>
      </c>
      <c r="G1064" s="8" t="s">
        <v>108</v>
      </c>
      <c r="H1064" s="8" t="s">
        <v>28</v>
      </c>
      <c r="I1064" s="12" t="s">
        <v>22</v>
      </c>
      <c r="J1064" s="8" t="s">
        <v>1375</v>
      </c>
    </row>
    <row r="1065" spans="1:10" x14ac:dyDescent="0.25">
      <c r="A1065" s="8" t="s">
        <v>1205</v>
      </c>
      <c r="B1065" s="8" t="s">
        <v>1373</v>
      </c>
      <c r="C1065" s="8" t="s">
        <v>55</v>
      </c>
      <c r="D1065" s="8" t="s">
        <v>26</v>
      </c>
      <c r="E1065" s="8" t="s">
        <v>1377</v>
      </c>
      <c r="F1065" s="8" t="s">
        <v>1380</v>
      </c>
      <c r="G1065" s="8" t="s">
        <v>35</v>
      </c>
      <c r="H1065" s="8" t="s">
        <v>36</v>
      </c>
      <c r="I1065" s="12" t="s">
        <v>22</v>
      </c>
      <c r="J1065" s="8" t="s">
        <v>33</v>
      </c>
    </row>
    <row r="1066" spans="1:10" x14ac:dyDescent="0.25">
      <c r="A1066" s="8" t="s">
        <v>1261</v>
      </c>
      <c r="B1066" s="8" t="s">
        <v>1373</v>
      </c>
      <c r="C1066" s="8" t="s">
        <v>55</v>
      </c>
      <c r="D1066" s="8" t="s">
        <v>26</v>
      </c>
      <c r="E1066" s="8" t="s">
        <v>1378</v>
      </c>
      <c r="F1066" s="8" t="s">
        <v>1379</v>
      </c>
      <c r="G1066" s="8" t="s">
        <v>27</v>
      </c>
      <c r="H1066" s="8" t="s">
        <v>1262</v>
      </c>
      <c r="I1066" s="12" t="s">
        <v>20</v>
      </c>
      <c r="J1066" s="8" t="s">
        <v>33</v>
      </c>
    </row>
    <row r="1067" spans="1:10" x14ac:dyDescent="0.25">
      <c r="A1067" s="8" t="s">
        <v>160</v>
      </c>
      <c r="B1067" s="8" t="s">
        <v>1373</v>
      </c>
      <c r="C1067" s="8" t="s">
        <v>31</v>
      </c>
      <c r="D1067" s="8" t="s">
        <v>26</v>
      </c>
      <c r="E1067" s="8" t="s">
        <v>1378</v>
      </c>
      <c r="F1067" s="8" t="s">
        <v>1379</v>
      </c>
      <c r="G1067" s="8" t="s">
        <v>35</v>
      </c>
      <c r="H1067" s="8" t="s">
        <v>161</v>
      </c>
      <c r="I1067" s="12" t="s">
        <v>20</v>
      </c>
      <c r="J1067" s="8" t="s">
        <v>45</v>
      </c>
    </row>
    <row r="1068" spans="1:10" x14ac:dyDescent="0.25">
      <c r="A1068" s="8" t="s">
        <v>280</v>
      </c>
      <c r="B1068" s="8" t="s">
        <v>1373</v>
      </c>
      <c r="C1068" s="8" t="s">
        <v>31</v>
      </c>
      <c r="D1068" s="8" t="s">
        <v>18</v>
      </c>
      <c r="E1068" s="8" t="s">
        <v>1377</v>
      </c>
      <c r="F1068" s="8" t="s">
        <v>1380</v>
      </c>
      <c r="G1068" s="8" t="s">
        <v>142</v>
      </c>
      <c r="H1068" s="8" t="s">
        <v>36</v>
      </c>
      <c r="I1068" s="12" t="s">
        <v>20</v>
      </c>
      <c r="J1068" s="8" t="s">
        <v>29</v>
      </c>
    </row>
    <row r="1069" spans="1:10" x14ac:dyDescent="0.25">
      <c r="A1069" s="8" t="s">
        <v>374</v>
      </c>
      <c r="B1069" s="8" t="s">
        <v>1373</v>
      </c>
      <c r="C1069" s="8" t="s">
        <v>55</v>
      </c>
      <c r="D1069" s="8" t="s">
        <v>18</v>
      </c>
      <c r="E1069" s="8" t="s">
        <v>1378</v>
      </c>
      <c r="F1069" s="8" t="s">
        <v>1379</v>
      </c>
      <c r="G1069" s="8" t="s">
        <v>35</v>
      </c>
      <c r="H1069" s="8" t="s">
        <v>32</v>
      </c>
      <c r="I1069" s="12" t="s">
        <v>20</v>
      </c>
      <c r="J1069" s="8" t="s">
        <v>29</v>
      </c>
    </row>
    <row r="1070" spans="1:10" x14ac:dyDescent="0.25">
      <c r="A1070" s="8" t="s">
        <v>391</v>
      </c>
      <c r="B1070" s="8" t="s">
        <v>1373</v>
      </c>
      <c r="C1070" s="8" t="s">
        <v>55</v>
      </c>
      <c r="D1070" s="8" t="s">
        <v>18</v>
      </c>
      <c r="E1070" s="8" t="s">
        <v>1377</v>
      </c>
      <c r="F1070" s="8" t="s">
        <v>1380</v>
      </c>
      <c r="G1070" s="8" t="s">
        <v>47</v>
      </c>
      <c r="H1070" s="8" t="s">
        <v>66</v>
      </c>
      <c r="I1070" s="12" t="s">
        <v>22</v>
      </c>
      <c r="J1070" s="8" t="s">
        <v>33</v>
      </c>
    </row>
    <row r="1071" spans="1:10" x14ac:dyDescent="0.25">
      <c r="A1071" s="8" t="s">
        <v>693</v>
      </c>
      <c r="B1071" s="8" t="s">
        <v>1373</v>
      </c>
      <c r="C1071" s="8" t="s">
        <v>87</v>
      </c>
      <c r="D1071" s="8" t="s">
        <v>87</v>
      </c>
      <c r="E1071" s="8" t="s">
        <v>1377</v>
      </c>
      <c r="F1071" s="8" t="s">
        <v>1379</v>
      </c>
      <c r="G1071" s="8" t="s">
        <v>47</v>
      </c>
      <c r="H1071" s="8" t="s">
        <v>32</v>
      </c>
      <c r="I1071" s="12" t="s">
        <v>20</v>
      </c>
      <c r="J1071" s="8" t="s">
        <v>29</v>
      </c>
    </row>
    <row r="1072" spans="1:10" x14ac:dyDescent="0.25">
      <c r="A1072" s="8" t="s">
        <v>710</v>
      </c>
      <c r="B1072" s="8" t="s">
        <v>1373</v>
      </c>
      <c r="C1072" s="8" t="s">
        <v>17</v>
      </c>
      <c r="D1072" s="8" t="s">
        <v>18</v>
      </c>
      <c r="E1072" s="8" t="s">
        <v>1377</v>
      </c>
      <c r="F1072" s="8" t="s">
        <v>1379</v>
      </c>
      <c r="G1072" s="8" t="s">
        <v>19</v>
      </c>
      <c r="H1072" s="8" t="s">
        <v>277</v>
      </c>
      <c r="I1072" s="12" t="s">
        <v>22</v>
      </c>
      <c r="J1072" s="8" t="s">
        <v>45</v>
      </c>
    </row>
    <row r="1073" spans="1:10" x14ac:dyDescent="0.25">
      <c r="A1073" s="8" t="s">
        <v>732</v>
      </c>
      <c r="B1073" s="8" t="s">
        <v>1373</v>
      </c>
      <c r="C1073" s="8" t="s">
        <v>17</v>
      </c>
      <c r="D1073" s="8" t="s">
        <v>18</v>
      </c>
      <c r="E1073" s="8" t="s">
        <v>1378</v>
      </c>
      <c r="F1073" s="8" t="s">
        <v>1380</v>
      </c>
      <c r="G1073" s="8" t="s">
        <v>35</v>
      </c>
      <c r="H1073" s="8" t="s">
        <v>145</v>
      </c>
      <c r="I1073" s="12" t="s">
        <v>22</v>
      </c>
      <c r="J1073" s="8" t="s">
        <v>52</v>
      </c>
    </row>
    <row r="1074" spans="1:10" x14ac:dyDescent="0.25">
      <c r="A1074" s="8" t="s">
        <v>734</v>
      </c>
      <c r="B1074" s="8" t="s">
        <v>1373</v>
      </c>
      <c r="C1074" s="8" t="s">
        <v>55</v>
      </c>
      <c r="D1074" s="8" t="s">
        <v>18</v>
      </c>
      <c r="E1074" s="8" t="s">
        <v>1377</v>
      </c>
      <c r="F1074" s="8" t="s">
        <v>1379</v>
      </c>
      <c r="G1074" s="8" t="s">
        <v>47</v>
      </c>
      <c r="H1074" s="8" t="s">
        <v>48</v>
      </c>
      <c r="I1074" s="12" t="s">
        <v>22</v>
      </c>
      <c r="J1074" s="8" t="s">
        <v>1375</v>
      </c>
    </row>
    <row r="1075" spans="1:10" x14ac:dyDescent="0.25">
      <c r="A1075" s="8" t="s">
        <v>755</v>
      </c>
      <c r="B1075" s="8" t="s">
        <v>1373</v>
      </c>
      <c r="C1075" s="8" t="s">
        <v>55</v>
      </c>
      <c r="D1075" s="8" t="s">
        <v>26</v>
      </c>
      <c r="E1075" s="8" t="s">
        <v>1377</v>
      </c>
      <c r="F1075" s="8" t="s">
        <v>1379</v>
      </c>
      <c r="G1075" s="8" t="s">
        <v>47</v>
      </c>
      <c r="H1075" s="8" t="s">
        <v>21</v>
      </c>
      <c r="I1075" s="12" t="s">
        <v>22</v>
      </c>
      <c r="J1075" s="8" t="s">
        <v>1375</v>
      </c>
    </row>
    <row r="1076" spans="1:10" x14ac:dyDescent="0.25">
      <c r="A1076" s="8" t="s">
        <v>1165</v>
      </c>
      <c r="B1076" s="8" t="s">
        <v>1373</v>
      </c>
      <c r="C1076" s="8" t="s">
        <v>17</v>
      </c>
      <c r="D1076" s="8" t="s">
        <v>18</v>
      </c>
      <c r="E1076" s="8" t="s">
        <v>1377</v>
      </c>
      <c r="F1076" s="8" t="s">
        <v>1379</v>
      </c>
      <c r="G1076" s="8" t="s">
        <v>47</v>
      </c>
      <c r="H1076" s="8" t="s">
        <v>145</v>
      </c>
      <c r="I1076" s="12" t="s">
        <v>22</v>
      </c>
      <c r="J1076" s="8" t="s">
        <v>33</v>
      </c>
    </row>
    <row r="1077" spans="1:10" x14ac:dyDescent="0.25">
      <c r="A1077" s="8" t="s">
        <v>1175</v>
      </c>
      <c r="B1077" s="8" t="s">
        <v>1373</v>
      </c>
      <c r="C1077" s="8" t="s">
        <v>31</v>
      </c>
      <c r="D1077" s="8" t="s">
        <v>26</v>
      </c>
      <c r="E1077" s="8" t="s">
        <v>1377</v>
      </c>
      <c r="F1077" s="8" t="s">
        <v>1380</v>
      </c>
      <c r="G1077" s="8" t="s">
        <v>142</v>
      </c>
      <c r="H1077" s="8" t="s">
        <v>32</v>
      </c>
      <c r="I1077" s="12" t="s">
        <v>22</v>
      </c>
      <c r="J1077" s="8" t="s">
        <v>29</v>
      </c>
    </row>
    <row r="1078" spans="1:10" x14ac:dyDescent="0.25">
      <c r="A1078" s="8" t="s">
        <v>1255</v>
      </c>
      <c r="B1078" s="8" t="s">
        <v>1373</v>
      </c>
      <c r="C1078" s="8" t="s">
        <v>55</v>
      </c>
      <c r="D1078" s="8" t="s">
        <v>18</v>
      </c>
      <c r="E1078" s="8" t="s">
        <v>1378</v>
      </c>
      <c r="F1078" s="8" t="s">
        <v>1380</v>
      </c>
      <c r="G1078" s="8" t="s">
        <v>35</v>
      </c>
      <c r="H1078" s="8" t="s">
        <v>36</v>
      </c>
      <c r="I1078" s="12" t="s">
        <v>22</v>
      </c>
      <c r="J1078" s="8" t="s">
        <v>33</v>
      </c>
    </row>
    <row r="1079" spans="1:10" x14ac:dyDescent="0.25">
      <c r="A1079" s="8" t="s">
        <v>282</v>
      </c>
      <c r="B1079" s="8" t="s">
        <v>1373</v>
      </c>
      <c r="C1079" s="8" t="s">
        <v>55</v>
      </c>
      <c r="D1079" s="8" t="s">
        <v>18</v>
      </c>
      <c r="E1079" s="8" t="s">
        <v>1378</v>
      </c>
      <c r="F1079" s="8" t="s">
        <v>1379</v>
      </c>
      <c r="G1079" s="8" t="s">
        <v>27</v>
      </c>
      <c r="H1079" s="8" t="s">
        <v>156</v>
      </c>
      <c r="I1079" s="12" t="s">
        <v>22</v>
      </c>
      <c r="J1079" s="8" t="s">
        <v>29</v>
      </c>
    </row>
    <row r="1080" spans="1:10" x14ac:dyDescent="0.25">
      <c r="A1080" s="8" t="s">
        <v>415</v>
      </c>
      <c r="B1080" s="8" t="s">
        <v>1373</v>
      </c>
      <c r="C1080" s="8" t="s">
        <v>17</v>
      </c>
      <c r="D1080" s="8" t="s">
        <v>18</v>
      </c>
      <c r="E1080" s="8" t="s">
        <v>1377</v>
      </c>
      <c r="F1080" s="8" t="s">
        <v>1380</v>
      </c>
      <c r="G1080" s="8" t="s">
        <v>142</v>
      </c>
      <c r="H1080" s="8" t="s">
        <v>277</v>
      </c>
      <c r="I1080" s="12" t="s">
        <v>22</v>
      </c>
      <c r="J1080" s="8" t="s">
        <v>33</v>
      </c>
    </row>
    <row r="1081" spans="1:10" x14ac:dyDescent="0.25">
      <c r="A1081" s="8" t="s">
        <v>422</v>
      </c>
      <c r="B1081" s="8" t="s">
        <v>1373</v>
      </c>
      <c r="C1081" s="8" t="s">
        <v>31</v>
      </c>
      <c r="D1081" s="8" t="s">
        <v>26</v>
      </c>
      <c r="E1081" s="8" t="s">
        <v>1377</v>
      </c>
      <c r="F1081" s="8" t="s">
        <v>1379</v>
      </c>
      <c r="G1081" s="8" t="s">
        <v>47</v>
      </c>
      <c r="H1081" s="8" t="s">
        <v>61</v>
      </c>
      <c r="I1081" s="12" t="s">
        <v>22</v>
      </c>
      <c r="J1081" s="8" t="s">
        <v>33</v>
      </c>
    </row>
    <row r="1082" spans="1:10" x14ac:dyDescent="0.25">
      <c r="A1082" s="8" t="s">
        <v>642</v>
      </c>
      <c r="B1082" s="8" t="s">
        <v>1373</v>
      </c>
      <c r="C1082" s="8" t="s">
        <v>31</v>
      </c>
      <c r="D1082" s="8" t="s">
        <v>18</v>
      </c>
      <c r="E1082" s="8" t="s">
        <v>1377</v>
      </c>
      <c r="F1082" s="8" t="s">
        <v>1380</v>
      </c>
      <c r="G1082" s="8" t="s">
        <v>142</v>
      </c>
      <c r="H1082" s="8" t="s">
        <v>28</v>
      </c>
      <c r="I1082" s="12" t="s">
        <v>22</v>
      </c>
      <c r="J1082" s="8" t="s">
        <v>33</v>
      </c>
    </row>
    <row r="1083" spans="1:10" x14ac:dyDescent="0.25">
      <c r="A1083" s="8" t="s">
        <v>670</v>
      </c>
      <c r="B1083" s="8" t="s">
        <v>1373</v>
      </c>
      <c r="C1083" s="8" t="s">
        <v>31</v>
      </c>
      <c r="D1083" s="8" t="s">
        <v>26</v>
      </c>
      <c r="E1083" s="8" t="s">
        <v>1377</v>
      </c>
      <c r="F1083" s="8" t="s">
        <v>1379</v>
      </c>
      <c r="G1083" s="8" t="s">
        <v>47</v>
      </c>
      <c r="H1083" s="8" t="s">
        <v>166</v>
      </c>
      <c r="I1083" s="12" t="s">
        <v>20</v>
      </c>
      <c r="J1083" s="8" t="s">
        <v>1375</v>
      </c>
    </row>
    <row r="1084" spans="1:10" x14ac:dyDescent="0.25">
      <c r="A1084" s="8" t="s">
        <v>941</v>
      </c>
      <c r="B1084" s="8" t="s">
        <v>1373</v>
      </c>
      <c r="C1084" s="8" t="s">
        <v>31</v>
      </c>
      <c r="D1084" s="8" t="s">
        <v>18</v>
      </c>
      <c r="E1084" s="8" t="s">
        <v>1378</v>
      </c>
      <c r="F1084" s="8" t="s">
        <v>1379</v>
      </c>
      <c r="G1084" s="8" t="s">
        <v>27</v>
      </c>
      <c r="H1084" s="8" t="s">
        <v>32</v>
      </c>
      <c r="I1084" s="12" t="s">
        <v>22</v>
      </c>
      <c r="J1084" s="8" t="s">
        <v>29</v>
      </c>
    </row>
    <row r="1085" spans="1:10" x14ac:dyDescent="0.25">
      <c r="A1085" s="8" t="s">
        <v>1035</v>
      </c>
      <c r="B1085" s="8" t="s">
        <v>1373</v>
      </c>
      <c r="C1085" s="8" t="s">
        <v>55</v>
      </c>
      <c r="D1085" s="8" t="s">
        <v>26</v>
      </c>
      <c r="E1085" s="8" t="s">
        <v>1377</v>
      </c>
      <c r="F1085" s="8" t="s">
        <v>1380</v>
      </c>
      <c r="G1085" s="8" t="s">
        <v>27</v>
      </c>
      <c r="H1085" s="8" t="s">
        <v>36</v>
      </c>
      <c r="I1085" s="12" t="s">
        <v>22</v>
      </c>
      <c r="J1085" s="8" t="s">
        <v>29</v>
      </c>
    </row>
    <row r="1086" spans="1:10" x14ac:dyDescent="0.25">
      <c r="A1086" s="8" t="s">
        <v>1078</v>
      </c>
      <c r="B1086" s="8" t="s">
        <v>1373</v>
      </c>
      <c r="C1086" s="8" t="s">
        <v>31</v>
      </c>
      <c r="D1086" s="8" t="s">
        <v>18</v>
      </c>
      <c r="E1086" s="8" t="s">
        <v>1378</v>
      </c>
      <c r="F1086" s="8" t="s">
        <v>1380</v>
      </c>
      <c r="G1086" s="8" t="s">
        <v>19</v>
      </c>
      <c r="H1086" s="8" t="s">
        <v>66</v>
      </c>
      <c r="I1086" s="12" t="s">
        <v>22</v>
      </c>
      <c r="J1086" s="8" t="s">
        <v>1375</v>
      </c>
    </row>
    <row r="1087" spans="1:10" x14ac:dyDescent="0.25">
      <c r="A1087" s="8" t="s">
        <v>1113</v>
      </c>
      <c r="B1087" s="8" t="s">
        <v>1373</v>
      </c>
      <c r="C1087" s="8" t="s">
        <v>31</v>
      </c>
      <c r="D1087" s="8" t="s">
        <v>26</v>
      </c>
      <c r="E1087" s="8" t="s">
        <v>1377</v>
      </c>
      <c r="F1087" s="8" t="s">
        <v>1379</v>
      </c>
      <c r="G1087" s="8" t="s">
        <v>19</v>
      </c>
      <c r="H1087" s="8" t="s">
        <v>32</v>
      </c>
      <c r="I1087" s="12" t="s">
        <v>20</v>
      </c>
      <c r="J1087" s="8" t="s">
        <v>1375</v>
      </c>
    </row>
    <row r="1088" spans="1:10" x14ac:dyDescent="0.25">
      <c r="A1088" s="8" t="s">
        <v>1136</v>
      </c>
      <c r="B1088" s="8" t="s">
        <v>1373</v>
      </c>
      <c r="C1088" s="8" t="s">
        <v>55</v>
      </c>
      <c r="D1088" s="8" t="s">
        <v>26</v>
      </c>
      <c r="E1088" s="8" t="s">
        <v>1377</v>
      </c>
      <c r="F1088" s="8" t="s">
        <v>1380</v>
      </c>
      <c r="G1088" s="8" t="s">
        <v>142</v>
      </c>
      <c r="H1088" s="8" t="s">
        <v>32</v>
      </c>
      <c r="I1088" s="12" t="s">
        <v>22</v>
      </c>
      <c r="J1088" s="8" t="s">
        <v>1375</v>
      </c>
    </row>
    <row r="1089" spans="1:10" x14ac:dyDescent="0.25">
      <c r="A1089" s="8" t="s">
        <v>1152</v>
      </c>
      <c r="B1089" s="8" t="s">
        <v>1373</v>
      </c>
      <c r="C1089" s="8" t="s">
        <v>31</v>
      </c>
      <c r="D1089" s="8" t="s">
        <v>26</v>
      </c>
      <c r="E1089" s="8" t="s">
        <v>1378</v>
      </c>
      <c r="F1089" s="8" t="s">
        <v>1379</v>
      </c>
      <c r="G1089" s="8" t="s">
        <v>35</v>
      </c>
      <c r="H1089" s="8" t="s">
        <v>32</v>
      </c>
      <c r="I1089" s="12" t="s">
        <v>22</v>
      </c>
      <c r="J1089" s="8" t="s">
        <v>33</v>
      </c>
    </row>
    <row r="1090" spans="1:10" x14ac:dyDescent="0.25">
      <c r="A1090" s="8" t="s">
        <v>1155</v>
      </c>
      <c r="B1090" s="8" t="s">
        <v>1373</v>
      </c>
      <c r="C1090" s="8" t="s">
        <v>31</v>
      </c>
      <c r="D1090" s="8" t="s">
        <v>26</v>
      </c>
      <c r="E1090" s="8" t="s">
        <v>1378</v>
      </c>
      <c r="F1090" s="8" t="s">
        <v>1379</v>
      </c>
      <c r="G1090" s="8" t="s">
        <v>27</v>
      </c>
      <c r="H1090" s="8" t="s">
        <v>32</v>
      </c>
      <c r="I1090" s="12" t="s">
        <v>20</v>
      </c>
      <c r="J1090" s="8" t="s">
        <v>29</v>
      </c>
    </row>
    <row r="1091" spans="1:10" x14ac:dyDescent="0.25">
      <c r="A1091" s="8" t="s">
        <v>517</v>
      </c>
      <c r="B1091" s="8" t="s">
        <v>1373</v>
      </c>
      <c r="C1091" s="8" t="s">
        <v>17</v>
      </c>
      <c r="D1091" s="8" t="s">
        <v>18</v>
      </c>
      <c r="E1091" s="8" t="s">
        <v>1377</v>
      </c>
      <c r="F1091" s="8" t="s">
        <v>1380</v>
      </c>
      <c r="G1091" s="8" t="s">
        <v>47</v>
      </c>
      <c r="H1091" s="8" t="s">
        <v>61</v>
      </c>
      <c r="I1091" s="12" t="s">
        <v>22</v>
      </c>
      <c r="J1091" s="8" t="s">
        <v>52</v>
      </c>
    </row>
    <row r="1092" spans="1:10" x14ac:dyDescent="0.25">
      <c r="A1092" s="8" t="s">
        <v>521</v>
      </c>
      <c r="B1092" s="8" t="s">
        <v>1373</v>
      </c>
      <c r="C1092" s="8" t="s">
        <v>25</v>
      </c>
      <c r="D1092" s="8" t="s">
        <v>18</v>
      </c>
      <c r="E1092" s="8" t="s">
        <v>1378</v>
      </c>
      <c r="F1092" s="8" t="s">
        <v>1379</v>
      </c>
      <c r="G1092" s="8" t="s">
        <v>35</v>
      </c>
      <c r="H1092" s="8" t="s">
        <v>32</v>
      </c>
      <c r="I1092" s="12" t="s">
        <v>22</v>
      </c>
      <c r="J1092" s="8" t="s">
        <v>33</v>
      </c>
    </row>
    <row r="1093" spans="1:10" x14ac:dyDescent="0.25">
      <c r="A1093" s="8" t="s">
        <v>988</v>
      </c>
      <c r="B1093" s="8" t="s">
        <v>1373</v>
      </c>
      <c r="C1093" s="8" t="s">
        <v>17</v>
      </c>
      <c r="D1093" s="8" t="s">
        <v>18</v>
      </c>
      <c r="E1093" s="8" t="s">
        <v>1378</v>
      </c>
      <c r="F1093" s="8" t="s">
        <v>1379</v>
      </c>
      <c r="G1093" s="8" t="s">
        <v>35</v>
      </c>
      <c r="H1093" s="8" t="s">
        <v>145</v>
      </c>
      <c r="I1093" s="12" t="s">
        <v>20</v>
      </c>
      <c r="J1093" s="8" t="s">
        <v>33</v>
      </c>
    </row>
    <row r="1094" spans="1:10" x14ac:dyDescent="0.25">
      <c r="A1094" s="8" t="s">
        <v>1043</v>
      </c>
      <c r="B1094" s="8" t="s">
        <v>1373</v>
      </c>
      <c r="C1094" s="8" t="s">
        <v>55</v>
      </c>
      <c r="D1094" s="8" t="s">
        <v>18</v>
      </c>
      <c r="E1094" s="8" t="s">
        <v>1377</v>
      </c>
      <c r="F1094" s="8" t="s">
        <v>1380</v>
      </c>
      <c r="G1094" s="8" t="s">
        <v>35</v>
      </c>
      <c r="H1094" s="8" t="s">
        <v>21</v>
      </c>
      <c r="I1094" s="12" t="s">
        <v>22</v>
      </c>
      <c r="J1094" s="8" t="s">
        <v>33</v>
      </c>
    </row>
    <row r="1095" spans="1:10" x14ac:dyDescent="0.25">
      <c r="A1095" s="8" t="s">
        <v>1124</v>
      </c>
      <c r="B1095" s="8" t="s">
        <v>1373</v>
      </c>
      <c r="C1095" s="8" t="s">
        <v>55</v>
      </c>
      <c r="D1095" s="8" t="s">
        <v>26</v>
      </c>
      <c r="E1095" s="8" t="s">
        <v>1378</v>
      </c>
      <c r="F1095" s="8" t="s">
        <v>1380</v>
      </c>
      <c r="G1095" s="8" t="s">
        <v>27</v>
      </c>
      <c r="H1095" s="8" t="s">
        <v>32</v>
      </c>
      <c r="I1095" s="12" t="s">
        <v>22</v>
      </c>
      <c r="J1095" s="8" t="s">
        <v>33</v>
      </c>
    </row>
    <row r="1096" spans="1:10" x14ac:dyDescent="0.25">
      <c r="A1096" s="8" t="s">
        <v>1168</v>
      </c>
      <c r="B1096" s="8" t="s">
        <v>1373</v>
      </c>
      <c r="C1096" s="8" t="s">
        <v>17</v>
      </c>
      <c r="D1096" s="8" t="s">
        <v>26</v>
      </c>
      <c r="E1096" s="8" t="s">
        <v>1377</v>
      </c>
      <c r="F1096" s="8" t="s">
        <v>1379</v>
      </c>
      <c r="G1096" s="8" t="s">
        <v>27</v>
      </c>
      <c r="H1096" s="8" t="s">
        <v>166</v>
      </c>
      <c r="I1096" s="12" t="s">
        <v>22</v>
      </c>
      <c r="J1096" s="8" t="s">
        <v>33</v>
      </c>
    </row>
    <row r="1097" spans="1:10" x14ac:dyDescent="0.25">
      <c r="A1097" s="8" t="s">
        <v>486</v>
      </c>
      <c r="B1097" s="8" t="s">
        <v>1373</v>
      </c>
      <c r="C1097" s="8" t="s">
        <v>87</v>
      </c>
      <c r="D1097" s="8" t="s">
        <v>87</v>
      </c>
      <c r="E1097" s="8" t="s">
        <v>1377</v>
      </c>
      <c r="F1097" s="8" t="s">
        <v>1379</v>
      </c>
      <c r="G1097" s="8" t="s">
        <v>108</v>
      </c>
      <c r="H1097" s="8" t="s">
        <v>156</v>
      </c>
      <c r="I1097" s="12" t="s">
        <v>22</v>
      </c>
      <c r="J1097" s="8" t="s">
        <v>33</v>
      </c>
    </row>
    <row r="1098" spans="1:10" x14ac:dyDescent="0.25">
      <c r="A1098" s="8" t="s">
        <v>538</v>
      </c>
      <c r="B1098" s="8" t="s">
        <v>1373</v>
      </c>
      <c r="C1098" s="8" t="s">
        <v>17</v>
      </c>
      <c r="D1098" s="8" t="s">
        <v>18</v>
      </c>
      <c r="E1098" s="8" t="s">
        <v>1378</v>
      </c>
      <c r="F1098" s="8" t="s">
        <v>1379</v>
      </c>
      <c r="G1098" s="8" t="s">
        <v>27</v>
      </c>
      <c r="H1098" s="8" t="s">
        <v>39</v>
      </c>
      <c r="I1098" s="12" t="s">
        <v>22</v>
      </c>
      <c r="J1098" s="8" t="s">
        <v>33</v>
      </c>
    </row>
    <row r="1099" spans="1:10" x14ac:dyDescent="0.25">
      <c r="A1099" s="8" t="s">
        <v>749</v>
      </c>
      <c r="B1099" s="8" t="s">
        <v>1373</v>
      </c>
      <c r="C1099" s="8" t="s">
        <v>17</v>
      </c>
      <c r="D1099" s="8" t="s">
        <v>18</v>
      </c>
      <c r="E1099" s="8" t="s">
        <v>1378</v>
      </c>
      <c r="F1099" s="8" t="s">
        <v>1379</v>
      </c>
      <c r="G1099" s="8" t="s">
        <v>27</v>
      </c>
      <c r="H1099" s="8" t="s">
        <v>32</v>
      </c>
      <c r="I1099" s="12" t="s">
        <v>22</v>
      </c>
      <c r="J1099" s="8" t="s">
        <v>33</v>
      </c>
    </row>
    <row r="1100" spans="1:10" x14ac:dyDescent="0.25">
      <c r="A1100" s="8" t="s">
        <v>761</v>
      </c>
      <c r="B1100" s="8" t="s">
        <v>1373</v>
      </c>
      <c r="C1100" s="8" t="s">
        <v>25</v>
      </c>
      <c r="D1100" s="8" t="s">
        <v>87</v>
      </c>
      <c r="E1100" s="8" t="s">
        <v>1377</v>
      </c>
      <c r="F1100" s="8" t="s">
        <v>1379</v>
      </c>
      <c r="G1100" s="8" t="s">
        <v>142</v>
      </c>
      <c r="H1100" s="8" t="s">
        <v>28</v>
      </c>
      <c r="I1100" s="12" t="s">
        <v>22</v>
      </c>
      <c r="J1100" s="8" t="s">
        <v>37</v>
      </c>
    </row>
    <row r="1101" spans="1:10" x14ac:dyDescent="0.25">
      <c r="A1101" s="8" t="s">
        <v>866</v>
      </c>
      <c r="B1101" s="8" t="s">
        <v>1373</v>
      </c>
      <c r="C1101" s="8" t="s">
        <v>17</v>
      </c>
      <c r="D1101" s="8" t="s">
        <v>18</v>
      </c>
      <c r="E1101" s="8" t="s">
        <v>1378</v>
      </c>
      <c r="F1101" s="8" t="s">
        <v>1379</v>
      </c>
      <c r="G1101" s="8" t="s">
        <v>47</v>
      </c>
      <c r="H1101" s="8" t="s">
        <v>61</v>
      </c>
      <c r="I1101" s="12" t="s">
        <v>22</v>
      </c>
      <c r="J1101" s="8" t="s">
        <v>45</v>
      </c>
    </row>
    <row r="1102" spans="1:10" x14ac:dyDescent="0.25">
      <c r="A1102" s="8" t="s">
        <v>1028</v>
      </c>
      <c r="B1102" s="8" t="s">
        <v>1373</v>
      </c>
      <c r="C1102" s="8" t="s">
        <v>17</v>
      </c>
      <c r="D1102" s="8" t="s">
        <v>18</v>
      </c>
      <c r="E1102" s="8" t="s">
        <v>1378</v>
      </c>
      <c r="F1102" s="8" t="s">
        <v>1380</v>
      </c>
      <c r="G1102" s="8" t="s">
        <v>35</v>
      </c>
      <c r="H1102" s="8" t="s">
        <v>58</v>
      </c>
      <c r="I1102" s="12" t="s">
        <v>22</v>
      </c>
      <c r="J1102" s="8" t="s">
        <v>33</v>
      </c>
    </row>
    <row r="1103" spans="1:10" x14ac:dyDescent="0.25">
      <c r="A1103" s="8" t="s">
        <v>1161</v>
      </c>
      <c r="B1103" s="8" t="s">
        <v>1373</v>
      </c>
      <c r="C1103" s="8" t="s">
        <v>17</v>
      </c>
      <c r="D1103" s="8" t="s">
        <v>18</v>
      </c>
      <c r="E1103" s="8" t="s">
        <v>1378</v>
      </c>
      <c r="F1103" s="8" t="s">
        <v>1379</v>
      </c>
      <c r="G1103" s="8" t="s">
        <v>47</v>
      </c>
      <c r="H1103" s="8" t="s">
        <v>61</v>
      </c>
      <c r="I1103" s="12" t="s">
        <v>22</v>
      </c>
      <c r="J1103" s="8" t="s">
        <v>1375</v>
      </c>
    </row>
    <row r="1104" spans="1:10" x14ac:dyDescent="0.25">
      <c r="A1104" s="8" t="s">
        <v>414</v>
      </c>
      <c r="B1104" s="8" t="s">
        <v>1373</v>
      </c>
      <c r="C1104" s="8" t="s">
        <v>17</v>
      </c>
      <c r="D1104" s="8" t="s">
        <v>18</v>
      </c>
      <c r="E1104" s="8" t="s">
        <v>1378</v>
      </c>
      <c r="F1104" s="8" t="s">
        <v>1379</v>
      </c>
      <c r="G1104" s="8" t="s">
        <v>35</v>
      </c>
      <c r="H1104" s="8" t="s">
        <v>145</v>
      </c>
      <c r="I1104" s="12" t="s">
        <v>20</v>
      </c>
      <c r="J1104" s="8" t="s">
        <v>33</v>
      </c>
    </row>
    <row r="1105" spans="1:10" x14ac:dyDescent="0.25">
      <c r="A1105" s="8" t="s">
        <v>853</v>
      </c>
      <c r="B1105" s="8" t="s">
        <v>1373</v>
      </c>
      <c r="C1105" s="8" t="s">
        <v>55</v>
      </c>
      <c r="D1105" s="8" t="s">
        <v>18</v>
      </c>
      <c r="E1105" s="8" t="s">
        <v>1377</v>
      </c>
      <c r="F1105" s="8" t="s">
        <v>1379</v>
      </c>
      <c r="G1105" s="8" t="s">
        <v>27</v>
      </c>
      <c r="H1105" s="8" t="s">
        <v>66</v>
      </c>
      <c r="I1105" s="12" t="s">
        <v>22</v>
      </c>
      <c r="J1105" s="8" t="s">
        <v>817</v>
      </c>
    </row>
    <row r="1106" spans="1:10" x14ac:dyDescent="0.25">
      <c r="A1106" s="8" t="s">
        <v>1050</v>
      </c>
      <c r="B1106" s="8" t="s">
        <v>1373</v>
      </c>
      <c r="C1106" s="8" t="s">
        <v>17</v>
      </c>
      <c r="D1106" s="8" t="s">
        <v>18</v>
      </c>
      <c r="E1106" s="8" t="s">
        <v>1378</v>
      </c>
      <c r="F1106" s="8" t="s">
        <v>1380</v>
      </c>
      <c r="G1106" s="8" t="s">
        <v>47</v>
      </c>
      <c r="H1106" s="8" t="s">
        <v>145</v>
      </c>
      <c r="I1106" s="12" t="s">
        <v>22</v>
      </c>
      <c r="J1106" s="8" t="s">
        <v>45</v>
      </c>
    </row>
    <row r="1107" spans="1:10" x14ac:dyDescent="0.25">
      <c r="A1107" s="8" t="s">
        <v>1160</v>
      </c>
      <c r="B1107" s="8" t="s">
        <v>1373</v>
      </c>
      <c r="C1107" s="8" t="s">
        <v>55</v>
      </c>
      <c r="D1107" s="8" t="s">
        <v>18</v>
      </c>
      <c r="E1107" s="8" t="s">
        <v>1378</v>
      </c>
      <c r="F1107" s="8" t="s">
        <v>1379</v>
      </c>
      <c r="G1107" s="8" t="s">
        <v>19</v>
      </c>
      <c r="H1107" s="8" t="s">
        <v>36</v>
      </c>
      <c r="I1107" s="12" t="s">
        <v>22</v>
      </c>
      <c r="J1107" s="8" t="s">
        <v>33</v>
      </c>
    </row>
    <row r="1108" spans="1:10" x14ac:dyDescent="0.25">
      <c r="A1108" s="8" t="s">
        <v>324</v>
      </c>
      <c r="B1108" s="8" t="s">
        <v>1373</v>
      </c>
      <c r="C1108" s="8" t="s">
        <v>55</v>
      </c>
      <c r="D1108" s="8" t="s">
        <v>26</v>
      </c>
      <c r="E1108" s="8" t="s">
        <v>1378</v>
      </c>
      <c r="F1108" s="8" t="s">
        <v>1379</v>
      </c>
      <c r="G1108" s="8" t="s">
        <v>47</v>
      </c>
      <c r="H1108" s="8" t="s">
        <v>156</v>
      </c>
      <c r="I1108" s="12" t="s">
        <v>22</v>
      </c>
      <c r="J1108" s="8" t="s">
        <v>1375</v>
      </c>
    </row>
    <row r="1109" spans="1:10" x14ac:dyDescent="0.25">
      <c r="A1109" s="8" t="s">
        <v>569</v>
      </c>
      <c r="B1109" s="8" t="s">
        <v>1373</v>
      </c>
      <c r="C1109" s="8" t="s">
        <v>87</v>
      </c>
      <c r="D1109" s="8" t="s">
        <v>87</v>
      </c>
      <c r="E1109" s="8" t="s">
        <v>1377</v>
      </c>
      <c r="F1109" s="8" t="s">
        <v>1379</v>
      </c>
      <c r="G1109" s="8" t="s">
        <v>27</v>
      </c>
      <c r="H1109" s="8" t="s">
        <v>61</v>
      </c>
      <c r="I1109" s="12" t="s">
        <v>22</v>
      </c>
      <c r="J1109" s="8" t="s">
        <v>33</v>
      </c>
    </row>
    <row r="1110" spans="1:10" x14ac:dyDescent="0.25">
      <c r="A1110" s="8" t="s">
        <v>746</v>
      </c>
      <c r="B1110" s="8" t="s">
        <v>1373</v>
      </c>
      <c r="C1110" s="8" t="s">
        <v>55</v>
      </c>
      <c r="D1110" s="8" t="s">
        <v>18</v>
      </c>
      <c r="E1110" s="8" t="s">
        <v>1378</v>
      </c>
      <c r="F1110" s="8" t="s">
        <v>1379</v>
      </c>
      <c r="G1110" s="8" t="s">
        <v>27</v>
      </c>
      <c r="H1110" s="8" t="s">
        <v>747</v>
      </c>
      <c r="I1110" s="12" t="s">
        <v>20</v>
      </c>
      <c r="J1110" s="8" t="s">
        <v>1375</v>
      </c>
    </row>
    <row r="1111" spans="1:10" x14ac:dyDescent="0.25">
      <c r="A1111" s="8" t="s">
        <v>765</v>
      </c>
      <c r="B1111" s="8" t="s">
        <v>1373</v>
      </c>
      <c r="C1111" s="8" t="s">
        <v>25</v>
      </c>
      <c r="D1111" s="8" t="s">
        <v>18</v>
      </c>
      <c r="E1111" s="8" t="s">
        <v>1378</v>
      </c>
      <c r="F1111" s="8" t="s">
        <v>1380</v>
      </c>
      <c r="G1111" s="8" t="s">
        <v>47</v>
      </c>
      <c r="H1111" s="8" t="s">
        <v>36</v>
      </c>
      <c r="I1111" s="12" t="s">
        <v>22</v>
      </c>
      <c r="J1111" s="8" t="s">
        <v>29</v>
      </c>
    </row>
    <row r="1112" spans="1:10" x14ac:dyDescent="0.25">
      <c r="A1112" s="8" t="s">
        <v>786</v>
      </c>
      <c r="B1112" s="8" t="s">
        <v>1373</v>
      </c>
      <c r="C1112" s="8" t="s">
        <v>31</v>
      </c>
      <c r="D1112" s="8" t="s">
        <v>18</v>
      </c>
      <c r="E1112" s="8" t="s">
        <v>1377</v>
      </c>
      <c r="F1112" s="8" t="s">
        <v>1379</v>
      </c>
      <c r="G1112" s="8" t="s">
        <v>27</v>
      </c>
      <c r="H1112" s="8" t="s">
        <v>76</v>
      </c>
      <c r="I1112" s="12" t="s">
        <v>22</v>
      </c>
      <c r="J1112" s="8" t="s">
        <v>29</v>
      </c>
    </row>
    <row r="1113" spans="1:10" x14ac:dyDescent="0.25">
      <c r="A1113" s="8" t="s">
        <v>912</v>
      </c>
      <c r="B1113" s="8" t="s">
        <v>1373</v>
      </c>
      <c r="C1113" s="8" t="s">
        <v>55</v>
      </c>
      <c r="D1113" s="8" t="s">
        <v>18</v>
      </c>
      <c r="E1113" s="8" t="s">
        <v>1378</v>
      </c>
      <c r="F1113" s="8" t="s">
        <v>1380</v>
      </c>
      <c r="G1113" s="8" t="s">
        <v>47</v>
      </c>
      <c r="H1113" s="8" t="s">
        <v>36</v>
      </c>
      <c r="I1113" s="12" t="s">
        <v>20</v>
      </c>
      <c r="J1113" s="8" t="s">
        <v>29</v>
      </c>
    </row>
    <row r="1114" spans="1:10" x14ac:dyDescent="0.25">
      <c r="A1114" s="8" t="s">
        <v>929</v>
      </c>
      <c r="B1114" s="8" t="s">
        <v>1373</v>
      </c>
      <c r="C1114" s="8" t="s">
        <v>17</v>
      </c>
      <c r="D1114" s="8" t="s">
        <v>26</v>
      </c>
      <c r="E1114" s="8" t="s">
        <v>1377</v>
      </c>
      <c r="F1114" s="8" t="s">
        <v>1379</v>
      </c>
      <c r="G1114" s="8" t="s">
        <v>47</v>
      </c>
      <c r="H1114" s="8" t="s">
        <v>68</v>
      </c>
      <c r="I1114" s="12" t="s">
        <v>22</v>
      </c>
      <c r="J1114" s="8" t="s">
        <v>1375</v>
      </c>
    </row>
    <row r="1115" spans="1:10" x14ac:dyDescent="0.25">
      <c r="A1115" s="8" t="s">
        <v>1220</v>
      </c>
      <c r="B1115" s="8" t="s">
        <v>1373</v>
      </c>
      <c r="C1115" s="8" t="s">
        <v>31</v>
      </c>
      <c r="D1115" s="8" t="s">
        <v>18</v>
      </c>
      <c r="E1115" s="8" t="s">
        <v>1377</v>
      </c>
      <c r="F1115" s="8" t="s">
        <v>1379</v>
      </c>
      <c r="G1115" s="8" t="s">
        <v>27</v>
      </c>
      <c r="H1115" s="8" t="s">
        <v>36</v>
      </c>
      <c r="I1115" s="12" t="s">
        <v>20</v>
      </c>
      <c r="J1115" s="8" t="s">
        <v>701</v>
      </c>
    </row>
    <row r="1116" spans="1:10" x14ac:dyDescent="0.25">
      <c r="A1116" s="8" t="s">
        <v>79</v>
      </c>
      <c r="B1116" s="8" t="s">
        <v>1373</v>
      </c>
      <c r="C1116" s="8" t="s">
        <v>55</v>
      </c>
      <c r="D1116" s="8" t="s">
        <v>18</v>
      </c>
      <c r="E1116" s="8" t="s">
        <v>1378</v>
      </c>
      <c r="F1116" s="8" t="s">
        <v>1379</v>
      </c>
      <c r="G1116" s="8" t="s">
        <v>19</v>
      </c>
      <c r="H1116" s="8" t="s">
        <v>32</v>
      </c>
      <c r="I1116" s="12" t="s">
        <v>22</v>
      </c>
      <c r="J1116" s="8" t="s">
        <v>80</v>
      </c>
    </row>
    <row r="1117" spans="1:10" x14ac:dyDescent="0.25">
      <c r="A1117" s="8" t="s">
        <v>467</v>
      </c>
      <c r="B1117" s="8" t="s">
        <v>1373</v>
      </c>
      <c r="C1117" s="8" t="s">
        <v>25</v>
      </c>
      <c r="D1117" s="8" t="s">
        <v>18</v>
      </c>
      <c r="E1117" s="8" t="s">
        <v>1378</v>
      </c>
      <c r="F1117" s="8" t="s">
        <v>1379</v>
      </c>
      <c r="G1117" s="8" t="s">
        <v>142</v>
      </c>
      <c r="H1117" s="8" t="s">
        <v>96</v>
      </c>
      <c r="I1117" s="12" t="s">
        <v>20</v>
      </c>
      <c r="J1117" s="8" t="s">
        <v>1375</v>
      </c>
    </row>
    <row r="1118" spans="1:10" x14ac:dyDescent="0.25">
      <c r="A1118" s="8" t="s">
        <v>1025</v>
      </c>
      <c r="B1118" s="8" t="s">
        <v>1373</v>
      </c>
      <c r="C1118" s="8" t="s">
        <v>17</v>
      </c>
      <c r="D1118" s="8" t="s">
        <v>18</v>
      </c>
      <c r="E1118" s="8" t="s">
        <v>1378</v>
      </c>
      <c r="F1118" s="8" t="s">
        <v>1379</v>
      </c>
      <c r="G1118" s="8" t="s">
        <v>19</v>
      </c>
      <c r="H1118" s="8" t="s">
        <v>277</v>
      </c>
      <c r="I1118" s="12" t="s">
        <v>22</v>
      </c>
      <c r="J1118" s="8" t="s">
        <v>33</v>
      </c>
    </row>
    <row r="1119" spans="1:10" x14ac:dyDescent="0.25">
      <c r="A1119" s="8" t="s">
        <v>1200</v>
      </c>
      <c r="B1119" s="8" t="s">
        <v>1373</v>
      </c>
      <c r="C1119" s="8" t="s">
        <v>31</v>
      </c>
      <c r="D1119" s="8" t="s">
        <v>18</v>
      </c>
      <c r="E1119" s="8" t="s">
        <v>1378</v>
      </c>
      <c r="F1119" s="8" t="s">
        <v>1379</v>
      </c>
      <c r="G1119" s="8" t="s">
        <v>47</v>
      </c>
      <c r="H1119" s="8" t="s">
        <v>61</v>
      </c>
      <c r="I1119" s="12" t="s">
        <v>22</v>
      </c>
      <c r="J1119" s="8" t="s">
        <v>29</v>
      </c>
    </row>
    <row r="1120" spans="1:10" x14ac:dyDescent="0.25">
      <c r="A1120" s="8" t="s">
        <v>312</v>
      </c>
      <c r="B1120" s="8" t="s">
        <v>1373</v>
      </c>
      <c r="C1120" s="8" t="s">
        <v>17</v>
      </c>
      <c r="D1120" s="8" t="s">
        <v>18</v>
      </c>
      <c r="E1120" s="8" t="s">
        <v>1378</v>
      </c>
      <c r="F1120" s="8" t="s">
        <v>1380</v>
      </c>
      <c r="G1120" s="8" t="s">
        <v>142</v>
      </c>
      <c r="H1120" s="8" t="s">
        <v>58</v>
      </c>
      <c r="I1120" s="12" t="s">
        <v>22</v>
      </c>
      <c r="J1120" s="8" t="s">
        <v>52</v>
      </c>
    </row>
    <row r="1121" spans="1:10" x14ac:dyDescent="0.25">
      <c r="A1121" s="8" t="s">
        <v>444</v>
      </c>
      <c r="B1121" s="8" t="s">
        <v>1373</v>
      </c>
      <c r="C1121" s="8" t="s">
        <v>31</v>
      </c>
      <c r="D1121" s="8" t="s">
        <v>18</v>
      </c>
      <c r="E1121" s="8" t="s">
        <v>1377</v>
      </c>
      <c r="F1121" s="8" t="s">
        <v>1379</v>
      </c>
      <c r="G1121" s="8" t="s">
        <v>108</v>
      </c>
      <c r="H1121" s="8" t="s">
        <v>66</v>
      </c>
      <c r="I1121" s="12" t="s">
        <v>22</v>
      </c>
      <c r="J1121" s="8" t="s">
        <v>1375</v>
      </c>
    </row>
    <row r="1122" spans="1:10" x14ac:dyDescent="0.25">
      <c r="A1122" s="8" t="s">
        <v>537</v>
      </c>
      <c r="B1122" s="8" t="s">
        <v>1373</v>
      </c>
      <c r="C1122" s="8" t="s">
        <v>55</v>
      </c>
      <c r="D1122" s="8" t="s">
        <v>26</v>
      </c>
      <c r="E1122" s="8" t="s">
        <v>1377</v>
      </c>
      <c r="F1122" s="8" t="s">
        <v>1379</v>
      </c>
      <c r="G1122" s="8" t="s">
        <v>142</v>
      </c>
      <c r="H1122" s="8" t="s">
        <v>36</v>
      </c>
      <c r="I1122" s="12" t="s">
        <v>22</v>
      </c>
      <c r="J1122" s="8" t="s">
        <v>1375</v>
      </c>
    </row>
    <row r="1123" spans="1:10" x14ac:dyDescent="0.25">
      <c r="A1123" s="8" t="s">
        <v>682</v>
      </c>
      <c r="B1123" s="8" t="s">
        <v>1373</v>
      </c>
      <c r="C1123" s="8" t="s">
        <v>17</v>
      </c>
      <c r="D1123" s="8" t="s">
        <v>26</v>
      </c>
      <c r="E1123" s="8" t="s">
        <v>1377</v>
      </c>
      <c r="F1123" s="8" t="s">
        <v>1379</v>
      </c>
      <c r="G1123" s="8" t="s">
        <v>47</v>
      </c>
      <c r="H1123" s="8" t="s">
        <v>156</v>
      </c>
      <c r="I1123" s="12" t="s">
        <v>20</v>
      </c>
      <c r="J1123" s="8" t="s">
        <v>45</v>
      </c>
    </row>
    <row r="1124" spans="1:10" x14ac:dyDescent="0.25">
      <c r="A1124" s="8" t="s">
        <v>717</v>
      </c>
      <c r="B1124" s="8" t="s">
        <v>1373</v>
      </c>
      <c r="C1124" s="8" t="s">
        <v>55</v>
      </c>
      <c r="D1124" s="8" t="s">
        <v>18</v>
      </c>
      <c r="E1124" s="8" t="s">
        <v>1377</v>
      </c>
      <c r="F1124" s="8" t="s">
        <v>1380</v>
      </c>
      <c r="G1124" s="8" t="s">
        <v>47</v>
      </c>
      <c r="H1124" s="8" t="s">
        <v>28</v>
      </c>
      <c r="I1124" s="12" t="s">
        <v>22</v>
      </c>
      <c r="J1124" s="8" t="s">
        <v>29</v>
      </c>
    </row>
    <row r="1125" spans="1:10" x14ac:dyDescent="0.25">
      <c r="A1125" s="8" t="s">
        <v>740</v>
      </c>
      <c r="B1125" s="8" t="s">
        <v>1373</v>
      </c>
      <c r="C1125" s="8" t="s">
        <v>17</v>
      </c>
      <c r="D1125" s="8" t="s">
        <v>18</v>
      </c>
      <c r="E1125" s="8" t="s">
        <v>1378</v>
      </c>
      <c r="F1125" s="8" t="s">
        <v>1379</v>
      </c>
      <c r="G1125" s="8" t="s">
        <v>27</v>
      </c>
      <c r="H1125" s="8" t="s">
        <v>68</v>
      </c>
      <c r="I1125" s="12" t="s">
        <v>22</v>
      </c>
      <c r="J1125" s="8" t="s">
        <v>33</v>
      </c>
    </row>
    <row r="1126" spans="1:10" x14ac:dyDescent="0.25">
      <c r="A1126" s="8" t="s">
        <v>981</v>
      </c>
      <c r="B1126" s="8" t="s">
        <v>1373</v>
      </c>
      <c r="C1126" s="8" t="s">
        <v>55</v>
      </c>
      <c r="D1126" s="8" t="s">
        <v>18</v>
      </c>
      <c r="E1126" s="8" t="s">
        <v>1377</v>
      </c>
      <c r="F1126" s="8" t="s">
        <v>1379</v>
      </c>
      <c r="G1126" s="8" t="s">
        <v>57</v>
      </c>
      <c r="H1126" s="8" t="s">
        <v>66</v>
      </c>
      <c r="I1126" s="12" t="s">
        <v>22</v>
      </c>
      <c r="J1126" s="8" t="s">
        <v>1375</v>
      </c>
    </row>
    <row r="1127" spans="1:10" x14ac:dyDescent="0.25">
      <c r="A1127" s="8" t="s">
        <v>1072</v>
      </c>
      <c r="B1127" s="8" t="s">
        <v>1373</v>
      </c>
      <c r="C1127" s="8" t="s">
        <v>55</v>
      </c>
      <c r="D1127" s="8" t="s">
        <v>26</v>
      </c>
      <c r="E1127" s="8" t="s">
        <v>1377</v>
      </c>
      <c r="F1127" s="8" t="s">
        <v>1379</v>
      </c>
      <c r="G1127" s="8" t="s">
        <v>27</v>
      </c>
      <c r="H1127" s="8" t="s">
        <v>32</v>
      </c>
      <c r="I1127" s="12" t="s">
        <v>22</v>
      </c>
      <c r="J1127" s="8" t="s">
        <v>33</v>
      </c>
    </row>
    <row r="1128" spans="1:10" x14ac:dyDescent="0.25">
      <c r="A1128" s="8" t="s">
        <v>1162</v>
      </c>
      <c r="B1128" s="8" t="s">
        <v>1373</v>
      </c>
      <c r="C1128" s="8" t="s">
        <v>55</v>
      </c>
      <c r="D1128" s="8" t="s">
        <v>18</v>
      </c>
      <c r="E1128" s="8" t="s">
        <v>1378</v>
      </c>
      <c r="F1128" s="8" t="s">
        <v>1379</v>
      </c>
      <c r="G1128" s="8" t="s">
        <v>47</v>
      </c>
      <c r="H1128" s="8" t="s">
        <v>76</v>
      </c>
      <c r="I1128" s="12" t="s">
        <v>22</v>
      </c>
      <c r="J1128" s="8" t="s">
        <v>37</v>
      </c>
    </row>
    <row r="1129" spans="1:10" x14ac:dyDescent="0.25">
      <c r="A1129" s="8" t="s">
        <v>1166</v>
      </c>
      <c r="B1129" s="8" t="s">
        <v>1373</v>
      </c>
      <c r="C1129" s="8" t="s">
        <v>55</v>
      </c>
      <c r="D1129" s="8" t="s">
        <v>18</v>
      </c>
      <c r="E1129" s="8" t="s">
        <v>1378</v>
      </c>
      <c r="F1129" s="8" t="s">
        <v>1379</v>
      </c>
      <c r="G1129" s="8" t="s">
        <v>47</v>
      </c>
      <c r="H1129" s="8" t="s">
        <v>21</v>
      </c>
      <c r="I1129" s="12" t="s">
        <v>22</v>
      </c>
      <c r="J1129" s="8" t="s">
        <v>1375</v>
      </c>
    </row>
    <row r="1130" spans="1:10" x14ac:dyDescent="0.25">
      <c r="A1130" s="8" t="s">
        <v>1002</v>
      </c>
      <c r="B1130" s="8" t="s">
        <v>1373</v>
      </c>
      <c r="C1130" s="8" t="s">
        <v>31</v>
      </c>
      <c r="D1130" s="8" t="s">
        <v>18</v>
      </c>
      <c r="E1130" s="8" t="s">
        <v>1377</v>
      </c>
      <c r="F1130" s="8" t="s">
        <v>1379</v>
      </c>
      <c r="G1130" s="8" t="s">
        <v>27</v>
      </c>
      <c r="H1130" s="8" t="s">
        <v>48</v>
      </c>
      <c r="I1130" s="12" t="s">
        <v>22</v>
      </c>
      <c r="J1130" s="8" t="s">
        <v>33</v>
      </c>
    </row>
    <row r="1131" spans="1:10" x14ac:dyDescent="0.25">
      <c r="A1131" s="8" t="s">
        <v>1010</v>
      </c>
      <c r="B1131" s="8" t="s">
        <v>1373</v>
      </c>
      <c r="C1131" s="8" t="s">
        <v>55</v>
      </c>
      <c r="D1131" s="8" t="s">
        <v>18</v>
      </c>
      <c r="E1131" s="8" t="s">
        <v>1378</v>
      </c>
      <c r="F1131" s="8" t="s">
        <v>1379</v>
      </c>
      <c r="G1131" s="8" t="s">
        <v>47</v>
      </c>
      <c r="H1131" s="8" t="s">
        <v>21</v>
      </c>
      <c r="I1131" s="12" t="s">
        <v>22</v>
      </c>
      <c r="J1131" s="8" t="s">
        <v>1375</v>
      </c>
    </row>
    <row r="1132" spans="1:10" x14ac:dyDescent="0.25">
      <c r="A1132" s="8" t="s">
        <v>1044</v>
      </c>
      <c r="B1132" s="8" t="s">
        <v>1373</v>
      </c>
      <c r="C1132" s="8" t="s">
        <v>55</v>
      </c>
      <c r="D1132" s="8" t="s">
        <v>26</v>
      </c>
      <c r="E1132" s="8" t="s">
        <v>1378</v>
      </c>
      <c r="F1132" s="8" t="s">
        <v>1379</v>
      </c>
      <c r="G1132" s="8" t="s">
        <v>47</v>
      </c>
      <c r="H1132" s="8" t="s">
        <v>166</v>
      </c>
      <c r="I1132" s="12" t="s">
        <v>22</v>
      </c>
      <c r="J1132" s="8" t="s">
        <v>29</v>
      </c>
    </row>
    <row r="1133" spans="1:10" x14ac:dyDescent="0.25">
      <c r="A1133" s="8" t="s">
        <v>1099</v>
      </c>
      <c r="B1133" s="8" t="s">
        <v>1373</v>
      </c>
      <c r="C1133" s="8" t="s">
        <v>55</v>
      </c>
      <c r="D1133" s="8" t="s">
        <v>26</v>
      </c>
      <c r="E1133" s="8" t="s">
        <v>1377</v>
      </c>
      <c r="F1133" s="8" t="s">
        <v>1379</v>
      </c>
      <c r="G1133" s="8" t="s">
        <v>47</v>
      </c>
      <c r="H1133" s="8" t="s">
        <v>156</v>
      </c>
      <c r="I1133" s="12" t="s">
        <v>22</v>
      </c>
      <c r="J1133" s="8" t="s">
        <v>33</v>
      </c>
    </row>
    <row r="1134" spans="1:10" x14ac:dyDescent="0.25">
      <c r="A1134" s="8" t="s">
        <v>1204</v>
      </c>
      <c r="B1134" s="8" t="s">
        <v>1373</v>
      </c>
      <c r="C1134" s="8" t="s">
        <v>55</v>
      </c>
      <c r="D1134" s="8" t="s">
        <v>26</v>
      </c>
      <c r="E1134" s="8" t="s">
        <v>1378</v>
      </c>
      <c r="F1134" s="8" t="s">
        <v>1380</v>
      </c>
      <c r="G1134" s="8" t="s">
        <v>27</v>
      </c>
      <c r="H1134" s="8" t="s">
        <v>76</v>
      </c>
      <c r="I1134" s="12" t="s">
        <v>22</v>
      </c>
      <c r="J1134" s="8" t="s">
        <v>1375</v>
      </c>
    </row>
    <row r="1135" spans="1:10" x14ac:dyDescent="0.25">
      <c r="A1135" s="8" t="s">
        <v>255</v>
      </c>
      <c r="B1135" s="8" t="s">
        <v>1373</v>
      </c>
      <c r="C1135" s="8" t="s">
        <v>17</v>
      </c>
      <c r="D1135" s="8" t="s">
        <v>18</v>
      </c>
      <c r="E1135" s="8" t="s">
        <v>1378</v>
      </c>
      <c r="F1135" s="8" t="s">
        <v>1379</v>
      </c>
      <c r="G1135" s="8" t="s">
        <v>47</v>
      </c>
      <c r="H1135" s="8" t="s">
        <v>166</v>
      </c>
      <c r="I1135" s="12" t="s">
        <v>22</v>
      </c>
      <c r="J1135" s="8" t="s">
        <v>33</v>
      </c>
    </row>
    <row r="1136" spans="1:10" x14ac:dyDescent="0.25">
      <c r="A1136" s="8" t="s">
        <v>272</v>
      </c>
      <c r="B1136" s="8" t="s">
        <v>1373</v>
      </c>
      <c r="C1136" s="8" t="s">
        <v>55</v>
      </c>
      <c r="D1136" s="8" t="s">
        <v>18</v>
      </c>
      <c r="E1136" s="8" t="s">
        <v>1378</v>
      </c>
      <c r="F1136" s="8" t="s">
        <v>1379</v>
      </c>
      <c r="G1136" s="8" t="s">
        <v>47</v>
      </c>
      <c r="H1136" s="8" t="s">
        <v>76</v>
      </c>
      <c r="I1136" s="12" t="s">
        <v>22</v>
      </c>
      <c r="J1136" s="8" t="s">
        <v>33</v>
      </c>
    </row>
    <row r="1137" spans="1:10" x14ac:dyDescent="0.25">
      <c r="A1137" s="8" t="s">
        <v>274</v>
      </c>
      <c r="B1137" s="8" t="s">
        <v>1373</v>
      </c>
      <c r="C1137" s="8" t="s">
        <v>151</v>
      </c>
      <c r="D1137" s="8" t="s">
        <v>18</v>
      </c>
      <c r="E1137" s="8" t="s">
        <v>1377</v>
      </c>
      <c r="F1137" s="8" t="s">
        <v>1379</v>
      </c>
      <c r="G1137" s="8" t="s">
        <v>19</v>
      </c>
      <c r="H1137" s="8" t="s">
        <v>48</v>
      </c>
      <c r="I1137" s="12" t="s">
        <v>20</v>
      </c>
      <c r="J1137" s="8" t="s">
        <v>275</v>
      </c>
    </row>
    <row r="1138" spans="1:10" x14ac:dyDescent="0.25">
      <c r="A1138" s="8" t="s">
        <v>457</v>
      </c>
      <c r="B1138" s="8" t="s">
        <v>1373</v>
      </c>
      <c r="C1138" s="8" t="s">
        <v>55</v>
      </c>
      <c r="D1138" s="8" t="s">
        <v>18</v>
      </c>
      <c r="E1138" s="8" t="s">
        <v>1377</v>
      </c>
      <c r="F1138" s="8" t="s">
        <v>1379</v>
      </c>
      <c r="G1138" s="8" t="s">
        <v>108</v>
      </c>
      <c r="H1138" s="8" t="s">
        <v>96</v>
      </c>
      <c r="I1138" s="12" t="s">
        <v>22</v>
      </c>
      <c r="J1138" s="8" t="s">
        <v>33</v>
      </c>
    </row>
    <row r="1139" spans="1:10" x14ac:dyDescent="0.25">
      <c r="A1139" s="8" t="s">
        <v>637</v>
      </c>
      <c r="B1139" s="8" t="s">
        <v>1373</v>
      </c>
      <c r="C1139" s="8" t="s">
        <v>55</v>
      </c>
      <c r="D1139" s="8" t="s">
        <v>18</v>
      </c>
      <c r="E1139" s="8" t="s">
        <v>1377</v>
      </c>
      <c r="F1139" s="8" t="s">
        <v>1380</v>
      </c>
      <c r="G1139" s="8" t="s">
        <v>47</v>
      </c>
      <c r="H1139" s="8" t="s">
        <v>32</v>
      </c>
      <c r="I1139" s="12" t="s">
        <v>22</v>
      </c>
      <c r="J1139" s="8" t="s">
        <v>33</v>
      </c>
    </row>
    <row r="1140" spans="1:10" x14ac:dyDescent="0.25">
      <c r="A1140" s="8" t="s">
        <v>741</v>
      </c>
      <c r="B1140" s="8" t="s">
        <v>1373</v>
      </c>
      <c r="C1140" s="8" t="s">
        <v>55</v>
      </c>
      <c r="D1140" s="8" t="s">
        <v>18</v>
      </c>
      <c r="E1140" s="8" t="s">
        <v>1377</v>
      </c>
      <c r="F1140" s="8" t="s">
        <v>1380</v>
      </c>
      <c r="G1140" s="8" t="s">
        <v>142</v>
      </c>
      <c r="H1140" s="8" t="s">
        <v>21</v>
      </c>
      <c r="I1140" s="12" t="s">
        <v>20</v>
      </c>
      <c r="J1140" s="8" t="s">
        <v>37</v>
      </c>
    </row>
    <row r="1141" spans="1:10" x14ac:dyDescent="0.25">
      <c r="A1141" s="8" t="s">
        <v>760</v>
      </c>
      <c r="B1141" s="8" t="s">
        <v>1373</v>
      </c>
      <c r="C1141" s="8" t="s">
        <v>17</v>
      </c>
      <c r="D1141" s="8" t="s">
        <v>87</v>
      </c>
      <c r="E1141" s="8" t="s">
        <v>1377</v>
      </c>
      <c r="F1141" s="8" t="s">
        <v>1379</v>
      </c>
      <c r="G1141" s="8" t="s">
        <v>47</v>
      </c>
      <c r="H1141" s="8" t="s">
        <v>277</v>
      </c>
      <c r="I1141" s="12" t="s">
        <v>22</v>
      </c>
      <c r="J1141" s="8" t="s">
        <v>52</v>
      </c>
    </row>
    <row r="1142" spans="1:10" x14ac:dyDescent="0.25">
      <c r="A1142" s="8" t="s">
        <v>954</v>
      </c>
      <c r="B1142" s="8" t="s">
        <v>1373</v>
      </c>
      <c r="C1142" s="8" t="s">
        <v>55</v>
      </c>
      <c r="D1142" s="8" t="s">
        <v>26</v>
      </c>
      <c r="E1142" s="8" t="s">
        <v>1377</v>
      </c>
      <c r="F1142" s="8" t="s">
        <v>1380</v>
      </c>
      <c r="G1142" s="8" t="s">
        <v>47</v>
      </c>
      <c r="H1142" s="8" t="s">
        <v>28</v>
      </c>
      <c r="I1142" s="12" t="s">
        <v>22</v>
      </c>
      <c r="J1142" s="8" t="s">
        <v>33</v>
      </c>
    </row>
    <row r="1143" spans="1:10" x14ac:dyDescent="0.25">
      <c r="A1143" s="8" t="s">
        <v>1037</v>
      </c>
      <c r="B1143" s="8" t="s">
        <v>1373</v>
      </c>
      <c r="C1143" s="8" t="s">
        <v>17</v>
      </c>
      <c r="D1143" s="8" t="s">
        <v>26</v>
      </c>
      <c r="E1143" s="8" t="s">
        <v>1377</v>
      </c>
      <c r="F1143" s="8" t="s">
        <v>1379</v>
      </c>
      <c r="G1143" s="8" t="s">
        <v>57</v>
      </c>
      <c r="H1143" s="8" t="s">
        <v>32</v>
      </c>
      <c r="I1143" s="12" t="s">
        <v>20</v>
      </c>
      <c r="J1143" s="8" t="s">
        <v>52</v>
      </c>
    </row>
    <row r="1144" spans="1:10" x14ac:dyDescent="0.25">
      <c r="A1144" s="8" t="s">
        <v>1070</v>
      </c>
      <c r="B1144" s="8" t="s">
        <v>1373</v>
      </c>
      <c r="C1144" s="8" t="s">
        <v>55</v>
      </c>
      <c r="D1144" s="8" t="s">
        <v>26</v>
      </c>
      <c r="E1144" s="8" t="s">
        <v>1378</v>
      </c>
      <c r="F1144" s="8" t="s">
        <v>1379</v>
      </c>
      <c r="G1144" s="8" t="s">
        <v>47</v>
      </c>
      <c r="H1144" s="8" t="s">
        <v>32</v>
      </c>
      <c r="I1144" s="12" t="s">
        <v>22</v>
      </c>
      <c r="J1144" s="8" t="s">
        <v>1375</v>
      </c>
    </row>
    <row r="1145" spans="1:10" x14ac:dyDescent="0.25">
      <c r="A1145" s="8" t="s">
        <v>559</v>
      </c>
      <c r="B1145" s="8" t="s">
        <v>1373</v>
      </c>
      <c r="C1145" s="8" t="s">
        <v>55</v>
      </c>
      <c r="D1145" s="8" t="s">
        <v>26</v>
      </c>
      <c r="E1145" s="8" t="s">
        <v>1378</v>
      </c>
      <c r="F1145" s="8" t="s">
        <v>1379</v>
      </c>
      <c r="G1145" s="8" t="s">
        <v>142</v>
      </c>
      <c r="H1145" s="8" t="s">
        <v>48</v>
      </c>
      <c r="I1145" s="12" t="s">
        <v>22</v>
      </c>
      <c r="J1145" s="8" t="s">
        <v>29</v>
      </c>
    </row>
    <row r="1146" spans="1:10" x14ac:dyDescent="0.25">
      <c r="A1146" s="8" t="s">
        <v>923</v>
      </c>
      <c r="B1146" s="8" t="s">
        <v>1373</v>
      </c>
      <c r="C1146" s="8" t="s">
        <v>17</v>
      </c>
      <c r="D1146" s="8" t="s">
        <v>18</v>
      </c>
      <c r="E1146" s="8" t="s">
        <v>1378</v>
      </c>
      <c r="F1146" s="8" t="s">
        <v>1379</v>
      </c>
      <c r="G1146" s="8" t="s">
        <v>47</v>
      </c>
      <c r="H1146" s="8" t="s">
        <v>166</v>
      </c>
      <c r="I1146" s="12" t="s">
        <v>20</v>
      </c>
      <c r="J1146" s="8" t="s">
        <v>1375</v>
      </c>
    </row>
    <row r="1147" spans="1:10" x14ac:dyDescent="0.25">
      <c r="A1147" s="8" t="s">
        <v>927</v>
      </c>
      <c r="B1147" s="8" t="s">
        <v>1373</v>
      </c>
      <c r="C1147" s="8" t="s">
        <v>55</v>
      </c>
      <c r="D1147" s="8" t="s">
        <v>18</v>
      </c>
      <c r="E1147" s="8" t="s">
        <v>1378</v>
      </c>
      <c r="F1147" s="8" t="s">
        <v>1379</v>
      </c>
      <c r="G1147" s="8" t="s">
        <v>142</v>
      </c>
      <c r="H1147" s="8" t="s">
        <v>61</v>
      </c>
      <c r="I1147" s="12" t="s">
        <v>22</v>
      </c>
      <c r="J1147" s="8" t="s">
        <v>29</v>
      </c>
    </row>
    <row r="1148" spans="1:10" x14ac:dyDescent="0.25">
      <c r="A1148" s="8" t="s">
        <v>1167</v>
      </c>
      <c r="B1148" s="8" t="s">
        <v>1373</v>
      </c>
      <c r="C1148" s="8" t="s">
        <v>17</v>
      </c>
      <c r="D1148" s="8" t="s">
        <v>26</v>
      </c>
      <c r="E1148" s="8" t="s">
        <v>1377</v>
      </c>
      <c r="F1148" s="8" t="s">
        <v>1379</v>
      </c>
      <c r="G1148" s="8" t="s">
        <v>47</v>
      </c>
      <c r="H1148" s="8" t="s">
        <v>277</v>
      </c>
      <c r="I1148" s="12" t="s">
        <v>22</v>
      </c>
      <c r="J1148" s="8" t="s">
        <v>33</v>
      </c>
    </row>
    <row r="1149" spans="1:10" x14ac:dyDescent="0.25">
      <c r="A1149" s="8" t="s">
        <v>525</v>
      </c>
      <c r="B1149" s="8" t="s">
        <v>1373</v>
      </c>
      <c r="C1149" s="8" t="s">
        <v>25</v>
      </c>
      <c r="D1149" s="8" t="s">
        <v>44</v>
      </c>
      <c r="E1149" s="8" t="s">
        <v>1377</v>
      </c>
      <c r="F1149" s="8" t="s">
        <v>1380</v>
      </c>
      <c r="G1149" s="8" t="s">
        <v>27</v>
      </c>
      <c r="H1149" s="8" t="s">
        <v>61</v>
      </c>
      <c r="I1149" s="12" t="s">
        <v>22</v>
      </c>
      <c r="J1149" s="8" t="s">
        <v>37</v>
      </c>
    </row>
    <row r="1150" spans="1:10" x14ac:dyDescent="0.25">
      <c r="A1150" s="8" t="s">
        <v>705</v>
      </c>
      <c r="B1150" s="8" t="s">
        <v>1373</v>
      </c>
      <c r="C1150" s="8" t="s">
        <v>25</v>
      </c>
      <c r="D1150" s="8" t="s">
        <v>18</v>
      </c>
      <c r="E1150" s="8" t="s">
        <v>1378</v>
      </c>
      <c r="F1150" s="8" t="s">
        <v>1379</v>
      </c>
      <c r="G1150" s="8" t="s">
        <v>142</v>
      </c>
      <c r="H1150" s="8" t="s">
        <v>66</v>
      </c>
      <c r="I1150" s="12" t="s">
        <v>22</v>
      </c>
      <c r="J1150" s="8" t="s">
        <v>45</v>
      </c>
    </row>
    <row r="1151" spans="1:10" x14ac:dyDescent="0.25">
      <c r="A1151" s="8" t="s">
        <v>979</v>
      </c>
      <c r="B1151" s="8" t="s">
        <v>1373</v>
      </c>
      <c r="C1151" s="8" t="s">
        <v>17</v>
      </c>
      <c r="D1151" s="8" t="s">
        <v>18</v>
      </c>
      <c r="E1151" s="8" t="s">
        <v>1378</v>
      </c>
      <c r="F1151" s="8" t="s">
        <v>1379</v>
      </c>
      <c r="G1151" s="8" t="s">
        <v>27</v>
      </c>
      <c r="H1151" s="8" t="s">
        <v>166</v>
      </c>
      <c r="I1151" s="12" t="s">
        <v>22</v>
      </c>
      <c r="J1151" s="8" t="s">
        <v>52</v>
      </c>
    </row>
    <row r="1152" spans="1:10" x14ac:dyDescent="0.25">
      <c r="A1152" s="8" t="s">
        <v>1023</v>
      </c>
      <c r="B1152" s="8" t="s">
        <v>1373</v>
      </c>
      <c r="C1152" s="8" t="s">
        <v>17</v>
      </c>
      <c r="D1152" s="8" t="s">
        <v>18</v>
      </c>
      <c r="E1152" s="8" t="s">
        <v>1378</v>
      </c>
      <c r="F1152" s="8" t="s">
        <v>1379</v>
      </c>
      <c r="G1152" s="8" t="s">
        <v>47</v>
      </c>
      <c r="H1152" s="8" t="s">
        <v>58</v>
      </c>
      <c r="I1152" s="12" t="s">
        <v>22</v>
      </c>
      <c r="J1152" s="8" t="s">
        <v>33</v>
      </c>
    </row>
    <row r="1153" spans="1:10" x14ac:dyDescent="0.25">
      <c r="A1153" s="8" t="s">
        <v>1169</v>
      </c>
      <c r="B1153" s="8" t="s">
        <v>1373</v>
      </c>
      <c r="C1153" s="8" t="s">
        <v>55</v>
      </c>
      <c r="D1153" s="8" t="s">
        <v>18</v>
      </c>
      <c r="E1153" s="8" t="s">
        <v>1378</v>
      </c>
      <c r="F1153" s="8" t="s">
        <v>1379</v>
      </c>
      <c r="G1153" s="8" t="s">
        <v>27</v>
      </c>
      <c r="H1153" s="8" t="s">
        <v>36</v>
      </c>
      <c r="I1153" s="12" t="s">
        <v>20</v>
      </c>
      <c r="J1153" s="8" t="s">
        <v>33</v>
      </c>
    </row>
    <row r="1154" spans="1:10" x14ac:dyDescent="0.25">
      <c r="A1154" s="8" t="s">
        <v>933</v>
      </c>
      <c r="B1154" s="8" t="s">
        <v>1373</v>
      </c>
      <c r="C1154" s="8" t="s">
        <v>17</v>
      </c>
      <c r="D1154" s="8" t="s">
        <v>18</v>
      </c>
      <c r="E1154" s="8" t="s">
        <v>1378</v>
      </c>
      <c r="F1154" s="8" t="s">
        <v>1380</v>
      </c>
      <c r="G1154" s="8" t="s">
        <v>35</v>
      </c>
      <c r="H1154" s="8" t="s">
        <v>277</v>
      </c>
      <c r="I1154" s="12" t="s">
        <v>22</v>
      </c>
      <c r="J1154" s="8" t="s">
        <v>33</v>
      </c>
    </row>
    <row r="1155" spans="1:10" x14ac:dyDescent="0.25">
      <c r="A1155" s="8" t="s">
        <v>1007</v>
      </c>
      <c r="B1155" s="8" t="s">
        <v>1373</v>
      </c>
      <c r="C1155" s="8" t="s">
        <v>17</v>
      </c>
      <c r="D1155" s="8" t="s">
        <v>18</v>
      </c>
      <c r="E1155" s="8" t="s">
        <v>1377</v>
      </c>
      <c r="F1155" s="8" t="s">
        <v>1379</v>
      </c>
      <c r="G1155" s="8" t="s">
        <v>47</v>
      </c>
      <c r="H1155" s="8" t="s">
        <v>32</v>
      </c>
      <c r="I1155" s="12" t="s">
        <v>22</v>
      </c>
      <c r="J1155" s="8" t="s">
        <v>33</v>
      </c>
    </row>
    <row r="1156" spans="1:10" x14ac:dyDescent="0.25">
      <c r="A1156" s="8" t="s">
        <v>845</v>
      </c>
      <c r="B1156" s="8" t="s">
        <v>1373</v>
      </c>
      <c r="C1156" s="8" t="s">
        <v>25</v>
      </c>
      <c r="D1156" s="8" t="s">
        <v>18</v>
      </c>
      <c r="E1156" s="8" t="s">
        <v>1378</v>
      </c>
      <c r="F1156" s="8" t="s">
        <v>1379</v>
      </c>
      <c r="G1156" s="8" t="s">
        <v>27</v>
      </c>
      <c r="H1156" s="8" t="s">
        <v>61</v>
      </c>
      <c r="I1156" s="12" t="s">
        <v>22</v>
      </c>
      <c r="J1156" s="8" t="s">
        <v>29</v>
      </c>
    </row>
    <row r="1157" spans="1:10" x14ac:dyDescent="0.25">
      <c r="A1157" s="8" t="s">
        <v>987</v>
      </c>
      <c r="B1157" s="8" t="s">
        <v>1373</v>
      </c>
      <c r="C1157" s="8" t="s">
        <v>31</v>
      </c>
      <c r="D1157" s="8" t="s">
        <v>18</v>
      </c>
      <c r="E1157" s="8" t="s">
        <v>1378</v>
      </c>
      <c r="F1157" s="8" t="s">
        <v>1379</v>
      </c>
      <c r="G1157" s="8" t="s">
        <v>27</v>
      </c>
      <c r="H1157" s="8" t="s">
        <v>166</v>
      </c>
      <c r="I1157" s="12" t="s">
        <v>22</v>
      </c>
      <c r="J1157" s="8" t="s">
        <v>33</v>
      </c>
    </row>
    <row r="1158" spans="1:10" x14ac:dyDescent="0.25">
      <c r="A1158" s="8" t="s">
        <v>1106</v>
      </c>
      <c r="B1158" s="8" t="s">
        <v>1373</v>
      </c>
      <c r="C1158" s="8" t="s">
        <v>31</v>
      </c>
      <c r="D1158" s="8" t="s">
        <v>18</v>
      </c>
      <c r="E1158" s="8" t="s">
        <v>1377</v>
      </c>
      <c r="F1158" s="8" t="s">
        <v>1380</v>
      </c>
      <c r="G1158" s="8" t="s">
        <v>47</v>
      </c>
      <c r="H1158" s="8" t="s">
        <v>28</v>
      </c>
      <c r="I1158" s="12" t="s">
        <v>20</v>
      </c>
      <c r="J1158" s="8" t="s">
        <v>29</v>
      </c>
    </row>
    <row r="1159" spans="1:10" x14ac:dyDescent="0.25">
      <c r="A1159" s="8" t="s">
        <v>1173</v>
      </c>
      <c r="B1159" s="8" t="s">
        <v>1373</v>
      </c>
      <c r="C1159" s="8" t="s">
        <v>55</v>
      </c>
      <c r="D1159" s="8" t="s">
        <v>18</v>
      </c>
      <c r="E1159" s="8" t="s">
        <v>1377</v>
      </c>
      <c r="F1159" s="8" t="s">
        <v>1380</v>
      </c>
      <c r="G1159" s="8" t="s">
        <v>47</v>
      </c>
      <c r="H1159" s="8" t="s">
        <v>32</v>
      </c>
      <c r="I1159" s="12" t="s">
        <v>20</v>
      </c>
      <c r="J1159" s="8" t="s">
        <v>29</v>
      </c>
    </row>
    <row r="1160" spans="1:10" x14ac:dyDescent="0.25">
      <c r="A1160" s="8" t="s">
        <v>1056</v>
      </c>
      <c r="B1160" s="8" t="s">
        <v>1373</v>
      </c>
      <c r="C1160" s="8" t="s">
        <v>25</v>
      </c>
      <c r="D1160" s="8" t="s">
        <v>44</v>
      </c>
      <c r="E1160" s="8" t="s">
        <v>1377</v>
      </c>
      <c r="F1160" s="8" t="s">
        <v>1379</v>
      </c>
      <c r="G1160" s="8" t="s">
        <v>47</v>
      </c>
      <c r="H1160" s="8" t="s">
        <v>21</v>
      </c>
      <c r="I1160" s="12" t="s">
        <v>22</v>
      </c>
      <c r="J1160" s="8" t="s">
        <v>37</v>
      </c>
    </row>
    <row r="1161" spans="1:10" x14ac:dyDescent="0.25">
      <c r="A1161" s="8" t="s">
        <v>479</v>
      </c>
      <c r="B1161" s="8" t="s">
        <v>1373</v>
      </c>
      <c r="C1161" s="8" t="s">
        <v>55</v>
      </c>
      <c r="D1161" s="8" t="s">
        <v>18</v>
      </c>
      <c r="E1161" s="8" t="s">
        <v>1377</v>
      </c>
      <c r="F1161" s="8" t="s">
        <v>1380</v>
      </c>
      <c r="G1161" s="8" t="s">
        <v>47</v>
      </c>
      <c r="H1161" s="8" t="s">
        <v>48</v>
      </c>
      <c r="I1161" s="12" t="s">
        <v>22</v>
      </c>
      <c r="J1161" s="8" t="s">
        <v>45</v>
      </c>
    </row>
    <row r="1162" spans="1:10" x14ac:dyDescent="0.25">
      <c r="A1162" s="8" t="s">
        <v>487</v>
      </c>
      <c r="B1162" s="8" t="s">
        <v>1373</v>
      </c>
      <c r="C1162" s="8" t="s">
        <v>17</v>
      </c>
      <c r="D1162" s="8" t="s">
        <v>87</v>
      </c>
      <c r="E1162" s="8" t="s">
        <v>1377</v>
      </c>
      <c r="F1162" s="8" t="s">
        <v>1379</v>
      </c>
      <c r="G1162" s="8" t="s">
        <v>47</v>
      </c>
      <c r="H1162" s="8" t="s">
        <v>145</v>
      </c>
      <c r="I1162" s="12" t="s">
        <v>22</v>
      </c>
      <c r="J1162" s="8" t="s">
        <v>33</v>
      </c>
    </row>
    <row r="1163" spans="1:10" x14ac:dyDescent="0.25">
      <c r="A1163" s="8" t="s">
        <v>493</v>
      </c>
      <c r="B1163" s="8" t="s">
        <v>1373</v>
      </c>
      <c r="C1163" s="8" t="s">
        <v>55</v>
      </c>
      <c r="D1163" s="8" t="s">
        <v>87</v>
      </c>
      <c r="E1163" s="8" t="s">
        <v>1378</v>
      </c>
      <c r="F1163" s="8" t="s">
        <v>1379</v>
      </c>
      <c r="G1163" s="8" t="s">
        <v>47</v>
      </c>
      <c r="H1163" s="8" t="s">
        <v>32</v>
      </c>
      <c r="I1163" s="12" t="s">
        <v>22</v>
      </c>
      <c r="J1163" s="8" t="s">
        <v>33</v>
      </c>
    </row>
    <row r="1164" spans="1:10" x14ac:dyDescent="0.25">
      <c r="A1164" s="8" t="s">
        <v>715</v>
      </c>
      <c r="B1164" s="8" t="s">
        <v>1373</v>
      </c>
      <c r="C1164" s="8" t="s">
        <v>31</v>
      </c>
      <c r="D1164" s="8" t="s">
        <v>18</v>
      </c>
      <c r="E1164" s="8" t="s">
        <v>1378</v>
      </c>
      <c r="F1164" s="8" t="s">
        <v>1380</v>
      </c>
      <c r="G1164" s="8" t="s">
        <v>47</v>
      </c>
      <c r="H1164" s="8" t="s">
        <v>166</v>
      </c>
      <c r="I1164" s="12" t="s">
        <v>22</v>
      </c>
      <c r="J1164" s="8" t="s">
        <v>716</v>
      </c>
    </row>
    <row r="1165" spans="1:10" x14ac:dyDescent="0.25">
      <c r="A1165" s="8" t="s">
        <v>753</v>
      </c>
      <c r="B1165" s="8" t="s">
        <v>1373</v>
      </c>
      <c r="C1165" s="8" t="s">
        <v>55</v>
      </c>
      <c r="D1165" s="8" t="s">
        <v>26</v>
      </c>
      <c r="E1165" s="8" t="s">
        <v>1378</v>
      </c>
      <c r="F1165" s="8" t="s">
        <v>1380</v>
      </c>
      <c r="G1165" s="8" t="s">
        <v>35</v>
      </c>
      <c r="H1165" s="8" t="s">
        <v>76</v>
      </c>
      <c r="I1165" s="12" t="s">
        <v>22</v>
      </c>
      <c r="J1165" s="8" t="s">
        <v>33</v>
      </c>
    </row>
    <row r="1166" spans="1:10" x14ac:dyDescent="0.25">
      <c r="A1166" s="8" t="s">
        <v>900</v>
      </c>
      <c r="B1166" s="8" t="s">
        <v>1373</v>
      </c>
      <c r="C1166" s="8" t="s">
        <v>55</v>
      </c>
      <c r="D1166" s="8" t="s">
        <v>18</v>
      </c>
      <c r="E1166" s="8" t="s">
        <v>1378</v>
      </c>
      <c r="F1166" s="8" t="s">
        <v>1379</v>
      </c>
      <c r="G1166" s="8" t="s">
        <v>47</v>
      </c>
      <c r="H1166" s="8" t="s">
        <v>901</v>
      </c>
      <c r="I1166" s="12" t="s">
        <v>22</v>
      </c>
      <c r="J1166" s="8" t="s">
        <v>33</v>
      </c>
    </row>
    <row r="1167" spans="1:10" x14ac:dyDescent="0.25">
      <c r="A1167" s="8" t="s">
        <v>903</v>
      </c>
      <c r="B1167" s="8" t="s">
        <v>1373</v>
      </c>
      <c r="C1167" s="8" t="s">
        <v>25</v>
      </c>
      <c r="D1167" s="8" t="s">
        <v>18</v>
      </c>
      <c r="E1167" s="8" t="s">
        <v>1378</v>
      </c>
      <c r="F1167" s="8" t="s">
        <v>1379</v>
      </c>
      <c r="G1167" s="8" t="s">
        <v>47</v>
      </c>
      <c r="H1167" s="8" t="s">
        <v>76</v>
      </c>
      <c r="I1167" s="12" t="s">
        <v>22</v>
      </c>
      <c r="J1167" s="8" t="s">
        <v>33</v>
      </c>
    </row>
    <row r="1168" spans="1:10" x14ac:dyDescent="0.25">
      <c r="A1168" s="8" t="s">
        <v>916</v>
      </c>
      <c r="B1168" s="8" t="s">
        <v>1373</v>
      </c>
      <c r="C1168" s="8" t="s">
        <v>25</v>
      </c>
      <c r="D1168" s="8" t="s">
        <v>18</v>
      </c>
      <c r="E1168" s="8" t="s">
        <v>1377</v>
      </c>
      <c r="F1168" s="8" t="s">
        <v>1379</v>
      </c>
      <c r="G1168" s="8" t="s">
        <v>47</v>
      </c>
      <c r="H1168" s="8" t="s">
        <v>48</v>
      </c>
      <c r="I1168" s="12" t="s">
        <v>22</v>
      </c>
      <c r="J1168" s="8" t="s">
        <v>37</v>
      </c>
    </row>
    <row r="1169" spans="1:10" x14ac:dyDescent="0.25">
      <c r="A1169" s="8" t="s">
        <v>924</v>
      </c>
      <c r="B1169" s="8" t="s">
        <v>1373</v>
      </c>
      <c r="C1169" s="8" t="s">
        <v>151</v>
      </c>
      <c r="D1169" s="8" t="s">
        <v>26</v>
      </c>
      <c r="E1169" s="8" t="s">
        <v>1377</v>
      </c>
      <c r="F1169" s="8" t="s">
        <v>1379</v>
      </c>
      <c r="G1169" s="8" t="s">
        <v>47</v>
      </c>
      <c r="H1169" s="8" t="s">
        <v>36</v>
      </c>
      <c r="I1169" s="12" t="s">
        <v>22</v>
      </c>
      <c r="J1169" s="8" t="s">
        <v>1375</v>
      </c>
    </row>
    <row r="1170" spans="1:10" x14ac:dyDescent="0.25">
      <c r="A1170" s="8" t="s">
        <v>938</v>
      </c>
      <c r="B1170" s="8" t="s">
        <v>1373</v>
      </c>
      <c r="C1170" s="8" t="s">
        <v>55</v>
      </c>
      <c r="D1170" s="8" t="s">
        <v>18</v>
      </c>
      <c r="E1170" s="8" t="s">
        <v>1377</v>
      </c>
      <c r="F1170" s="8" t="s">
        <v>1379</v>
      </c>
      <c r="G1170" s="8" t="s">
        <v>47</v>
      </c>
      <c r="H1170" s="8" t="s">
        <v>36</v>
      </c>
      <c r="I1170" s="12" t="s">
        <v>22</v>
      </c>
      <c r="J1170" s="8" t="s">
        <v>37</v>
      </c>
    </row>
    <row r="1171" spans="1:10" x14ac:dyDescent="0.25">
      <c r="A1171" s="8" t="s">
        <v>949</v>
      </c>
      <c r="B1171" s="8" t="s">
        <v>1373</v>
      </c>
      <c r="C1171" s="8" t="s">
        <v>55</v>
      </c>
      <c r="D1171" s="8" t="s">
        <v>26</v>
      </c>
      <c r="E1171" s="8" t="s">
        <v>1378</v>
      </c>
      <c r="F1171" s="8" t="s">
        <v>1380</v>
      </c>
      <c r="G1171" s="8" t="s">
        <v>47</v>
      </c>
      <c r="H1171" s="8" t="s">
        <v>28</v>
      </c>
      <c r="I1171" s="12" t="s">
        <v>22</v>
      </c>
      <c r="J1171" s="8" t="s">
        <v>29</v>
      </c>
    </row>
    <row r="1172" spans="1:10" x14ac:dyDescent="0.25">
      <c r="A1172" s="8" t="s">
        <v>955</v>
      </c>
      <c r="B1172" s="8" t="s">
        <v>1373</v>
      </c>
      <c r="C1172" s="8" t="s">
        <v>55</v>
      </c>
      <c r="D1172" s="8" t="s">
        <v>26</v>
      </c>
      <c r="E1172" s="8" t="s">
        <v>1377</v>
      </c>
      <c r="F1172" s="8" t="s">
        <v>1380</v>
      </c>
      <c r="G1172" s="8" t="s">
        <v>142</v>
      </c>
      <c r="H1172" s="8" t="s">
        <v>956</v>
      </c>
      <c r="I1172" s="12" t="s">
        <v>22</v>
      </c>
      <c r="J1172" s="8" t="s">
        <v>1375</v>
      </c>
    </row>
    <row r="1173" spans="1:10" x14ac:dyDescent="0.25">
      <c r="A1173" s="8" t="s">
        <v>973</v>
      </c>
      <c r="B1173" s="8" t="s">
        <v>1373</v>
      </c>
      <c r="C1173" s="8" t="s">
        <v>25</v>
      </c>
      <c r="D1173" s="8" t="s">
        <v>18</v>
      </c>
      <c r="E1173" s="8" t="s">
        <v>1378</v>
      </c>
      <c r="F1173" s="8" t="s">
        <v>1379</v>
      </c>
      <c r="G1173" s="8" t="s">
        <v>47</v>
      </c>
      <c r="H1173" s="8" t="s">
        <v>32</v>
      </c>
      <c r="I1173" s="12" t="s">
        <v>20</v>
      </c>
      <c r="J1173" s="8" t="s">
        <v>1375</v>
      </c>
    </row>
    <row r="1174" spans="1:10" x14ac:dyDescent="0.25">
      <c r="A1174" s="8" t="s">
        <v>1082</v>
      </c>
      <c r="B1174" s="8" t="s">
        <v>1373</v>
      </c>
      <c r="C1174" s="8" t="s">
        <v>25</v>
      </c>
      <c r="D1174" s="8" t="s">
        <v>18</v>
      </c>
      <c r="E1174" s="8" t="s">
        <v>1378</v>
      </c>
      <c r="F1174" s="8" t="s">
        <v>1380</v>
      </c>
      <c r="G1174" s="8" t="s">
        <v>19</v>
      </c>
      <c r="H1174" s="8" t="s">
        <v>32</v>
      </c>
      <c r="I1174" s="12" t="s">
        <v>22</v>
      </c>
      <c r="J1174" s="8" t="s">
        <v>1375</v>
      </c>
    </row>
    <row r="1175" spans="1:10" x14ac:dyDescent="0.25">
      <c r="A1175" s="8" t="s">
        <v>484</v>
      </c>
      <c r="B1175" s="8" t="s">
        <v>1373</v>
      </c>
      <c r="C1175" s="8" t="s">
        <v>17</v>
      </c>
      <c r="D1175" s="8" t="s">
        <v>18</v>
      </c>
      <c r="E1175" s="8" t="s">
        <v>1378</v>
      </c>
      <c r="F1175" s="8" t="s">
        <v>1379</v>
      </c>
      <c r="G1175" s="8" t="s">
        <v>142</v>
      </c>
      <c r="H1175" s="8" t="s">
        <v>39</v>
      </c>
      <c r="I1175" s="12" t="s">
        <v>22</v>
      </c>
      <c r="J1175" s="8" t="s">
        <v>33</v>
      </c>
    </row>
    <row r="1176" spans="1:10" x14ac:dyDescent="0.25">
      <c r="A1176" s="8" t="s">
        <v>440</v>
      </c>
      <c r="B1176" s="8" t="s">
        <v>1373</v>
      </c>
      <c r="C1176" s="8" t="s">
        <v>55</v>
      </c>
      <c r="D1176" s="8" t="s">
        <v>26</v>
      </c>
      <c r="E1176" s="8" t="s">
        <v>1377</v>
      </c>
      <c r="F1176" s="8" t="s">
        <v>1379</v>
      </c>
      <c r="G1176" s="8" t="s">
        <v>142</v>
      </c>
      <c r="H1176" s="8" t="s">
        <v>441</v>
      </c>
      <c r="I1176" s="12" t="s">
        <v>22</v>
      </c>
      <c r="J1176" s="8" t="s">
        <v>442</v>
      </c>
    </row>
    <row r="1177" spans="1:10" x14ac:dyDescent="0.25">
      <c r="A1177" s="8" t="s">
        <v>754</v>
      </c>
      <c r="B1177" s="8" t="s">
        <v>1373</v>
      </c>
      <c r="C1177" s="8" t="s">
        <v>17</v>
      </c>
      <c r="D1177" s="8" t="s">
        <v>18</v>
      </c>
      <c r="E1177" s="8" t="s">
        <v>1377</v>
      </c>
      <c r="F1177" s="8" t="s">
        <v>1379</v>
      </c>
      <c r="G1177" s="8" t="s">
        <v>47</v>
      </c>
      <c r="H1177" s="8" t="s">
        <v>166</v>
      </c>
      <c r="I1177" s="12" t="s">
        <v>22</v>
      </c>
      <c r="J1177" s="8" t="s">
        <v>33</v>
      </c>
    </row>
    <row r="1178" spans="1:10" x14ac:dyDescent="0.25">
      <c r="A1178" s="8" t="s">
        <v>650</v>
      </c>
      <c r="B1178" s="8" t="s">
        <v>1373</v>
      </c>
      <c r="C1178" s="8" t="s">
        <v>55</v>
      </c>
      <c r="D1178" s="8" t="s">
        <v>26</v>
      </c>
      <c r="E1178" s="8" t="s">
        <v>1378</v>
      </c>
      <c r="F1178" s="8" t="s">
        <v>1379</v>
      </c>
      <c r="G1178" s="8" t="s">
        <v>142</v>
      </c>
      <c r="H1178" s="8" t="s">
        <v>66</v>
      </c>
      <c r="I1178" s="12" t="s">
        <v>22</v>
      </c>
      <c r="J1178" s="8" t="s">
        <v>29</v>
      </c>
    </row>
    <row r="1179" spans="1:10" x14ac:dyDescent="0.25">
      <c r="A1179" s="8" t="s">
        <v>560</v>
      </c>
      <c r="B1179" s="8" t="s">
        <v>1373</v>
      </c>
      <c r="C1179" s="8" t="s">
        <v>25</v>
      </c>
      <c r="D1179" s="8" t="s">
        <v>18</v>
      </c>
      <c r="E1179" s="8" t="s">
        <v>1378</v>
      </c>
      <c r="F1179" s="8" t="s">
        <v>1379</v>
      </c>
      <c r="G1179" s="8" t="s">
        <v>27</v>
      </c>
      <c r="H1179" s="8" t="s">
        <v>156</v>
      </c>
      <c r="I1179" s="12" t="s">
        <v>22</v>
      </c>
      <c r="J1179" s="8" t="s">
        <v>37</v>
      </c>
    </row>
    <row r="1180" spans="1:10" x14ac:dyDescent="0.25">
      <c r="A1180" s="8" t="s">
        <v>708</v>
      </c>
      <c r="B1180" s="8" t="s">
        <v>1373</v>
      </c>
      <c r="C1180" s="8" t="s">
        <v>31</v>
      </c>
      <c r="D1180" s="8" t="s">
        <v>26</v>
      </c>
      <c r="E1180" s="8" t="s">
        <v>1377</v>
      </c>
      <c r="F1180" s="8" t="s">
        <v>1379</v>
      </c>
      <c r="G1180" s="8" t="s">
        <v>47</v>
      </c>
      <c r="H1180" s="8" t="s">
        <v>21</v>
      </c>
      <c r="I1180" s="12" t="s">
        <v>20</v>
      </c>
      <c r="J1180" s="8" t="s">
        <v>33</v>
      </c>
    </row>
    <row r="1181" spans="1:10" x14ac:dyDescent="0.25">
      <c r="A1181" s="8" t="s">
        <v>547</v>
      </c>
      <c r="B1181" s="8" t="s">
        <v>1373</v>
      </c>
      <c r="C1181" s="8" t="s">
        <v>17</v>
      </c>
      <c r="D1181" s="8" t="s">
        <v>26</v>
      </c>
      <c r="E1181" s="8" t="s">
        <v>1377</v>
      </c>
      <c r="F1181" s="8" t="s">
        <v>1379</v>
      </c>
      <c r="G1181" s="8" t="s">
        <v>27</v>
      </c>
      <c r="H1181" s="8" t="s">
        <v>32</v>
      </c>
      <c r="I1181" s="12" t="s">
        <v>20</v>
      </c>
      <c r="J1181" s="8" t="s">
        <v>1375</v>
      </c>
    </row>
    <row r="1182" spans="1:10" x14ac:dyDescent="0.25">
      <c r="A1182" s="8" t="s">
        <v>720</v>
      </c>
      <c r="B1182" s="8" t="s">
        <v>1373</v>
      </c>
      <c r="C1182" s="8" t="s">
        <v>17</v>
      </c>
      <c r="D1182" s="8" t="s">
        <v>18</v>
      </c>
      <c r="E1182" s="8" t="s">
        <v>1377</v>
      </c>
      <c r="F1182" s="8" t="s">
        <v>1379</v>
      </c>
      <c r="G1182" s="8" t="s">
        <v>27</v>
      </c>
      <c r="H1182" s="8" t="s">
        <v>58</v>
      </c>
      <c r="I1182" s="12" t="s">
        <v>22</v>
      </c>
      <c r="J1182" s="8" t="s">
        <v>52</v>
      </c>
    </row>
    <row r="1183" spans="1:10" x14ac:dyDescent="0.25">
      <c r="A1183" s="8" t="s">
        <v>290</v>
      </c>
      <c r="B1183" s="8" t="s">
        <v>1373</v>
      </c>
      <c r="C1183" s="8" t="s">
        <v>55</v>
      </c>
      <c r="D1183" s="8" t="s">
        <v>26</v>
      </c>
      <c r="E1183" s="8" t="s">
        <v>1378</v>
      </c>
      <c r="F1183" s="8" t="s">
        <v>1379</v>
      </c>
      <c r="G1183" s="8" t="s">
        <v>47</v>
      </c>
      <c r="H1183" s="8" t="s">
        <v>96</v>
      </c>
      <c r="I1183" s="12" t="s">
        <v>22</v>
      </c>
      <c r="J1183" s="8" t="s">
        <v>1375</v>
      </c>
    </row>
    <row r="1184" spans="1:10" x14ac:dyDescent="0.25">
      <c r="A1184" s="8"/>
      <c r="B1184" s="8"/>
      <c r="C1184" s="8"/>
      <c r="D1184" s="8"/>
      <c r="E1184" s="8"/>
      <c r="F1184" s="8"/>
      <c r="G1184" s="8"/>
      <c r="H1184" s="8"/>
      <c r="I1184" s="12"/>
      <c r="J1184" s="8"/>
    </row>
  </sheetData>
  <autoFilter ref="A1:J1183" xr:uid="{47DE178A-4829-4FA1-B894-A47B46CCC0A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D4D0-97FF-4AC4-8960-7D76E9A56DB0}">
  <dimension ref="A1:V1183"/>
  <sheetViews>
    <sheetView tabSelected="1" workbookViewId="0">
      <selection activeCell="O3" sqref="O3"/>
    </sheetView>
  </sheetViews>
  <sheetFormatPr defaultRowHeight="14.5" x14ac:dyDescent="0.35"/>
  <cols>
    <col min="1" max="1" width="5.90625" bestFit="1" customWidth="1"/>
    <col min="2" max="2" width="3.90625" bestFit="1" customWidth="1"/>
    <col min="4" max="4" width="19" bestFit="1" customWidth="1"/>
    <col min="5" max="5" width="18.54296875" customWidth="1"/>
    <col min="6" max="6" width="14.26953125" customWidth="1"/>
    <col min="7" max="7" width="15.1796875" customWidth="1"/>
    <col min="8" max="8" width="15" customWidth="1"/>
    <col min="9" max="9" width="16.1796875" customWidth="1"/>
    <col min="10" max="10" width="12.36328125" customWidth="1"/>
    <col min="12" max="12" width="18.36328125" customWidth="1"/>
    <col min="15" max="15" width="51.36328125" customWidth="1"/>
    <col min="16" max="16" width="27.7265625" bestFit="1" customWidth="1"/>
  </cols>
  <sheetData>
    <row r="1" spans="1:22" s="32" customFormat="1" ht="58" x14ac:dyDescent="0.35">
      <c r="A1" s="32" t="s">
        <v>0</v>
      </c>
      <c r="B1" s="32" t="s">
        <v>1399</v>
      </c>
      <c r="C1" s="32" t="s">
        <v>1374</v>
      </c>
      <c r="D1" s="32" t="s">
        <v>1369</v>
      </c>
      <c r="E1" s="32" t="s">
        <v>1370</v>
      </c>
      <c r="F1" s="32" t="s">
        <v>1400</v>
      </c>
      <c r="G1" s="32" t="s">
        <v>1376</v>
      </c>
      <c r="H1" s="32" t="s">
        <v>1364</v>
      </c>
      <c r="I1" s="32" t="s">
        <v>1365</v>
      </c>
      <c r="J1" s="32" t="s">
        <v>1366</v>
      </c>
      <c r="K1" s="32" t="s">
        <v>1367</v>
      </c>
      <c r="L1" s="32" t="s">
        <v>1368</v>
      </c>
    </row>
    <row r="2" spans="1:22" x14ac:dyDescent="0.35">
      <c r="A2" t="s">
        <v>582</v>
      </c>
      <c r="B2">
        <v>7</v>
      </c>
      <c r="C2" t="str">
        <f t="shared" ref="C2:C65" si="0">VLOOKUP(B2,$U$2:$V$4,2)</f>
        <v>7-17yrs</v>
      </c>
      <c r="D2" t="s">
        <v>17</v>
      </c>
      <c r="E2" t="s">
        <v>26</v>
      </c>
      <c r="F2">
        <v>2</v>
      </c>
      <c r="G2" t="s">
        <v>1377</v>
      </c>
      <c r="H2">
        <v>1</v>
      </c>
      <c r="I2" t="s">
        <v>47</v>
      </c>
      <c r="J2" t="s">
        <v>61</v>
      </c>
      <c r="K2" t="s">
        <v>22</v>
      </c>
      <c r="L2" t="s">
        <v>33</v>
      </c>
      <c r="U2">
        <v>7</v>
      </c>
      <c r="V2" t="s">
        <v>1371</v>
      </c>
    </row>
    <row r="3" spans="1:22" x14ac:dyDescent="0.35">
      <c r="A3" t="s">
        <v>526</v>
      </c>
      <c r="B3">
        <v>8</v>
      </c>
      <c r="C3" t="str">
        <f t="shared" si="0"/>
        <v>7-17yrs</v>
      </c>
      <c r="D3" t="s">
        <v>25</v>
      </c>
      <c r="E3" t="s">
        <v>18</v>
      </c>
      <c r="F3">
        <v>2</v>
      </c>
      <c r="G3" t="s">
        <v>1377</v>
      </c>
      <c r="H3">
        <v>1</v>
      </c>
      <c r="I3" t="s">
        <v>47</v>
      </c>
      <c r="J3" t="s">
        <v>68</v>
      </c>
      <c r="K3" t="s">
        <v>22</v>
      </c>
      <c r="L3" t="s">
        <v>29</v>
      </c>
      <c r="O3" t="s">
        <v>1401</v>
      </c>
      <c r="U3">
        <v>17</v>
      </c>
      <c r="V3" t="s">
        <v>1372</v>
      </c>
    </row>
    <row r="4" spans="1:22" x14ac:dyDescent="0.35">
      <c r="A4" t="s">
        <v>696</v>
      </c>
      <c r="B4">
        <v>8</v>
      </c>
      <c r="C4" t="str">
        <f t="shared" si="0"/>
        <v>7-17yrs</v>
      </c>
      <c r="D4" t="s">
        <v>25</v>
      </c>
      <c r="E4" t="s">
        <v>18</v>
      </c>
      <c r="F4">
        <v>2</v>
      </c>
      <c r="G4" t="s">
        <v>1377</v>
      </c>
      <c r="H4">
        <v>1</v>
      </c>
      <c r="I4" t="s">
        <v>27</v>
      </c>
      <c r="J4" t="s">
        <v>166</v>
      </c>
      <c r="K4" t="s">
        <v>22</v>
      </c>
      <c r="L4" t="s">
        <v>1375</v>
      </c>
      <c r="O4" t="s">
        <v>1402</v>
      </c>
      <c r="U4">
        <v>23</v>
      </c>
      <c r="V4" t="s">
        <v>1373</v>
      </c>
    </row>
    <row r="5" spans="1:22" x14ac:dyDescent="0.35">
      <c r="A5" t="s">
        <v>523</v>
      </c>
      <c r="B5">
        <v>9</v>
      </c>
      <c r="C5" t="str">
        <f t="shared" si="0"/>
        <v>7-17yrs</v>
      </c>
      <c r="D5" t="s">
        <v>55</v>
      </c>
      <c r="E5" t="s">
        <v>18</v>
      </c>
      <c r="F5">
        <v>1</v>
      </c>
      <c r="G5" t="s">
        <v>1377</v>
      </c>
      <c r="H5">
        <v>0</v>
      </c>
      <c r="I5" t="s">
        <v>27</v>
      </c>
      <c r="J5" t="s">
        <v>32</v>
      </c>
      <c r="K5" t="s">
        <v>20</v>
      </c>
      <c r="L5" t="s">
        <v>29</v>
      </c>
      <c r="O5" t="s">
        <v>1403</v>
      </c>
      <c r="P5" t="s">
        <v>1404</v>
      </c>
    </row>
    <row r="6" spans="1:22" x14ac:dyDescent="0.35">
      <c r="A6" t="s">
        <v>1064</v>
      </c>
      <c r="B6">
        <v>9</v>
      </c>
      <c r="C6" t="str">
        <f t="shared" si="0"/>
        <v>7-17yrs</v>
      </c>
      <c r="D6" t="s">
        <v>25</v>
      </c>
      <c r="E6" t="s">
        <v>363</v>
      </c>
      <c r="F6">
        <v>5</v>
      </c>
      <c r="G6" t="s">
        <v>1378</v>
      </c>
      <c r="H6">
        <v>1</v>
      </c>
      <c r="I6" t="s">
        <v>47</v>
      </c>
      <c r="J6" t="s">
        <v>61</v>
      </c>
      <c r="K6" t="s">
        <v>22</v>
      </c>
      <c r="L6" t="s">
        <v>45</v>
      </c>
      <c r="O6" t="s">
        <v>18</v>
      </c>
      <c r="P6" t="str">
        <f>IF(E3="Laptop/Desktop","Computer","")</f>
        <v>Computer</v>
      </c>
    </row>
    <row r="7" spans="1:22" x14ac:dyDescent="0.35">
      <c r="A7" t="s">
        <v>183</v>
      </c>
      <c r="B7">
        <v>10</v>
      </c>
      <c r="C7" t="str">
        <f t="shared" si="0"/>
        <v>7-17yrs</v>
      </c>
      <c r="D7" t="s">
        <v>17</v>
      </c>
      <c r="E7" t="s">
        <v>44</v>
      </c>
      <c r="F7">
        <v>3</v>
      </c>
      <c r="G7" t="s">
        <v>1378</v>
      </c>
      <c r="H7">
        <v>1</v>
      </c>
      <c r="I7" t="s">
        <v>27</v>
      </c>
      <c r="J7" t="s">
        <v>61</v>
      </c>
      <c r="K7" t="s">
        <v>20</v>
      </c>
      <c r="L7" t="s">
        <v>52</v>
      </c>
      <c r="O7" t="s">
        <v>23</v>
      </c>
      <c r="P7" t="str">
        <f>IF(O7="School/college","School","")</f>
        <v>School</v>
      </c>
    </row>
    <row r="8" spans="1:22" x14ac:dyDescent="0.35">
      <c r="A8" t="s">
        <v>613</v>
      </c>
      <c r="B8">
        <v>10</v>
      </c>
      <c r="C8" t="str">
        <f t="shared" si="0"/>
        <v>7-17yrs</v>
      </c>
      <c r="D8" t="s">
        <v>55</v>
      </c>
      <c r="E8" t="s">
        <v>26</v>
      </c>
      <c r="F8">
        <v>4</v>
      </c>
      <c r="G8" t="s">
        <v>1378</v>
      </c>
      <c r="H8">
        <v>1</v>
      </c>
      <c r="I8" t="s">
        <v>47</v>
      </c>
      <c r="J8" t="s">
        <v>68</v>
      </c>
      <c r="K8" t="s">
        <v>22</v>
      </c>
      <c r="L8" t="s">
        <v>1375</v>
      </c>
    </row>
    <row r="9" spans="1:22" x14ac:dyDescent="0.35">
      <c r="A9" t="s">
        <v>1061</v>
      </c>
      <c r="B9">
        <v>10</v>
      </c>
      <c r="C9" t="str">
        <f t="shared" si="0"/>
        <v>7-17yrs</v>
      </c>
      <c r="D9" t="s">
        <v>55</v>
      </c>
      <c r="E9" t="s">
        <v>18</v>
      </c>
      <c r="F9">
        <v>5</v>
      </c>
      <c r="G9" t="s">
        <v>1378</v>
      </c>
      <c r="H9">
        <v>1.5</v>
      </c>
      <c r="I9" t="s">
        <v>47</v>
      </c>
      <c r="J9" t="s">
        <v>61</v>
      </c>
      <c r="K9" t="s">
        <v>22</v>
      </c>
      <c r="L9" t="s">
        <v>1062</v>
      </c>
      <c r="O9" t="s">
        <v>1405</v>
      </c>
    </row>
    <row r="10" spans="1:22" x14ac:dyDescent="0.35">
      <c r="A10" t="s">
        <v>1302</v>
      </c>
      <c r="B10">
        <v>10</v>
      </c>
      <c r="C10" t="str">
        <f t="shared" si="0"/>
        <v>7-17yrs</v>
      </c>
      <c r="D10" t="s">
        <v>17</v>
      </c>
      <c r="E10" t="s">
        <v>26</v>
      </c>
      <c r="F10">
        <v>4</v>
      </c>
      <c r="G10" t="s">
        <v>1378</v>
      </c>
      <c r="H10">
        <v>0</v>
      </c>
      <c r="I10" t="s">
        <v>57</v>
      </c>
      <c r="J10" t="s">
        <v>277</v>
      </c>
      <c r="K10" t="s">
        <v>22</v>
      </c>
      <c r="L10" t="s">
        <v>1375</v>
      </c>
      <c r="O10" t="s">
        <v>1406</v>
      </c>
    </row>
    <row r="11" spans="1:22" x14ac:dyDescent="0.35">
      <c r="A11" t="s">
        <v>452</v>
      </c>
      <c r="B11">
        <v>11</v>
      </c>
      <c r="C11" t="str">
        <f t="shared" si="0"/>
        <v>7-17yrs</v>
      </c>
      <c r="D11" t="s">
        <v>55</v>
      </c>
      <c r="E11" t="s">
        <v>87</v>
      </c>
      <c r="F11">
        <v>4</v>
      </c>
      <c r="G11" t="s">
        <v>1378</v>
      </c>
      <c r="H11">
        <v>1</v>
      </c>
      <c r="I11" t="s">
        <v>47</v>
      </c>
      <c r="J11" t="s">
        <v>453</v>
      </c>
      <c r="K11" t="s">
        <v>22</v>
      </c>
      <c r="L11" t="s">
        <v>29</v>
      </c>
      <c r="O11" t="s">
        <v>1355</v>
      </c>
      <c r="P11" t="s">
        <v>1407</v>
      </c>
    </row>
    <row r="12" spans="1:22" x14ac:dyDescent="0.35">
      <c r="A12" t="s">
        <v>626</v>
      </c>
      <c r="B12">
        <v>11</v>
      </c>
      <c r="C12" t="str">
        <f t="shared" si="0"/>
        <v>7-17yrs</v>
      </c>
      <c r="D12" t="s">
        <v>17</v>
      </c>
      <c r="E12" t="s">
        <v>18</v>
      </c>
      <c r="F12">
        <v>1</v>
      </c>
      <c r="G12" t="s">
        <v>1377</v>
      </c>
      <c r="H12">
        <v>3</v>
      </c>
      <c r="I12" t="s">
        <v>27</v>
      </c>
      <c r="J12" t="s">
        <v>32</v>
      </c>
      <c r="K12" t="s">
        <v>22</v>
      </c>
      <c r="L12" t="s">
        <v>1375</v>
      </c>
      <c r="O12" t="s">
        <v>1408</v>
      </c>
      <c r="P12" t="str">
        <f>VLOOKUP(B2,U2:V5,2)</f>
        <v>7-17yrs</v>
      </c>
    </row>
    <row r="13" spans="1:22" x14ac:dyDescent="0.35">
      <c r="A13" t="s">
        <v>1100</v>
      </c>
      <c r="B13">
        <v>11</v>
      </c>
      <c r="C13" t="str">
        <f t="shared" si="0"/>
        <v>7-17yrs</v>
      </c>
      <c r="D13" t="s">
        <v>17</v>
      </c>
      <c r="E13" t="s">
        <v>26</v>
      </c>
      <c r="F13">
        <v>4</v>
      </c>
      <c r="G13" t="s">
        <v>1378</v>
      </c>
      <c r="H13">
        <v>1</v>
      </c>
      <c r="I13" t="s">
        <v>47</v>
      </c>
      <c r="J13" t="s">
        <v>166</v>
      </c>
      <c r="K13" t="s">
        <v>22</v>
      </c>
      <c r="L13" t="s">
        <v>1375</v>
      </c>
    </row>
    <row r="14" spans="1:22" x14ac:dyDescent="0.35">
      <c r="A14" t="s">
        <v>1109</v>
      </c>
      <c r="B14">
        <v>11</v>
      </c>
      <c r="C14" t="str">
        <f t="shared" si="0"/>
        <v>7-17yrs</v>
      </c>
      <c r="D14" t="s">
        <v>25</v>
      </c>
      <c r="E14" t="s">
        <v>26</v>
      </c>
      <c r="F14">
        <v>2</v>
      </c>
      <c r="G14" t="s">
        <v>1377</v>
      </c>
      <c r="H14">
        <v>3</v>
      </c>
      <c r="I14" t="s">
        <v>27</v>
      </c>
      <c r="J14" t="s">
        <v>61</v>
      </c>
      <c r="K14" t="s">
        <v>22</v>
      </c>
      <c r="L14" t="s">
        <v>37</v>
      </c>
    </row>
    <row r="15" spans="1:22" x14ac:dyDescent="0.35">
      <c r="A15" t="s">
        <v>1297</v>
      </c>
      <c r="B15">
        <v>11</v>
      </c>
      <c r="C15" t="str">
        <f t="shared" si="0"/>
        <v>7-17yrs</v>
      </c>
      <c r="D15" t="s">
        <v>25</v>
      </c>
      <c r="E15" t="s">
        <v>26</v>
      </c>
      <c r="F15">
        <v>4</v>
      </c>
      <c r="G15" t="s">
        <v>1378</v>
      </c>
      <c r="H15">
        <v>1</v>
      </c>
      <c r="I15" t="s">
        <v>47</v>
      </c>
      <c r="J15" t="s">
        <v>156</v>
      </c>
      <c r="K15" t="s">
        <v>22</v>
      </c>
      <c r="L15" t="s">
        <v>37</v>
      </c>
      <c r="O15" t="s">
        <v>1409</v>
      </c>
    </row>
    <row r="16" spans="1:22" x14ac:dyDescent="0.35">
      <c r="A16" t="s">
        <v>1314</v>
      </c>
      <c r="B16">
        <v>11</v>
      </c>
      <c r="C16" t="str">
        <f t="shared" si="0"/>
        <v>7-17yrs</v>
      </c>
      <c r="D16" t="s">
        <v>55</v>
      </c>
      <c r="E16" t="s">
        <v>26</v>
      </c>
      <c r="F16">
        <v>5</v>
      </c>
      <c r="G16" t="s">
        <v>1378</v>
      </c>
      <c r="H16">
        <v>1</v>
      </c>
      <c r="I16" t="s">
        <v>47</v>
      </c>
      <c r="J16" t="s">
        <v>36</v>
      </c>
      <c r="K16" t="s">
        <v>20</v>
      </c>
      <c r="L16" t="s">
        <v>1375</v>
      </c>
      <c r="O16" t="s">
        <v>1410</v>
      </c>
    </row>
    <row r="17" spans="1:16" x14ac:dyDescent="0.35">
      <c r="A17" t="s">
        <v>421</v>
      </c>
      <c r="B17">
        <v>12</v>
      </c>
      <c r="C17" t="str">
        <f t="shared" si="0"/>
        <v>7-17yrs</v>
      </c>
      <c r="D17" t="s">
        <v>17</v>
      </c>
      <c r="E17" t="s">
        <v>18</v>
      </c>
      <c r="F17">
        <v>1</v>
      </c>
      <c r="G17" t="s">
        <v>1377</v>
      </c>
      <c r="H17">
        <v>2</v>
      </c>
      <c r="I17" t="s">
        <v>27</v>
      </c>
      <c r="J17" t="s">
        <v>58</v>
      </c>
      <c r="K17" t="s">
        <v>22</v>
      </c>
      <c r="L17" t="s">
        <v>52</v>
      </c>
      <c r="O17" t="s">
        <v>1411</v>
      </c>
      <c r="P17" t="s">
        <v>1412</v>
      </c>
    </row>
    <row r="18" spans="1:16" x14ac:dyDescent="0.35">
      <c r="A18" t="s">
        <v>459</v>
      </c>
      <c r="B18">
        <v>12</v>
      </c>
      <c r="C18" t="str">
        <f t="shared" si="0"/>
        <v>7-17yrs</v>
      </c>
      <c r="D18" t="s">
        <v>25</v>
      </c>
      <c r="E18" t="s">
        <v>26</v>
      </c>
      <c r="F18">
        <v>1</v>
      </c>
      <c r="G18" t="s">
        <v>1377</v>
      </c>
      <c r="H18">
        <v>2</v>
      </c>
      <c r="I18" t="s">
        <v>27</v>
      </c>
      <c r="J18" t="s">
        <v>61</v>
      </c>
      <c r="K18" t="s">
        <v>22</v>
      </c>
      <c r="L18" t="s">
        <v>1375</v>
      </c>
      <c r="O18" t="s">
        <v>22</v>
      </c>
      <c r="P18">
        <f>COUNTIF(K:K,"YES")</f>
        <v>831</v>
      </c>
    </row>
    <row r="19" spans="1:16" x14ac:dyDescent="0.35">
      <c r="A19" t="s">
        <v>480</v>
      </c>
      <c r="B19">
        <v>12</v>
      </c>
      <c r="C19" t="str">
        <f t="shared" si="0"/>
        <v>7-17yrs</v>
      </c>
      <c r="D19" t="s">
        <v>25</v>
      </c>
      <c r="E19" t="s">
        <v>26</v>
      </c>
      <c r="F19">
        <v>1</v>
      </c>
      <c r="G19" t="s">
        <v>1377</v>
      </c>
      <c r="H19">
        <v>0</v>
      </c>
      <c r="I19" t="s">
        <v>47</v>
      </c>
      <c r="J19" t="s">
        <v>76</v>
      </c>
      <c r="K19" t="s">
        <v>22</v>
      </c>
      <c r="L19" t="s">
        <v>37</v>
      </c>
      <c r="O19" t="s">
        <v>20</v>
      </c>
      <c r="P19">
        <f>COUNTIF(K:K,"NO")</f>
        <v>351</v>
      </c>
    </row>
    <row r="20" spans="1:16" x14ac:dyDescent="0.35">
      <c r="A20" t="s">
        <v>482</v>
      </c>
      <c r="B20">
        <v>12</v>
      </c>
      <c r="C20" t="str">
        <f t="shared" si="0"/>
        <v>7-17yrs</v>
      </c>
      <c r="D20" t="s">
        <v>17</v>
      </c>
      <c r="E20" t="s">
        <v>26</v>
      </c>
      <c r="F20">
        <v>1</v>
      </c>
      <c r="G20" t="s">
        <v>1377</v>
      </c>
      <c r="H20">
        <v>2</v>
      </c>
      <c r="I20" t="s">
        <v>47</v>
      </c>
      <c r="J20" t="s">
        <v>32</v>
      </c>
      <c r="K20" t="s">
        <v>22</v>
      </c>
      <c r="L20" t="s">
        <v>33</v>
      </c>
    </row>
    <row r="21" spans="1:16" x14ac:dyDescent="0.35">
      <c r="A21" t="s">
        <v>489</v>
      </c>
      <c r="B21">
        <v>12</v>
      </c>
      <c r="C21" t="str">
        <f t="shared" si="0"/>
        <v>7-17yrs</v>
      </c>
      <c r="D21" t="s">
        <v>55</v>
      </c>
      <c r="E21" t="s">
        <v>87</v>
      </c>
      <c r="F21">
        <v>1</v>
      </c>
      <c r="G21" t="s">
        <v>1377</v>
      </c>
      <c r="H21">
        <v>1</v>
      </c>
      <c r="I21" t="s">
        <v>27</v>
      </c>
      <c r="J21" t="s">
        <v>66</v>
      </c>
      <c r="K21" t="s">
        <v>22</v>
      </c>
      <c r="L21" t="s">
        <v>37</v>
      </c>
      <c r="O21" t="s">
        <v>1413</v>
      </c>
    </row>
    <row r="22" spans="1:16" x14ac:dyDescent="0.35">
      <c r="A22" t="s">
        <v>497</v>
      </c>
      <c r="B22">
        <v>12</v>
      </c>
      <c r="C22" t="str">
        <f t="shared" si="0"/>
        <v>7-17yrs</v>
      </c>
      <c r="D22" t="s">
        <v>25</v>
      </c>
      <c r="E22" t="s">
        <v>26</v>
      </c>
      <c r="F22">
        <v>2</v>
      </c>
      <c r="G22" t="s">
        <v>1377</v>
      </c>
      <c r="H22">
        <v>1</v>
      </c>
      <c r="I22" t="s">
        <v>27</v>
      </c>
      <c r="J22" t="s">
        <v>66</v>
      </c>
      <c r="K22" t="s">
        <v>22</v>
      </c>
      <c r="L22" t="s">
        <v>1375</v>
      </c>
      <c r="O22" t="s">
        <v>1414</v>
      </c>
    </row>
    <row r="23" spans="1:16" x14ac:dyDescent="0.35">
      <c r="A23" t="s">
        <v>528</v>
      </c>
      <c r="B23">
        <v>12</v>
      </c>
      <c r="C23" t="str">
        <f t="shared" si="0"/>
        <v>7-17yrs</v>
      </c>
      <c r="D23" t="s">
        <v>55</v>
      </c>
      <c r="E23" t="s">
        <v>18</v>
      </c>
      <c r="F23">
        <v>2</v>
      </c>
      <c r="G23" t="s">
        <v>1377</v>
      </c>
      <c r="H23">
        <v>2</v>
      </c>
      <c r="I23" t="s">
        <v>35</v>
      </c>
      <c r="J23" t="s">
        <v>166</v>
      </c>
      <c r="K23" t="s">
        <v>22</v>
      </c>
      <c r="L23" t="s">
        <v>37</v>
      </c>
      <c r="O23" t="s">
        <v>1355</v>
      </c>
      <c r="P23" t="s">
        <v>1413</v>
      </c>
    </row>
    <row r="24" spans="1:16" x14ac:dyDescent="0.35">
      <c r="A24" t="s">
        <v>534</v>
      </c>
      <c r="B24">
        <v>12</v>
      </c>
      <c r="C24" t="str">
        <f t="shared" si="0"/>
        <v>7-17yrs</v>
      </c>
      <c r="D24" t="s">
        <v>25</v>
      </c>
      <c r="E24" t="s">
        <v>26</v>
      </c>
      <c r="F24">
        <v>1</v>
      </c>
      <c r="G24" t="s">
        <v>1377</v>
      </c>
      <c r="H24">
        <v>1</v>
      </c>
      <c r="I24" t="s">
        <v>27</v>
      </c>
      <c r="J24" t="s">
        <v>21</v>
      </c>
      <c r="K24" t="s">
        <v>22</v>
      </c>
      <c r="L24" t="s">
        <v>37</v>
      </c>
      <c r="O24">
        <v>7</v>
      </c>
      <c r="P24" t="str">
        <f>VLOOKUP(B3,$U$2:$V$4,2)</f>
        <v>7-17yrs</v>
      </c>
    </row>
    <row r="25" spans="1:16" x14ac:dyDescent="0.35">
      <c r="A25" t="s">
        <v>695</v>
      </c>
      <c r="B25">
        <v>12</v>
      </c>
      <c r="C25" t="str">
        <f t="shared" si="0"/>
        <v>7-17yrs</v>
      </c>
      <c r="D25" t="s">
        <v>17</v>
      </c>
      <c r="E25" t="s">
        <v>44</v>
      </c>
      <c r="F25">
        <v>6</v>
      </c>
      <c r="G25" t="s">
        <v>1378</v>
      </c>
      <c r="H25">
        <v>1</v>
      </c>
      <c r="I25" t="s">
        <v>27</v>
      </c>
      <c r="J25" t="s">
        <v>61</v>
      </c>
      <c r="K25" t="s">
        <v>22</v>
      </c>
      <c r="L25" t="s">
        <v>1375</v>
      </c>
    </row>
    <row r="26" spans="1:16" x14ac:dyDescent="0.35">
      <c r="A26" t="s">
        <v>908</v>
      </c>
      <c r="B26">
        <v>12</v>
      </c>
      <c r="C26" t="str">
        <f t="shared" si="0"/>
        <v>7-17yrs</v>
      </c>
      <c r="D26" t="s">
        <v>55</v>
      </c>
      <c r="E26" t="s">
        <v>26</v>
      </c>
      <c r="F26">
        <v>5</v>
      </c>
      <c r="G26" t="s">
        <v>1378</v>
      </c>
      <c r="H26">
        <v>0</v>
      </c>
      <c r="I26" t="s">
        <v>57</v>
      </c>
      <c r="J26" t="s">
        <v>21</v>
      </c>
      <c r="K26" t="s">
        <v>22</v>
      </c>
      <c r="L26" t="s">
        <v>37</v>
      </c>
      <c r="O26" t="s">
        <v>1415</v>
      </c>
    </row>
    <row r="27" spans="1:16" x14ac:dyDescent="0.35">
      <c r="A27" t="s">
        <v>1147</v>
      </c>
      <c r="B27">
        <v>12</v>
      </c>
      <c r="C27" t="str">
        <f t="shared" si="0"/>
        <v>7-17yrs</v>
      </c>
      <c r="D27" t="s">
        <v>25</v>
      </c>
      <c r="E27" t="s">
        <v>26</v>
      </c>
      <c r="F27">
        <v>0</v>
      </c>
      <c r="G27" t="s">
        <v>1377</v>
      </c>
      <c r="H27">
        <v>1</v>
      </c>
      <c r="I27" t="s">
        <v>47</v>
      </c>
      <c r="J27" t="s">
        <v>66</v>
      </c>
      <c r="K27" t="s">
        <v>22</v>
      </c>
      <c r="L27" t="s">
        <v>1375</v>
      </c>
      <c r="O27" t="s">
        <v>1416</v>
      </c>
    </row>
    <row r="28" spans="1:16" x14ac:dyDescent="0.35">
      <c r="A28" t="s">
        <v>1270</v>
      </c>
      <c r="B28">
        <v>12</v>
      </c>
      <c r="C28" t="str">
        <f t="shared" si="0"/>
        <v>7-17yrs</v>
      </c>
      <c r="D28" t="s">
        <v>17</v>
      </c>
      <c r="E28" t="s">
        <v>44</v>
      </c>
      <c r="F28">
        <v>5</v>
      </c>
      <c r="G28" t="s">
        <v>1378</v>
      </c>
      <c r="H28">
        <v>4</v>
      </c>
      <c r="I28" t="s">
        <v>27</v>
      </c>
      <c r="J28" t="s">
        <v>61</v>
      </c>
      <c r="K28" t="s">
        <v>22</v>
      </c>
      <c r="L28" t="s">
        <v>1375</v>
      </c>
      <c r="O28" t="s">
        <v>1417</v>
      </c>
      <c r="P28">
        <f>MAX(B:B)</f>
        <v>59</v>
      </c>
    </row>
    <row r="29" spans="1:16" x14ac:dyDescent="0.35">
      <c r="A29" t="s">
        <v>1273</v>
      </c>
      <c r="B29">
        <v>12</v>
      </c>
      <c r="C29" t="str">
        <f t="shared" si="0"/>
        <v>7-17yrs</v>
      </c>
      <c r="D29" t="s">
        <v>17</v>
      </c>
      <c r="E29" t="s">
        <v>26</v>
      </c>
      <c r="F29">
        <v>5</v>
      </c>
      <c r="G29" t="s">
        <v>1378</v>
      </c>
      <c r="H29">
        <v>1</v>
      </c>
      <c r="I29" t="s">
        <v>27</v>
      </c>
      <c r="J29" t="s">
        <v>32</v>
      </c>
      <c r="K29" t="s">
        <v>22</v>
      </c>
      <c r="L29" t="s">
        <v>52</v>
      </c>
      <c r="O29" t="s">
        <v>1418</v>
      </c>
      <c r="P29">
        <f>MIN(B:B)</f>
        <v>7</v>
      </c>
    </row>
    <row r="30" spans="1:16" x14ac:dyDescent="0.35">
      <c r="A30" t="s">
        <v>1277</v>
      </c>
      <c r="B30">
        <v>12</v>
      </c>
      <c r="C30" t="str">
        <f t="shared" si="0"/>
        <v>7-17yrs</v>
      </c>
      <c r="D30" t="s">
        <v>17</v>
      </c>
      <c r="E30" t="s">
        <v>44</v>
      </c>
      <c r="F30">
        <v>4</v>
      </c>
      <c r="G30" t="s">
        <v>1378</v>
      </c>
      <c r="H30">
        <v>1</v>
      </c>
      <c r="I30" t="s">
        <v>27</v>
      </c>
      <c r="J30" t="s">
        <v>32</v>
      </c>
      <c r="K30" t="s">
        <v>22</v>
      </c>
      <c r="L30" t="s">
        <v>52</v>
      </c>
    </row>
    <row r="31" spans="1:16" x14ac:dyDescent="0.35">
      <c r="A31" t="s">
        <v>1280</v>
      </c>
      <c r="B31">
        <v>12</v>
      </c>
      <c r="C31" t="str">
        <f t="shared" si="0"/>
        <v>7-17yrs</v>
      </c>
      <c r="D31" t="s">
        <v>25</v>
      </c>
      <c r="E31" t="s">
        <v>26</v>
      </c>
      <c r="F31">
        <v>4</v>
      </c>
      <c r="G31" t="s">
        <v>1378</v>
      </c>
      <c r="H31">
        <v>0</v>
      </c>
      <c r="I31" t="s">
        <v>27</v>
      </c>
      <c r="J31" t="s">
        <v>32</v>
      </c>
      <c r="K31" t="s">
        <v>22</v>
      </c>
      <c r="L31" t="s">
        <v>37</v>
      </c>
      <c r="O31" t="s">
        <v>1419</v>
      </c>
    </row>
    <row r="32" spans="1:16" x14ac:dyDescent="0.35">
      <c r="A32" t="s">
        <v>1296</v>
      </c>
      <c r="B32">
        <v>12</v>
      </c>
      <c r="C32" t="str">
        <f t="shared" si="0"/>
        <v>7-17yrs</v>
      </c>
      <c r="D32" t="s">
        <v>17</v>
      </c>
      <c r="E32" t="s">
        <v>26</v>
      </c>
      <c r="F32">
        <v>5.5</v>
      </c>
      <c r="G32" t="s">
        <v>1378</v>
      </c>
      <c r="H32">
        <v>3</v>
      </c>
      <c r="I32" t="s">
        <v>27</v>
      </c>
      <c r="J32" t="s">
        <v>39</v>
      </c>
      <c r="K32" t="s">
        <v>22</v>
      </c>
      <c r="L32" t="s">
        <v>1375</v>
      </c>
      <c r="O32" s="18" t="s">
        <v>39</v>
      </c>
      <c r="P32" t="s">
        <v>1420</v>
      </c>
    </row>
    <row r="33" spans="1:16" x14ac:dyDescent="0.35">
      <c r="A33" t="s">
        <v>1298</v>
      </c>
      <c r="B33">
        <v>12</v>
      </c>
      <c r="C33" t="str">
        <f t="shared" si="0"/>
        <v>7-17yrs</v>
      </c>
      <c r="D33" t="s">
        <v>25</v>
      </c>
      <c r="E33" t="s">
        <v>44</v>
      </c>
      <c r="F33">
        <v>6</v>
      </c>
      <c r="G33" t="s">
        <v>1378</v>
      </c>
      <c r="H33">
        <v>1</v>
      </c>
      <c r="I33" t="s">
        <v>47</v>
      </c>
      <c r="J33" t="s">
        <v>27</v>
      </c>
      <c r="K33" t="s">
        <v>22</v>
      </c>
      <c r="L33" t="s">
        <v>37</v>
      </c>
      <c r="O33" t="s">
        <v>321</v>
      </c>
      <c r="P33">
        <v>1</v>
      </c>
    </row>
    <row r="34" spans="1:16" x14ac:dyDescent="0.35">
      <c r="A34" t="s">
        <v>1304</v>
      </c>
      <c r="B34">
        <v>12</v>
      </c>
      <c r="C34" t="str">
        <f t="shared" si="0"/>
        <v>7-17yrs</v>
      </c>
      <c r="D34" t="s">
        <v>55</v>
      </c>
      <c r="E34" t="s">
        <v>26</v>
      </c>
      <c r="F34">
        <v>4</v>
      </c>
      <c r="G34" t="s">
        <v>1378</v>
      </c>
      <c r="H34">
        <v>2</v>
      </c>
      <c r="I34" t="s">
        <v>27</v>
      </c>
      <c r="J34" t="s">
        <v>28</v>
      </c>
      <c r="K34" t="s">
        <v>22</v>
      </c>
      <c r="L34" t="s">
        <v>37</v>
      </c>
      <c r="O34" t="s">
        <v>142</v>
      </c>
      <c r="P34">
        <v>52</v>
      </c>
    </row>
    <row r="35" spans="1:16" x14ac:dyDescent="0.35">
      <c r="A35" t="s">
        <v>1317</v>
      </c>
      <c r="B35">
        <v>12</v>
      </c>
      <c r="C35" t="str">
        <f t="shared" si="0"/>
        <v>7-17yrs</v>
      </c>
      <c r="D35" t="s">
        <v>17</v>
      </c>
      <c r="E35" t="s">
        <v>18</v>
      </c>
      <c r="F35">
        <v>6</v>
      </c>
      <c r="G35" t="s">
        <v>1378</v>
      </c>
      <c r="H35">
        <v>7</v>
      </c>
      <c r="I35" t="s">
        <v>85</v>
      </c>
      <c r="J35" t="s">
        <v>39</v>
      </c>
      <c r="K35" t="s">
        <v>22</v>
      </c>
      <c r="L35" t="s">
        <v>45</v>
      </c>
      <c r="O35" t="s">
        <v>35</v>
      </c>
      <c r="P35">
        <v>352</v>
      </c>
    </row>
    <row r="36" spans="1:16" x14ac:dyDescent="0.35">
      <c r="A36" t="s">
        <v>1320</v>
      </c>
      <c r="B36">
        <v>12</v>
      </c>
      <c r="C36" t="str">
        <f t="shared" si="0"/>
        <v>7-17yrs</v>
      </c>
      <c r="D36" t="s">
        <v>17</v>
      </c>
      <c r="E36" t="s">
        <v>26</v>
      </c>
      <c r="F36">
        <v>4</v>
      </c>
      <c r="G36" t="s">
        <v>1378</v>
      </c>
      <c r="H36">
        <v>0</v>
      </c>
      <c r="I36" t="s">
        <v>47</v>
      </c>
      <c r="J36" t="s">
        <v>156</v>
      </c>
      <c r="K36" t="s">
        <v>22</v>
      </c>
      <c r="L36" t="s">
        <v>52</v>
      </c>
      <c r="O36" t="s">
        <v>19</v>
      </c>
      <c r="P36">
        <v>61</v>
      </c>
    </row>
    <row r="37" spans="1:16" x14ac:dyDescent="0.35">
      <c r="A37" t="s">
        <v>1321</v>
      </c>
      <c r="B37">
        <v>12</v>
      </c>
      <c r="C37" t="str">
        <f t="shared" si="0"/>
        <v>7-17yrs</v>
      </c>
      <c r="D37" t="s">
        <v>25</v>
      </c>
      <c r="E37" t="s">
        <v>18</v>
      </c>
      <c r="F37">
        <v>5</v>
      </c>
      <c r="G37" t="s">
        <v>1378</v>
      </c>
      <c r="H37">
        <v>0</v>
      </c>
      <c r="I37" t="s">
        <v>57</v>
      </c>
      <c r="J37" t="s">
        <v>32</v>
      </c>
      <c r="K37" t="s">
        <v>22</v>
      </c>
      <c r="L37" t="s">
        <v>45</v>
      </c>
      <c r="O37" t="s">
        <v>57</v>
      </c>
      <c r="P37">
        <v>18</v>
      </c>
    </row>
    <row r="38" spans="1:16" x14ac:dyDescent="0.35">
      <c r="A38" t="s">
        <v>1326</v>
      </c>
      <c r="B38">
        <v>12</v>
      </c>
      <c r="C38" t="str">
        <f t="shared" si="0"/>
        <v>7-17yrs</v>
      </c>
      <c r="D38" t="s">
        <v>25</v>
      </c>
      <c r="E38" t="s">
        <v>26</v>
      </c>
      <c r="F38">
        <v>6</v>
      </c>
      <c r="G38" t="s">
        <v>1378</v>
      </c>
      <c r="H38">
        <v>2</v>
      </c>
      <c r="I38" t="s">
        <v>27</v>
      </c>
      <c r="J38" t="s">
        <v>32</v>
      </c>
      <c r="K38" t="s">
        <v>22</v>
      </c>
      <c r="L38" t="s">
        <v>1375</v>
      </c>
      <c r="O38" t="s">
        <v>88</v>
      </c>
      <c r="P38">
        <v>1</v>
      </c>
    </row>
    <row r="39" spans="1:16" x14ac:dyDescent="0.35">
      <c r="A39" t="s">
        <v>1330</v>
      </c>
      <c r="B39">
        <v>12</v>
      </c>
      <c r="C39" t="str">
        <f t="shared" si="0"/>
        <v>7-17yrs</v>
      </c>
      <c r="D39" t="s">
        <v>25</v>
      </c>
      <c r="E39" t="s">
        <v>26</v>
      </c>
      <c r="F39">
        <v>4</v>
      </c>
      <c r="G39" t="s">
        <v>1378</v>
      </c>
      <c r="H39">
        <v>1</v>
      </c>
      <c r="I39" t="s">
        <v>1331</v>
      </c>
      <c r="J39" t="s">
        <v>166</v>
      </c>
      <c r="K39" t="s">
        <v>22</v>
      </c>
      <c r="L39" t="s">
        <v>37</v>
      </c>
      <c r="O39" t="s">
        <v>773</v>
      </c>
      <c r="P39">
        <v>1</v>
      </c>
    </row>
    <row r="40" spans="1:16" x14ac:dyDescent="0.35">
      <c r="A40" t="s">
        <v>1334</v>
      </c>
      <c r="B40">
        <v>12</v>
      </c>
      <c r="C40" t="str">
        <f t="shared" si="0"/>
        <v>7-17yrs</v>
      </c>
      <c r="D40" t="s">
        <v>25</v>
      </c>
      <c r="E40" t="s">
        <v>26</v>
      </c>
      <c r="F40">
        <v>5</v>
      </c>
      <c r="G40" t="s">
        <v>1378</v>
      </c>
      <c r="H40">
        <v>0</v>
      </c>
      <c r="I40" t="s">
        <v>27</v>
      </c>
      <c r="J40" t="s">
        <v>68</v>
      </c>
      <c r="K40" t="s">
        <v>22</v>
      </c>
      <c r="L40" t="s">
        <v>37</v>
      </c>
      <c r="O40" t="s">
        <v>63</v>
      </c>
      <c r="P40">
        <v>5</v>
      </c>
    </row>
    <row r="41" spans="1:16" x14ac:dyDescent="0.35">
      <c r="A41" t="s">
        <v>1336</v>
      </c>
      <c r="B41">
        <v>12</v>
      </c>
      <c r="C41" t="str">
        <f t="shared" si="0"/>
        <v>7-17yrs</v>
      </c>
      <c r="D41" t="s">
        <v>31</v>
      </c>
      <c r="E41" t="s">
        <v>26</v>
      </c>
      <c r="F41">
        <v>4</v>
      </c>
      <c r="G41" t="s">
        <v>1378</v>
      </c>
      <c r="H41">
        <v>5</v>
      </c>
      <c r="I41" t="s">
        <v>27</v>
      </c>
      <c r="J41" t="s">
        <v>1074</v>
      </c>
      <c r="K41" t="s">
        <v>22</v>
      </c>
      <c r="L41" t="s">
        <v>37</v>
      </c>
      <c r="O41" t="s">
        <v>85</v>
      </c>
      <c r="P41">
        <v>8</v>
      </c>
    </row>
    <row r="42" spans="1:16" x14ac:dyDescent="0.35">
      <c r="A42" t="s">
        <v>1338</v>
      </c>
      <c r="B42">
        <v>12</v>
      </c>
      <c r="C42" t="str">
        <f t="shared" si="0"/>
        <v>7-17yrs</v>
      </c>
      <c r="D42" t="s">
        <v>55</v>
      </c>
      <c r="E42" t="s">
        <v>26</v>
      </c>
      <c r="F42">
        <v>6</v>
      </c>
      <c r="G42" t="s">
        <v>1378</v>
      </c>
      <c r="H42">
        <v>1</v>
      </c>
      <c r="I42" t="s">
        <v>47</v>
      </c>
      <c r="J42" t="s">
        <v>32</v>
      </c>
      <c r="K42" t="s">
        <v>22</v>
      </c>
      <c r="L42" t="s">
        <v>29</v>
      </c>
      <c r="O42" t="s">
        <v>993</v>
      </c>
      <c r="P42">
        <v>1</v>
      </c>
    </row>
    <row r="43" spans="1:16" x14ac:dyDescent="0.35">
      <c r="A43" t="s">
        <v>1339</v>
      </c>
      <c r="B43">
        <v>12</v>
      </c>
      <c r="C43" t="str">
        <f t="shared" si="0"/>
        <v>7-17yrs</v>
      </c>
      <c r="D43" t="s">
        <v>17</v>
      </c>
      <c r="E43" t="s">
        <v>18</v>
      </c>
      <c r="F43">
        <v>5</v>
      </c>
      <c r="G43" t="s">
        <v>1378</v>
      </c>
      <c r="H43">
        <v>2</v>
      </c>
      <c r="I43" t="s">
        <v>27</v>
      </c>
      <c r="J43" t="s">
        <v>32</v>
      </c>
      <c r="K43" t="s">
        <v>20</v>
      </c>
      <c r="L43" t="s">
        <v>52</v>
      </c>
      <c r="O43" t="s">
        <v>139</v>
      </c>
      <c r="P43">
        <v>3</v>
      </c>
    </row>
    <row r="44" spans="1:16" x14ac:dyDescent="0.35">
      <c r="A44" t="s">
        <v>1345</v>
      </c>
      <c r="B44">
        <v>12</v>
      </c>
      <c r="C44" t="str">
        <f t="shared" si="0"/>
        <v>7-17yrs</v>
      </c>
      <c r="D44" t="s">
        <v>25</v>
      </c>
      <c r="E44" t="s">
        <v>18</v>
      </c>
      <c r="F44">
        <v>6</v>
      </c>
      <c r="G44" t="s">
        <v>1378</v>
      </c>
      <c r="H44">
        <v>4</v>
      </c>
      <c r="I44" t="s">
        <v>27</v>
      </c>
      <c r="J44" t="s">
        <v>76</v>
      </c>
      <c r="K44" t="s">
        <v>22</v>
      </c>
      <c r="L44" t="s">
        <v>1375</v>
      </c>
      <c r="O44" t="s">
        <v>108</v>
      </c>
      <c r="P44">
        <v>28</v>
      </c>
    </row>
    <row r="45" spans="1:16" x14ac:dyDescent="0.35">
      <c r="A45" t="s">
        <v>1350</v>
      </c>
      <c r="B45">
        <v>12</v>
      </c>
      <c r="C45" t="str">
        <f t="shared" si="0"/>
        <v>7-17yrs</v>
      </c>
      <c r="D45" t="s">
        <v>17</v>
      </c>
      <c r="E45" t="s">
        <v>26</v>
      </c>
      <c r="F45">
        <v>3</v>
      </c>
      <c r="G45" t="s">
        <v>1378</v>
      </c>
      <c r="H45">
        <v>1</v>
      </c>
      <c r="I45" t="s">
        <v>35</v>
      </c>
      <c r="J45" t="s">
        <v>68</v>
      </c>
      <c r="K45" t="s">
        <v>22</v>
      </c>
      <c r="L45" t="s">
        <v>33</v>
      </c>
      <c r="O45" t="s">
        <v>47</v>
      </c>
      <c r="P45">
        <v>337</v>
      </c>
    </row>
    <row r="46" spans="1:16" x14ac:dyDescent="0.35">
      <c r="A46" t="s">
        <v>344</v>
      </c>
      <c r="B46">
        <v>13</v>
      </c>
      <c r="C46" t="str">
        <f t="shared" si="0"/>
        <v>7-17yrs</v>
      </c>
      <c r="D46" t="s">
        <v>31</v>
      </c>
      <c r="E46" t="s">
        <v>18</v>
      </c>
      <c r="F46">
        <v>5</v>
      </c>
      <c r="G46" t="s">
        <v>1378</v>
      </c>
      <c r="H46">
        <v>10</v>
      </c>
      <c r="I46" t="s">
        <v>47</v>
      </c>
      <c r="J46" t="s">
        <v>21</v>
      </c>
      <c r="K46" t="s">
        <v>20</v>
      </c>
      <c r="L46" t="s">
        <v>1375</v>
      </c>
      <c r="O46" t="s">
        <v>27</v>
      </c>
      <c r="P46">
        <v>314</v>
      </c>
    </row>
    <row r="47" spans="1:16" x14ac:dyDescent="0.35">
      <c r="A47" t="s">
        <v>464</v>
      </c>
      <c r="B47">
        <v>13</v>
      </c>
      <c r="C47" t="str">
        <f t="shared" si="0"/>
        <v>7-17yrs</v>
      </c>
      <c r="D47" t="s">
        <v>25</v>
      </c>
      <c r="E47" t="s">
        <v>26</v>
      </c>
      <c r="F47">
        <v>2</v>
      </c>
      <c r="G47" t="s">
        <v>1377</v>
      </c>
      <c r="H47">
        <v>3</v>
      </c>
      <c r="I47" t="s">
        <v>27</v>
      </c>
      <c r="J47" t="s">
        <v>66</v>
      </c>
      <c r="K47" t="s">
        <v>22</v>
      </c>
      <c r="L47" t="s">
        <v>45</v>
      </c>
      <c r="O47" t="s">
        <v>1391</v>
      </c>
      <c r="P47">
        <v>1182</v>
      </c>
    </row>
    <row r="48" spans="1:16" x14ac:dyDescent="0.35">
      <c r="A48" t="s">
        <v>470</v>
      </c>
      <c r="B48">
        <v>13</v>
      </c>
      <c r="C48" t="str">
        <f t="shared" si="0"/>
        <v>7-17yrs</v>
      </c>
      <c r="D48" t="s">
        <v>25</v>
      </c>
      <c r="E48" t="s">
        <v>26</v>
      </c>
      <c r="F48">
        <v>1</v>
      </c>
      <c r="G48" t="s">
        <v>1377</v>
      </c>
      <c r="H48">
        <v>2</v>
      </c>
      <c r="I48" t="s">
        <v>35</v>
      </c>
      <c r="J48" t="s">
        <v>471</v>
      </c>
      <c r="K48" t="s">
        <v>22</v>
      </c>
      <c r="L48" t="s">
        <v>1375</v>
      </c>
    </row>
    <row r="49" spans="1:12" x14ac:dyDescent="0.35">
      <c r="A49" t="s">
        <v>475</v>
      </c>
      <c r="B49">
        <v>13</v>
      </c>
      <c r="C49" t="str">
        <f t="shared" si="0"/>
        <v>7-17yrs</v>
      </c>
      <c r="D49" t="s">
        <v>25</v>
      </c>
      <c r="E49" t="s">
        <v>26</v>
      </c>
      <c r="F49">
        <v>1</v>
      </c>
      <c r="G49" t="s">
        <v>1377</v>
      </c>
      <c r="H49">
        <v>0</v>
      </c>
      <c r="I49" t="s">
        <v>57</v>
      </c>
      <c r="J49" t="s">
        <v>36</v>
      </c>
      <c r="K49" t="s">
        <v>20</v>
      </c>
      <c r="L49" t="s">
        <v>37</v>
      </c>
    </row>
    <row r="50" spans="1:12" x14ac:dyDescent="0.35">
      <c r="A50" t="s">
        <v>477</v>
      </c>
      <c r="B50">
        <v>13</v>
      </c>
      <c r="C50" t="str">
        <f t="shared" si="0"/>
        <v>7-17yrs</v>
      </c>
      <c r="D50" t="s">
        <v>55</v>
      </c>
      <c r="E50" t="s">
        <v>26</v>
      </c>
      <c r="F50">
        <v>0.5</v>
      </c>
      <c r="G50" t="s">
        <v>1377</v>
      </c>
      <c r="H50">
        <v>2</v>
      </c>
      <c r="I50" t="s">
        <v>27</v>
      </c>
      <c r="J50" t="s">
        <v>61</v>
      </c>
      <c r="K50" t="s">
        <v>20</v>
      </c>
      <c r="L50" t="s">
        <v>1375</v>
      </c>
    </row>
    <row r="51" spans="1:12" x14ac:dyDescent="0.35">
      <c r="A51" t="s">
        <v>508</v>
      </c>
      <c r="B51">
        <v>13</v>
      </c>
      <c r="C51" t="str">
        <f t="shared" si="0"/>
        <v>7-17yrs</v>
      </c>
      <c r="D51" t="s">
        <v>25</v>
      </c>
      <c r="E51" t="s">
        <v>26</v>
      </c>
      <c r="F51">
        <v>3</v>
      </c>
      <c r="G51" t="s">
        <v>1378</v>
      </c>
      <c r="H51">
        <v>1</v>
      </c>
      <c r="I51" t="s">
        <v>27</v>
      </c>
      <c r="J51" t="s">
        <v>32</v>
      </c>
      <c r="K51" t="s">
        <v>22</v>
      </c>
      <c r="L51" t="s">
        <v>37</v>
      </c>
    </row>
    <row r="52" spans="1:12" x14ac:dyDescent="0.35">
      <c r="A52" t="s">
        <v>514</v>
      </c>
      <c r="B52">
        <v>13</v>
      </c>
      <c r="C52" t="str">
        <f t="shared" si="0"/>
        <v>7-17yrs</v>
      </c>
      <c r="D52" t="s">
        <v>25</v>
      </c>
      <c r="E52" t="s">
        <v>26</v>
      </c>
      <c r="F52">
        <v>2</v>
      </c>
      <c r="G52" t="s">
        <v>1377</v>
      </c>
      <c r="H52">
        <v>2</v>
      </c>
      <c r="I52" t="s">
        <v>47</v>
      </c>
      <c r="J52" t="s">
        <v>66</v>
      </c>
      <c r="K52" t="s">
        <v>22</v>
      </c>
      <c r="L52" t="s">
        <v>1375</v>
      </c>
    </row>
    <row r="53" spans="1:12" x14ac:dyDescent="0.35">
      <c r="A53" t="s">
        <v>515</v>
      </c>
      <c r="B53">
        <v>13</v>
      </c>
      <c r="C53" t="str">
        <f t="shared" si="0"/>
        <v>7-17yrs</v>
      </c>
      <c r="D53" t="s">
        <v>17</v>
      </c>
      <c r="E53" t="s">
        <v>26</v>
      </c>
      <c r="F53">
        <v>1</v>
      </c>
      <c r="G53" t="s">
        <v>1377</v>
      </c>
      <c r="H53">
        <v>3</v>
      </c>
      <c r="I53" t="s">
        <v>27</v>
      </c>
      <c r="J53" t="s">
        <v>61</v>
      </c>
      <c r="K53" t="s">
        <v>22</v>
      </c>
      <c r="L53" t="s">
        <v>1375</v>
      </c>
    </row>
    <row r="54" spans="1:12" x14ac:dyDescent="0.35">
      <c r="A54" t="s">
        <v>550</v>
      </c>
      <c r="B54">
        <v>13</v>
      </c>
      <c r="C54" t="str">
        <f t="shared" si="0"/>
        <v>7-17yrs</v>
      </c>
      <c r="D54" t="s">
        <v>17</v>
      </c>
      <c r="E54" t="s">
        <v>26</v>
      </c>
      <c r="F54">
        <v>2</v>
      </c>
      <c r="G54" t="s">
        <v>1377</v>
      </c>
      <c r="H54">
        <v>2</v>
      </c>
      <c r="I54" t="s">
        <v>27</v>
      </c>
      <c r="J54" t="s">
        <v>39</v>
      </c>
      <c r="K54" t="s">
        <v>20</v>
      </c>
      <c r="L54" t="s">
        <v>1375</v>
      </c>
    </row>
    <row r="55" spans="1:12" x14ac:dyDescent="0.35">
      <c r="A55" t="s">
        <v>556</v>
      </c>
      <c r="B55">
        <v>13</v>
      </c>
      <c r="C55" t="str">
        <f t="shared" si="0"/>
        <v>7-17yrs</v>
      </c>
      <c r="D55" t="s">
        <v>25</v>
      </c>
      <c r="E55" t="s">
        <v>26</v>
      </c>
      <c r="F55">
        <v>0.75</v>
      </c>
      <c r="G55" t="s">
        <v>1377</v>
      </c>
      <c r="H55">
        <v>1</v>
      </c>
      <c r="I55" t="s">
        <v>27</v>
      </c>
      <c r="J55" t="s">
        <v>66</v>
      </c>
      <c r="K55" t="s">
        <v>20</v>
      </c>
      <c r="L55" t="s">
        <v>1375</v>
      </c>
    </row>
    <row r="56" spans="1:12" x14ac:dyDescent="0.35">
      <c r="A56" t="s">
        <v>557</v>
      </c>
      <c r="B56">
        <v>13</v>
      </c>
      <c r="C56" t="str">
        <f t="shared" si="0"/>
        <v>7-17yrs</v>
      </c>
      <c r="D56" t="s">
        <v>17</v>
      </c>
      <c r="E56" t="s">
        <v>26</v>
      </c>
      <c r="F56">
        <v>3</v>
      </c>
      <c r="G56" t="s">
        <v>1378</v>
      </c>
      <c r="H56">
        <v>1</v>
      </c>
      <c r="I56" t="s">
        <v>47</v>
      </c>
      <c r="J56" t="s">
        <v>61</v>
      </c>
      <c r="K56" t="s">
        <v>22</v>
      </c>
      <c r="L56" t="s">
        <v>1375</v>
      </c>
    </row>
    <row r="57" spans="1:12" x14ac:dyDescent="0.35">
      <c r="A57" t="s">
        <v>572</v>
      </c>
      <c r="B57">
        <v>13</v>
      </c>
      <c r="C57" t="str">
        <f t="shared" si="0"/>
        <v>7-17yrs</v>
      </c>
      <c r="D57" t="s">
        <v>17</v>
      </c>
      <c r="E57" t="s">
        <v>87</v>
      </c>
      <c r="F57">
        <v>4</v>
      </c>
      <c r="G57" t="s">
        <v>1378</v>
      </c>
      <c r="H57">
        <v>2</v>
      </c>
      <c r="I57" t="s">
        <v>27</v>
      </c>
      <c r="J57" t="s">
        <v>21</v>
      </c>
      <c r="K57" t="s">
        <v>22</v>
      </c>
      <c r="L57" t="s">
        <v>1375</v>
      </c>
    </row>
    <row r="58" spans="1:12" x14ac:dyDescent="0.35">
      <c r="A58" t="s">
        <v>612</v>
      </c>
      <c r="B58">
        <v>13</v>
      </c>
      <c r="C58" t="str">
        <f t="shared" si="0"/>
        <v>7-17yrs</v>
      </c>
      <c r="D58" t="s">
        <v>55</v>
      </c>
      <c r="E58" t="s">
        <v>26</v>
      </c>
      <c r="F58">
        <v>3</v>
      </c>
      <c r="G58" t="s">
        <v>1378</v>
      </c>
      <c r="H58">
        <v>2</v>
      </c>
      <c r="I58" t="s">
        <v>47</v>
      </c>
      <c r="J58" t="s">
        <v>68</v>
      </c>
      <c r="K58" t="s">
        <v>22</v>
      </c>
      <c r="L58" t="s">
        <v>37</v>
      </c>
    </row>
    <row r="59" spans="1:12" x14ac:dyDescent="0.35">
      <c r="A59" t="s">
        <v>622</v>
      </c>
      <c r="B59">
        <v>13</v>
      </c>
      <c r="C59" t="str">
        <f t="shared" si="0"/>
        <v>7-17yrs</v>
      </c>
      <c r="D59" t="s">
        <v>25</v>
      </c>
      <c r="E59" t="s">
        <v>26</v>
      </c>
      <c r="F59">
        <v>2</v>
      </c>
      <c r="G59" t="s">
        <v>1377</v>
      </c>
      <c r="H59">
        <v>6</v>
      </c>
      <c r="I59" t="s">
        <v>35</v>
      </c>
      <c r="J59" t="s">
        <v>61</v>
      </c>
      <c r="K59" t="s">
        <v>22</v>
      </c>
      <c r="L59" t="s">
        <v>37</v>
      </c>
    </row>
    <row r="60" spans="1:12" x14ac:dyDescent="0.35">
      <c r="A60" t="s">
        <v>667</v>
      </c>
      <c r="B60">
        <v>13</v>
      </c>
      <c r="C60" t="str">
        <f t="shared" si="0"/>
        <v>7-17yrs</v>
      </c>
      <c r="D60" t="s">
        <v>25</v>
      </c>
      <c r="E60" t="s">
        <v>26</v>
      </c>
      <c r="F60">
        <v>2</v>
      </c>
      <c r="G60" t="s">
        <v>1377</v>
      </c>
      <c r="H60">
        <v>2</v>
      </c>
      <c r="I60" t="s">
        <v>142</v>
      </c>
      <c r="J60" t="s">
        <v>28</v>
      </c>
      <c r="K60" t="s">
        <v>20</v>
      </c>
      <c r="L60" t="s">
        <v>1375</v>
      </c>
    </row>
    <row r="61" spans="1:12" x14ac:dyDescent="0.35">
      <c r="A61" t="s">
        <v>672</v>
      </c>
      <c r="B61">
        <v>13</v>
      </c>
      <c r="C61" t="str">
        <f t="shared" si="0"/>
        <v>7-17yrs</v>
      </c>
      <c r="D61" t="s">
        <v>17</v>
      </c>
      <c r="E61" t="s">
        <v>26</v>
      </c>
      <c r="F61">
        <v>1</v>
      </c>
      <c r="G61" t="s">
        <v>1377</v>
      </c>
      <c r="H61">
        <v>1</v>
      </c>
      <c r="I61" t="s">
        <v>27</v>
      </c>
      <c r="J61" t="s">
        <v>32</v>
      </c>
      <c r="K61" t="s">
        <v>22</v>
      </c>
      <c r="L61" t="s">
        <v>1375</v>
      </c>
    </row>
    <row r="62" spans="1:12" x14ac:dyDescent="0.35">
      <c r="A62" t="s">
        <v>703</v>
      </c>
      <c r="B62">
        <v>13</v>
      </c>
      <c r="C62" t="str">
        <f t="shared" si="0"/>
        <v>7-17yrs</v>
      </c>
      <c r="D62" t="s">
        <v>55</v>
      </c>
      <c r="E62" t="s">
        <v>44</v>
      </c>
      <c r="F62">
        <v>6</v>
      </c>
      <c r="G62" t="s">
        <v>1378</v>
      </c>
      <c r="H62">
        <v>1</v>
      </c>
      <c r="I62" t="s">
        <v>85</v>
      </c>
      <c r="J62" t="s">
        <v>76</v>
      </c>
      <c r="K62" t="s">
        <v>22</v>
      </c>
      <c r="L62" t="s">
        <v>686</v>
      </c>
    </row>
    <row r="63" spans="1:12" x14ac:dyDescent="0.35">
      <c r="A63" t="s">
        <v>706</v>
      </c>
      <c r="B63">
        <v>13</v>
      </c>
      <c r="C63" t="str">
        <f t="shared" si="0"/>
        <v>7-17yrs</v>
      </c>
      <c r="D63" t="s">
        <v>17</v>
      </c>
      <c r="E63" t="s">
        <v>318</v>
      </c>
      <c r="F63">
        <v>4</v>
      </c>
      <c r="G63" t="s">
        <v>1378</v>
      </c>
      <c r="H63">
        <v>3</v>
      </c>
      <c r="I63" t="s">
        <v>35</v>
      </c>
      <c r="J63" t="s">
        <v>21</v>
      </c>
      <c r="K63" t="s">
        <v>22</v>
      </c>
      <c r="L63" t="s">
        <v>52</v>
      </c>
    </row>
    <row r="64" spans="1:12" x14ac:dyDescent="0.35">
      <c r="A64" t="s">
        <v>739</v>
      </c>
      <c r="B64">
        <v>13</v>
      </c>
      <c r="C64" t="str">
        <f t="shared" si="0"/>
        <v>7-17yrs</v>
      </c>
      <c r="D64" t="s">
        <v>17</v>
      </c>
      <c r="E64" t="s">
        <v>26</v>
      </c>
      <c r="F64">
        <v>3.5</v>
      </c>
      <c r="G64" t="s">
        <v>1378</v>
      </c>
      <c r="H64">
        <v>1</v>
      </c>
      <c r="I64" t="s">
        <v>47</v>
      </c>
      <c r="J64" t="s">
        <v>32</v>
      </c>
      <c r="K64" t="s">
        <v>22</v>
      </c>
      <c r="L64" t="s">
        <v>52</v>
      </c>
    </row>
    <row r="65" spans="1:12" x14ac:dyDescent="0.35">
      <c r="A65" t="s">
        <v>745</v>
      </c>
      <c r="B65">
        <v>13</v>
      </c>
      <c r="C65" t="str">
        <f t="shared" si="0"/>
        <v>7-17yrs</v>
      </c>
      <c r="D65" t="s">
        <v>25</v>
      </c>
      <c r="E65" t="s">
        <v>26</v>
      </c>
      <c r="F65">
        <v>4</v>
      </c>
      <c r="G65" t="s">
        <v>1378</v>
      </c>
      <c r="H65">
        <v>2</v>
      </c>
      <c r="I65" t="s">
        <v>47</v>
      </c>
      <c r="J65" t="s">
        <v>66</v>
      </c>
      <c r="K65" t="s">
        <v>22</v>
      </c>
      <c r="L65" t="s">
        <v>37</v>
      </c>
    </row>
    <row r="66" spans="1:12" x14ac:dyDescent="0.35">
      <c r="A66" t="s">
        <v>1066</v>
      </c>
      <c r="B66">
        <v>13</v>
      </c>
      <c r="C66" t="str">
        <f t="shared" ref="C66:C129" si="1">VLOOKUP(B66,$U$2:$V$4,2)</f>
        <v>7-17yrs</v>
      </c>
      <c r="D66" t="s">
        <v>17</v>
      </c>
      <c r="E66" t="s">
        <v>18</v>
      </c>
      <c r="F66">
        <v>4</v>
      </c>
      <c r="G66" t="s">
        <v>1378</v>
      </c>
      <c r="H66">
        <v>3</v>
      </c>
      <c r="I66" t="s">
        <v>27</v>
      </c>
      <c r="J66" t="s">
        <v>61</v>
      </c>
      <c r="K66" t="s">
        <v>22</v>
      </c>
      <c r="L66" t="s">
        <v>52</v>
      </c>
    </row>
    <row r="67" spans="1:12" x14ac:dyDescent="0.35">
      <c r="A67" t="s">
        <v>1068</v>
      </c>
      <c r="B67">
        <v>13</v>
      </c>
      <c r="C67" t="str">
        <f t="shared" si="1"/>
        <v>7-17yrs</v>
      </c>
      <c r="D67" t="s">
        <v>31</v>
      </c>
      <c r="E67" t="s">
        <v>26</v>
      </c>
      <c r="F67">
        <v>5</v>
      </c>
      <c r="G67" t="s">
        <v>1378</v>
      </c>
      <c r="H67">
        <v>4</v>
      </c>
      <c r="I67" t="s">
        <v>27</v>
      </c>
      <c r="J67" t="s">
        <v>32</v>
      </c>
      <c r="K67" t="s">
        <v>22</v>
      </c>
      <c r="L67" t="s">
        <v>1375</v>
      </c>
    </row>
    <row r="68" spans="1:12" x14ac:dyDescent="0.35">
      <c r="A68" t="s">
        <v>1272</v>
      </c>
      <c r="B68">
        <v>13</v>
      </c>
      <c r="C68" t="str">
        <f t="shared" si="1"/>
        <v>7-17yrs</v>
      </c>
      <c r="D68" t="s">
        <v>25</v>
      </c>
      <c r="E68" t="s">
        <v>26</v>
      </c>
      <c r="F68">
        <v>4</v>
      </c>
      <c r="G68" t="s">
        <v>1378</v>
      </c>
      <c r="H68">
        <v>1</v>
      </c>
      <c r="I68" t="s">
        <v>27</v>
      </c>
      <c r="J68" t="s">
        <v>61</v>
      </c>
      <c r="K68" t="s">
        <v>22</v>
      </c>
      <c r="L68" t="s">
        <v>37</v>
      </c>
    </row>
    <row r="69" spans="1:12" x14ac:dyDescent="0.35">
      <c r="A69" t="s">
        <v>1276</v>
      </c>
      <c r="B69">
        <v>13</v>
      </c>
      <c r="C69" t="str">
        <f t="shared" si="1"/>
        <v>7-17yrs</v>
      </c>
      <c r="D69" t="s">
        <v>25</v>
      </c>
      <c r="E69" t="s">
        <v>44</v>
      </c>
      <c r="F69">
        <v>5</v>
      </c>
      <c r="G69" t="s">
        <v>1378</v>
      </c>
      <c r="H69">
        <v>0</v>
      </c>
      <c r="I69" t="s">
        <v>27</v>
      </c>
      <c r="J69" t="s">
        <v>32</v>
      </c>
      <c r="K69" t="s">
        <v>20</v>
      </c>
      <c r="L69" t="s">
        <v>1375</v>
      </c>
    </row>
    <row r="70" spans="1:12" x14ac:dyDescent="0.35">
      <c r="A70" t="s">
        <v>1278</v>
      </c>
      <c r="B70">
        <v>13</v>
      </c>
      <c r="C70" t="str">
        <f t="shared" si="1"/>
        <v>7-17yrs</v>
      </c>
      <c r="D70" t="s">
        <v>17</v>
      </c>
      <c r="E70" t="s">
        <v>26</v>
      </c>
      <c r="F70">
        <v>6</v>
      </c>
      <c r="G70" t="s">
        <v>1378</v>
      </c>
      <c r="H70">
        <v>1</v>
      </c>
      <c r="I70" t="s">
        <v>27</v>
      </c>
      <c r="J70" t="s">
        <v>32</v>
      </c>
      <c r="K70" t="s">
        <v>22</v>
      </c>
      <c r="L70" t="s">
        <v>52</v>
      </c>
    </row>
    <row r="71" spans="1:12" x14ac:dyDescent="0.35">
      <c r="A71" t="s">
        <v>1282</v>
      </c>
      <c r="B71">
        <v>13</v>
      </c>
      <c r="C71" t="str">
        <f t="shared" si="1"/>
        <v>7-17yrs</v>
      </c>
      <c r="D71" t="s">
        <v>17</v>
      </c>
      <c r="E71" t="s">
        <v>26</v>
      </c>
      <c r="F71">
        <v>8</v>
      </c>
      <c r="G71" t="s">
        <v>1378</v>
      </c>
      <c r="H71">
        <v>1</v>
      </c>
      <c r="I71" t="s">
        <v>47</v>
      </c>
      <c r="J71" t="s">
        <v>156</v>
      </c>
      <c r="K71" t="s">
        <v>22</v>
      </c>
      <c r="L71" t="s">
        <v>52</v>
      </c>
    </row>
    <row r="72" spans="1:12" x14ac:dyDescent="0.35">
      <c r="A72" t="s">
        <v>1283</v>
      </c>
      <c r="B72">
        <v>13</v>
      </c>
      <c r="C72" t="str">
        <f t="shared" si="1"/>
        <v>7-17yrs</v>
      </c>
      <c r="D72" t="s">
        <v>55</v>
      </c>
      <c r="E72" t="s">
        <v>18</v>
      </c>
      <c r="F72">
        <v>6</v>
      </c>
      <c r="G72" t="s">
        <v>1378</v>
      </c>
      <c r="H72">
        <v>1</v>
      </c>
      <c r="I72" t="s">
        <v>27</v>
      </c>
      <c r="J72" t="s">
        <v>61</v>
      </c>
      <c r="K72" t="s">
        <v>20</v>
      </c>
      <c r="L72" t="s">
        <v>37</v>
      </c>
    </row>
    <row r="73" spans="1:12" x14ac:dyDescent="0.35">
      <c r="A73" t="s">
        <v>1289</v>
      </c>
      <c r="B73">
        <v>13</v>
      </c>
      <c r="C73" t="str">
        <f t="shared" si="1"/>
        <v>7-17yrs</v>
      </c>
      <c r="D73" t="s">
        <v>17</v>
      </c>
      <c r="E73" t="s">
        <v>44</v>
      </c>
      <c r="F73">
        <v>5</v>
      </c>
      <c r="G73" t="s">
        <v>1378</v>
      </c>
      <c r="H73">
        <v>1</v>
      </c>
      <c r="I73" t="s">
        <v>27</v>
      </c>
      <c r="J73" t="s">
        <v>32</v>
      </c>
      <c r="K73" t="s">
        <v>20</v>
      </c>
      <c r="L73" t="s">
        <v>52</v>
      </c>
    </row>
    <row r="74" spans="1:12" x14ac:dyDescent="0.35">
      <c r="A74" t="s">
        <v>1291</v>
      </c>
      <c r="B74">
        <v>13</v>
      </c>
      <c r="C74" t="str">
        <f t="shared" si="1"/>
        <v>7-17yrs</v>
      </c>
      <c r="D74" t="s">
        <v>17</v>
      </c>
      <c r="E74" t="s">
        <v>44</v>
      </c>
      <c r="F74">
        <v>3</v>
      </c>
      <c r="G74" t="s">
        <v>1378</v>
      </c>
      <c r="H74">
        <v>1</v>
      </c>
      <c r="I74" t="s">
        <v>27</v>
      </c>
      <c r="J74" t="s">
        <v>61</v>
      </c>
      <c r="K74" t="s">
        <v>22</v>
      </c>
      <c r="L74" t="s">
        <v>1375</v>
      </c>
    </row>
    <row r="75" spans="1:12" x14ac:dyDescent="0.35">
      <c r="A75" t="s">
        <v>1293</v>
      </c>
      <c r="B75">
        <v>13</v>
      </c>
      <c r="C75" t="str">
        <f t="shared" si="1"/>
        <v>7-17yrs</v>
      </c>
      <c r="D75" t="s">
        <v>31</v>
      </c>
      <c r="E75" t="s">
        <v>26</v>
      </c>
      <c r="F75">
        <v>3</v>
      </c>
      <c r="G75" t="s">
        <v>1378</v>
      </c>
      <c r="H75">
        <v>3</v>
      </c>
      <c r="I75" t="s">
        <v>27</v>
      </c>
      <c r="J75" t="s">
        <v>61</v>
      </c>
      <c r="K75" t="s">
        <v>22</v>
      </c>
      <c r="L75" t="s">
        <v>357</v>
      </c>
    </row>
    <row r="76" spans="1:12" x14ac:dyDescent="0.35">
      <c r="A76" t="s">
        <v>1294</v>
      </c>
      <c r="B76">
        <v>13</v>
      </c>
      <c r="C76" t="str">
        <f t="shared" si="1"/>
        <v>7-17yrs</v>
      </c>
      <c r="D76" t="s">
        <v>55</v>
      </c>
      <c r="E76" t="s">
        <v>26</v>
      </c>
      <c r="F76">
        <v>4</v>
      </c>
      <c r="G76" t="s">
        <v>1378</v>
      </c>
      <c r="H76">
        <v>2</v>
      </c>
      <c r="I76" t="s">
        <v>27</v>
      </c>
      <c r="J76" t="s">
        <v>1295</v>
      </c>
      <c r="K76" t="s">
        <v>22</v>
      </c>
      <c r="L76" t="s">
        <v>686</v>
      </c>
    </row>
    <row r="77" spans="1:12" x14ac:dyDescent="0.35">
      <c r="A77" t="s">
        <v>1299</v>
      </c>
      <c r="B77">
        <v>13</v>
      </c>
      <c r="C77" t="str">
        <f t="shared" si="1"/>
        <v>7-17yrs</v>
      </c>
      <c r="D77" t="s">
        <v>17</v>
      </c>
      <c r="E77" t="s">
        <v>26</v>
      </c>
      <c r="F77">
        <v>2</v>
      </c>
      <c r="G77" t="s">
        <v>1377</v>
      </c>
      <c r="H77">
        <v>1</v>
      </c>
      <c r="I77" t="s">
        <v>47</v>
      </c>
      <c r="J77" t="s">
        <v>32</v>
      </c>
      <c r="K77" t="s">
        <v>22</v>
      </c>
      <c r="L77" t="s">
        <v>45</v>
      </c>
    </row>
    <row r="78" spans="1:12" x14ac:dyDescent="0.35">
      <c r="A78" t="s">
        <v>1303</v>
      </c>
      <c r="B78">
        <v>13</v>
      </c>
      <c r="C78" t="str">
        <f t="shared" si="1"/>
        <v>7-17yrs</v>
      </c>
      <c r="D78" t="s">
        <v>25</v>
      </c>
      <c r="E78" t="s">
        <v>26</v>
      </c>
      <c r="F78">
        <v>5</v>
      </c>
      <c r="G78" t="s">
        <v>1378</v>
      </c>
      <c r="H78">
        <v>2</v>
      </c>
      <c r="I78" t="s">
        <v>27</v>
      </c>
      <c r="J78" t="s">
        <v>66</v>
      </c>
      <c r="K78" t="s">
        <v>22</v>
      </c>
      <c r="L78" t="s">
        <v>1375</v>
      </c>
    </row>
    <row r="79" spans="1:12" x14ac:dyDescent="0.35">
      <c r="A79" t="s">
        <v>1308</v>
      </c>
      <c r="B79">
        <v>13</v>
      </c>
      <c r="C79" t="str">
        <f t="shared" si="1"/>
        <v>7-17yrs</v>
      </c>
      <c r="D79" t="s">
        <v>55</v>
      </c>
      <c r="E79" t="s">
        <v>26</v>
      </c>
      <c r="F79">
        <v>4</v>
      </c>
      <c r="G79" t="s">
        <v>1378</v>
      </c>
      <c r="H79">
        <v>1</v>
      </c>
      <c r="I79" t="s">
        <v>57</v>
      </c>
      <c r="J79" t="s">
        <v>61</v>
      </c>
      <c r="K79" t="s">
        <v>22</v>
      </c>
      <c r="L79" t="s">
        <v>37</v>
      </c>
    </row>
    <row r="80" spans="1:12" x14ac:dyDescent="0.35">
      <c r="A80" t="s">
        <v>1313</v>
      </c>
      <c r="B80">
        <v>13</v>
      </c>
      <c r="C80" t="str">
        <f t="shared" si="1"/>
        <v>7-17yrs</v>
      </c>
      <c r="D80" t="s">
        <v>17</v>
      </c>
      <c r="E80" t="s">
        <v>26</v>
      </c>
      <c r="F80">
        <v>6</v>
      </c>
      <c r="G80" t="s">
        <v>1378</v>
      </c>
      <c r="H80">
        <v>1</v>
      </c>
      <c r="I80" t="s">
        <v>47</v>
      </c>
      <c r="J80" t="s">
        <v>61</v>
      </c>
      <c r="K80" t="s">
        <v>22</v>
      </c>
      <c r="L80" t="s">
        <v>52</v>
      </c>
    </row>
    <row r="81" spans="1:12" x14ac:dyDescent="0.35">
      <c r="A81" t="s">
        <v>1315</v>
      </c>
      <c r="B81">
        <v>13</v>
      </c>
      <c r="C81" t="str">
        <f t="shared" si="1"/>
        <v>7-17yrs</v>
      </c>
      <c r="D81" t="s">
        <v>17</v>
      </c>
      <c r="E81" t="s">
        <v>26</v>
      </c>
      <c r="F81">
        <v>4</v>
      </c>
      <c r="G81" t="s">
        <v>1378</v>
      </c>
      <c r="H81">
        <v>1</v>
      </c>
      <c r="I81" t="s">
        <v>35</v>
      </c>
      <c r="J81" t="s">
        <v>32</v>
      </c>
      <c r="K81" t="s">
        <v>22</v>
      </c>
      <c r="L81" t="s">
        <v>1375</v>
      </c>
    </row>
    <row r="82" spans="1:12" x14ac:dyDescent="0.35">
      <c r="A82" t="s">
        <v>1318</v>
      </c>
      <c r="B82">
        <v>13</v>
      </c>
      <c r="C82" t="str">
        <f t="shared" si="1"/>
        <v>7-17yrs</v>
      </c>
      <c r="D82" t="s">
        <v>25</v>
      </c>
      <c r="E82" t="s">
        <v>18</v>
      </c>
      <c r="F82">
        <v>4</v>
      </c>
      <c r="G82" t="s">
        <v>1378</v>
      </c>
      <c r="H82">
        <v>0</v>
      </c>
      <c r="I82" t="s">
        <v>47</v>
      </c>
      <c r="J82" t="s">
        <v>1319</v>
      </c>
      <c r="K82" t="s">
        <v>22</v>
      </c>
      <c r="L82" t="s">
        <v>686</v>
      </c>
    </row>
    <row r="83" spans="1:12" x14ac:dyDescent="0.35">
      <c r="A83" t="s">
        <v>1322</v>
      </c>
      <c r="B83">
        <v>13</v>
      </c>
      <c r="C83" t="str">
        <f t="shared" si="1"/>
        <v>7-17yrs</v>
      </c>
      <c r="D83" t="s">
        <v>25</v>
      </c>
      <c r="E83" t="s">
        <v>26</v>
      </c>
      <c r="F83">
        <v>6</v>
      </c>
      <c r="G83" t="s">
        <v>1378</v>
      </c>
      <c r="H83">
        <v>0</v>
      </c>
      <c r="I83" t="s">
        <v>27</v>
      </c>
      <c r="J83" t="s">
        <v>1323</v>
      </c>
      <c r="K83" t="s">
        <v>20</v>
      </c>
      <c r="L83" t="s">
        <v>357</v>
      </c>
    </row>
    <row r="84" spans="1:12" x14ac:dyDescent="0.35">
      <c r="A84" t="s">
        <v>1333</v>
      </c>
      <c r="B84">
        <v>13</v>
      </c>
      <c r="C84" t="str">
        <f t="shared" si="1"/>
        <v>7-17yrs</v>
      </c>
      <c r="D84" t="s">
        <v>31</v>
      </c>
      <c r="E84" t="s">
        <v>18</v>
      </c>
      <c r="F84">
        <v>6</v>
      </c>
      <c r="G84" t="s">
        <v>1378</v>
      </c>
      <c r="H84">
        <v>2</v>
      </c>
      <c r="I84" t="s">
        <v>47</v>
      </c>
      <c r="J84" t="s">
        <v>32</v>
      </c>
      <c r="K84" t="s">
        <v>20</v>
      </c>
      <c r="L84" t="s">
        <v>37</v>
      </c>
    </row>
    <row r="85" spans="1:12" x14ac:dyDescent="0.35">
      <c r="A85" t="s">
        <v>1335</v>
      </c>
      <c r="B85">
        <v>13</v>
      </c>
      <c r="C85" t="str">
        <f t="shared" si="1"/>
        <v>7-17yrs</v>
      </c>
      <c r="D85" t="s">
        <v>25</v>
      </c>
      <c r="E85" t="s">
        <v>18</v>
      </c>
      <c r="F85">
        <v>5</v>
      </c>
      <c r="G85" t="s">
        <v>1378</v>
      </c>
      <c r="H85">
        <v>1</v>
      </c>
      <c r="I85" t="s">
        <v>47</v>
      </c>
      <c r="J85" t="s">
        <v>32</v>
      </c>
      <c r="K85" t="s">
        <v>22</v>
      </c>
      <c r="L85" t="s">
        <v>1375</v>
      </c>
    </row>
    <row r="86" spans="1:12" x14ac:dyDescent="0.35">
      <c r="A86" t="s">
        <v>1337</v>
      </c>
      <c r="B86">
        <v>13</v>
      </c>
      <c r="C86" t="str">
        <f t="shared" si="1"/>
        <v>7-17yrs</v>
      </c>
      <c r="D86" t="s">
        <v>25</v>
      </c>
      <c r="E86" t="s">
        <v>18</v>
      </c>
      <c r="F86">
        <v>6</v>
      </c>
      <c r="G86" t="s">
        <v>1378</v>
      </c>
      <c r="H86">
        <v>1</v>
      </c>
      <c r="I86" t="s">
        <v>47</v>
      </c>
      <c r="J86" t="s">
        <v>61</v>
      </c>
      <c r="K86" t="s">
        <v>22</v>
      </c>
      <c r="L86" t="s">
        <v>37</v>
      </c>
    </row>
    <row r="87" spans="1:12" x14ac:dyDescent="0.35">
      <c r="A87" t="s">
        <v>1340</v>
      </c>
      <c r="B87">
        <v>13</v>
      </c>
      <c r="C87" t="str">
        <f t="shared" si="1"/>
        <v>7-17yrs</v>
      </c>
      <c r="D87" t="s">
        <v>17</v>
      </c>
      <c r="E87" t="s">
        <v>44</v>
      </c>
      <c r="F87">
        <v>6</v>
      </c>
      <c r="G87" t="s">
        <v>1378</v>
      </c>
      <c r="H87">
        <v>1</v>
      </c>
      <c r="I87" t="s">
        <v>27</v>
      </c>
      <c r="J87" t="s">
        <v>68</v>
      </c>
      <c r="K87" t="s">
        <v>22</v>
      </c>
      <c r="L87" t="s">
        <v>52</v>
      </c>
    </row>
    <row r="88" spans="1:12" x14ac:dyDescent="0.35">
      <c r="A88" t="s">
        <v>1342</v>
      </c>
      <c r="B88">
        <v>13</v>
      </c>
      <c r="C88" t="str">
        <f t="shared" si="1"/>
        <v>7-17yrs</v>
      </c>
      <c r="D88" t="s">
        <v>25</v>
      </c>
      <c r="E88" t="s">
        <v>18</v>
      </c>
      <c r="F88">
        <v>5</v>
      </c>
      <c r="G88" t="s">
        <v>1378</v>
      </c>
      <c r="H88">
        <v>0</v>
      </c>
      <c r="I88" t="s">
        <v>27</v>
      </c>
      <c r="J88" t="s">
        <v>32</v>
      </c>
      <c r="K88" t="s">
        <v>22</v>
      </c>
      <c r="L88" t="s">
        <v>1375</v>
      </c>
    </row>
    <row r="89" spans="1:12" x14ac:dyDescent="0.35">
      <c r="A89" t="s">
        <v>1343</v>
      </c>
      <c r="B89">
        <v>13</v>
      </c>
      <c r="C89" t="str">
        <f t="shared" si="1"/>
        <v>7-17yrs</v>
      </c>
      <c r="D89" t="s">
        <v>17</v>
      </c>
      <c r="E89" t="s">
        <v>26</v>
      </c>
      <c r="F89">
        <v>4</v>
      </c>
      <c r="G89" t="s">
        <v>1378</v>
      </c>
      <c r="H89">
        <v>1</v>
      </c>
      <c r="I89" t="s">
        <v>47</v>
      </c>
      <c r="J89" t="s">
        <v>58</v>
      </c>
      <c r="K89" t="s">
        <v>22</v>
      </c>
      <c r="L89" t="s">
        <v>1375</v>
      </c>
    </row>
    <row r="90" spans="1:12" x14ac:dyDescent="0.35">
      <c r="A90" t="s">
        <v>1346</v>
      </c>
      <c r="B90">
        <v>13</v>
      </c>
      <c r="C90" t="str">
        <f t="shared" si="1"/>
        <v>7-17yrs</v>
      </c>
      <c r="D90" t="s">
        <v>55</v>
      </c>
      <c r="E90" t="s">
        <v>18</v>
      </c>
      <c r="F90">
        <v>8</v>
      </c>
      <c r="G90" t="s">
        <v>1378</v>
      </c>
      <c r="H90">
        <v>1</v>
      </c>
      <c r="I90" t="s">
        <v>47</v>
      </c>
      <c r="J90" t="s">
        <v>21</v>
      </c>
      <c r="K90" t="s">
        <v>22</v>
      </c>
      <c r="L90" t="s">
        <v>33</v>
      </c>
    </row>
    <row r="91" spans="1:12" x14ac:dyDescent="0.35">
      <c r="A91" t="s">
        <v>1348</v>
      </c>
      <c r="B91">
        <v>13</v>
      </c>
      <c r="C91" t="str">
        <f t="shared" si="1"/>
        <v>7-17yrs</v>
      </c>
      <c r="D91" t="s">
        <v>31</v>
      </c>
      <c r="E91" t="s">
        <v>26</v>
      </c>
      <c r="F91">
        <v>3</v>
      </c>
      <c r="G91" t="s">
        <v>1378</v>
      </c>
      <c r="H91">
        <v>3</v>
      </c>
      <c r="I91" t="s">
        <v>27</v>
      </c>
      <c r="J91" t="s">
        <v>1349</v>
      </c>
      <c r="K91" t="s">
        <v>20</v>
      </c>
      <c r="L91" t="s">
        <v>1375</v>
      </c>
    </row>
    <row r="92" spans="1:12" x14ac:dyDescent="0.35">
      <c r="A92" t="s">
        <v>1352</v>
      </c>
      <c r="B92">
        <v>13</v>
      </c>
      <c r="C92" t="str">
        <f t="shared" si="1"/>
        <v>7-17yrs</v>
      </c>
      <c r="D92" t="s">
        <v>55</v>
      </c>
      <c r="E92" t="s">
        <v>26</v>
      </c>
      <c r="F92">
        <v>4</v>
      </c>
      <c r="G92" t="s">
        <v>1378</v>
      </c>
      <c r="H92">
        <v>3</v>
      </c>
      <c r="I92" t="s">
        <v>27</v>
      </c>
      <c r="J92" t="s">
        <v>61</v>
      </c>
      <c r="K92" t="s">
        <v>22</v>
      </c>
      <c r="L92" t="s">
        <v>1375</v>
      </c>
    </row>
    <row r="93" spans="1:12" x14ac:dyDescent="0.35">
      <c r="A93" t="s">
        <v>1354</v>
      </c>
      <c r="B93">
        <v>13</v>
      </c>
      <c r="C93" t="str">
        <f t="shared" si="1"/>
        <v>7-17yrs</v>
      </c>
      <c r="D93" t="s">
        <v>17</v>
      </c>
      <c r="E93" t="s">
        <v>44</v>
      </c>
      <c r="F93">
        <v>5</v>
      </c>
      <c r="G93" t="s">
        <v>1378</v>
      </c>
      <c r="H93">
        <v>1</v>
      </c>
      <c r="I93" t="s">
        <v>47</v>
      </c>
      <c r="J93" t="s">
        <v>277</v>
      </c>
      <c r="K93" t="s">
        <v>22</v>
      </c>
      <c r="L93" t="s">
        <v>1375</v>
      </c>
    </row>
    <row r="94" spans="1:12" x14ac:dyDescent="0.35">
      <c r="A94" t="s">
        <v>187</v>
      </c>
      <c r="B94">
        <v>14</v>
      </c>
      <c r="C94" t="str">
        <f t="shared" si="1"/>
        <v>7-17yrs</v>
      </c>
      <c r="D94" t="s">
        <v>55</v>
      </c>
      <c r="E94" t="s">
        <v>18</v>
      </c>
      <c r="F94">
        <v>5</v>
      </c>
      <c r="G94" t="s">
        <v>1378</v>
      </c>
      <c r="H94">
        <v>4</v>
      </c>
      <c r="I94" t="s">
        <v>35</v>
      </c>
      <c r="J94" t="s">
        <v>28</v>
      </c>
      <c r="K94" t="s">
        <v>20</v>
      </c>
      <c r="L94" t="s">
        <v>188</v>
      </c>
    </row>
    <row r="95" spans="1:12" x14ac:dyDescent="0.35">
      <c r="A95" t="s">
        <v>192</v>
      </c>
      <c r="B95">
        <v>14</v>
      </c>
      <c r="C95" t="str">
        <f t="shared" si="1"/>
        <v>7-17yrs</v>
      </c>
      <c r="D95" t="s">
        <v>17</v>
      </c>
      <c r="E95" t="s">
        <v>26</v>
      </c>
      <c r="F95">
        <v>3</v>
      </c>
      <c r="G95" t="s">
        <v>1378</v>
      </c>
      <c r="H95">
        <v>0.3</v>
      </c>
      <c r="I95" t="s">
        <v>35</v>
      </c>
      <c r="J95" t="s">
        <v>166</v>
      </c>
      <c r="K95" t="s">
        <v>22</v>
      </c>
      <c r="L95" t="s">
        <v>52</v>
      </c>
    </row>
    <row r="96" spans="1:12" x14ac:dyDescent="0.35">
      <c r="A96" t="s">
        <v>223</v>
      </c>
      <c r="B96">
        <v>14</v>
      </c>
      <c r="C96" t="str">
        <f t="shared" si="1"/>
        <v>7-17yrs</v>
      </c>
      <c r="D96" t="s">
        <v>55</v>
      </c>
      <c r="E96" t="s">
        <v>26</v>
      </c>
      <c r="F96">
        <v>4</v>
      </c>
      <c r="G96" t="s">
        <v>1378</v>
      </c>
      <c r="H96">
        <v>2</v>
      </c>
      <c r="I96" t="s">
        <v>47</v>
      </c>
      <c r="J96" t="s">
        <v>32</v>
      </c>
      <c r="K96" t="s">
        <v>20</v>
      </c>
      <c r="L96" t="s">
        <v>37</v>
      </c>
    </row>
    <row r="97" spans="1:12" x14ac:dyDescent="0.35">
      <c r="A97" t="s">
        <v>264</v>
      </c>
      <c r="B97">
        <v>14</v>
      </c>
      <c r="C97" t="str">
        <f t="shared" si="1"/>
        <v>7-17yrs</v>
      </c>
      <c r="D97" t="s">
        <v>31</v>
      </c>
      <c r="E97" t="s">
        <v>26</v>
      </c>
      <c r="F97">
        <v>4</v>
      </c>
      <c r="G97" t="s">
        <v>1378</v>
      </c>
      <c r="H97">
        <v>1.5</v>
      </c>
      <c r="I97" t="s">
        <v>47</v>
      </c>
      <c r="J97" t="s">
        <v>66</v>
      </c>
      <c r="K97" t="s">
        <v>22</v>
      </c>
      <c r="L97" t="s">
        <v>37</v>
      </c>
    </row>
    <row r="98" spans="1:12" x14ac:dyDescent="0.35">
      <c r="A98" t="s">
        <v>327</v>
      </c>
      <c r="B98">
        <v>14</v>
      </c>
      <c r="C98" t="str">
        <f t="shared" si="1"/>
        <v>7-17yrs</v>
      </c>
      <c r="D98" t="s">
        <v>17</v>
      </c>
      <c r="E98" t="s">
        <v>18</v>
      </c>
      <c r="F98">
        <v>3</v>
      </c>
      <c r="G98" t="s">
        <v>1378</v>
      </c>
      <c r="H98">
        <v>1</v>
      </c>
      <c r="I98" t="s">
        <v>47</v>
      </c>
      <c r="J98" t="s">
        <v>21</v>
      </c>
      <c r="K98" t="s">
        <v>22</v>
      </c>
      <c r="L98" t="s">
        <v>1375</v>
      </c>
    </row>
    <row r="99" spans="1:12" x14ac:dyDescent="0.35">
      <c r="A99" t="s">
        <v>341</v>
      </c>
      <c r="B99">
        <v>14</v>
      </c>
      <c r="C99" t="str">
        <f t="shared" si="1"/>
        <v>7-17yrs</v>
      </c>
      <c r="D99" t="s">
        <v>55</v>
      </c>
      <c r="E99" t="s">
        <v>26</v>
      </c>
      <c r="F99">
        <v>4</v>
      </c>
      <c r="G99" t="s">
        <v>1378</v>
      </c>
      <c r="H99">
        <v>2</v>
      </c>
      <c r="I99" t="s">
        <v>35</v>
      </c>
      <c r="J99" t="s">
        <v>32</v>
      </c>
      <c r="K99" t="s">
        <v>22</v>
      </c>
      <c r="L99" t="s">
        <v>1375</v>
      </c>
    </row>
    <row r="100" spans="1:12" x14ac:dyDescent="0.35">
      <c r="A100" t="s">
        <v>403</v>
      </c>
      <c r="B100">
        <v>14</v>
      </c>
      <c r="C100" t="str">
        <f t="shared" si="1"/>
        <v>7-17yrs</v>
      </c>
      <c r="D100" t="s">
        <v>55</v>
      </c>
      <c r="E100" t="s">
        <v>44</v>
      </c>
      <c r="F100">
        <v>3</v>
      </c>
      <c r="G100" t="s">
        <v>1378</v>
      </c>
      <c r="H100">
        <v>3</v>
      </c>
      <c r="I100" t="s">
        <v>35</v>
      </c>
      <c r="J100" t="s">
        <v>404</v>
      </c>
      <c r="K100" t="s">
        <v>22</v>
      </c>
      <c r="L100" t="s">
        <v>405</v>
      </c>
    </row>
    <row r="101" spans="1:12" x14ac:dyDescent="0.35">
      <c r="A101" t="s">
        <v>434</v>
      </c>
      <c r="B101">
        <v>14</v>
      </c>
      <c r="C101" t="str">
        <f t="shared" si="1"/>
        <v>7-17yrs</v>
      </c>
      <c r="D101" t="s">
        <v>55</v>
      </c>
      <c r="E101" t="s">
        <v>26</v>
      </c>
      <c r="F101">
        <v>5</v>
      </c>
      <c r="G101" t="s">
        <v>1378</v>
      </c>
      <c r="H101">
        <v>2</v>
      </c>
      <c r="I101" t="s">
        <v>27</v>
      </c>
      <c r="J101" t="s">
        <v>28</v>
      </c>
      <c r="K101" t="s">
        <v>22</v>
      </c>
      <c r="L101" t="s">
        <v>33</v>
      </c>
    </row>
    <row r="102" spans="1:12" x14ac:dyDescent="0.35">
      <c r="A102" t="s">
        <v>449</v>
      </c>
      <c r="B102">
        <v>14</v>
      </c>
      <c r="C102" t="str">
        <f t="shared" si="1"/>
        <v>7-17yrs</v>
      </c>
      <c r="D102" t="s">
        <v>17</v>
      </c>
      <c r="E102" t="s">
        <v>87</v>
      </c>
      <c r="F102">
        <v>5</v>
      </c>
      <c r="G102" t="s">
        <v>1378</v>
      </c>
      <c r="H102">
        <v>1</v>
      </c>
      <c r="I102" t="s">
        <v>47</v>
      </c>
      <c r="J102" t="s">
        <v>277</v>
      </c>
      <c r="K102" t="s">
        <v>22</v>
      </c>
      <c r="L102" t="s">
        <v>1375</v>
      </c>
    </row>
    <row r="103" spans="1:12" x14ac:dyDescent="0.35">
      <c r="A103" t="s">
        <v>462</v>
      </c>
      <c r="B103">
        <v>14</v>
      </c>
      <c r="C103" t="str">
        <f t="shared" si="1"/>
        <v>7-17yrs</v>
      </c>
      <c r="D103" t="s">
        <v>17</v>
      </c>
      <c r="E103" t="s">
        <v>26</v>
      </c>
      <c r="F103">
        <v>2.5</v>
      </c>
      <c r="G103" t="s">
        <v>1378</v>
      </c>
      <c r="H103">
        <v>2</v>
      </c>
      <c r="I103" t="s">
        <v>27</v>
      </c>
      <c r="J103" t="s">
        <v>21</v>
      </c>
      <c r="K103" t="s">
        <v>22</v>
      </c>
      <c r="L103" t="s">
        <v>52</v>
      </c>
    </row>
    <row r="104" spans="1:12" x14ac:dyDescent="0.35">
      <c r="A104" t="s">
        <v>478</v>
      </c>
      <c r="B104">
        <v>14</v>
      </c>
      <c r="C104" t="str">
        <f t="shared" si="1"/>
        <v>7-17yrs</v>
      </c>
      <c r="D104" t="s">
        <v>25</v>
      </c>
      <c r="E104" t="s">
        <v>26</v>
      </c>
      <c r="F104">
        <v>2</v>
      </c>
      <c r="G104" t="s">
        <v>1377</v>
      </c>
      <c r="H104">
        <v>1</v>
      </c>
      <c r="I104" t="s">
        <v>47</v>
      </c>
      <c r="J104" t="s">
        <v>61</v>
      </c>
      <c r="K104" t="s">
        <v>22</v>
      </c>
      <c r="L104" t="s">
        <v>1375</v>
      </c>
    </row>
    <row r="105" spans="1:12" x14ac:dyDescent="0.35">
      <c r="A105" t="s">
        <v>488</v>
      </c>
      <c r="B105">
        <v>14</v>
      </c>
      <c r="C105" t="str">
        <f t="shared" si="1"/>
        <v>7-17yrs</v>
      </c>
      <c r="D105" t="s">
        <v>25</v>
      </c>
      <c r="E105" t="s">
        <v>87</v>
      </c>
      <c r="F105">
        <v>3</v>
      </c>
      <c r="G105" t="s">
        <v>1378</v>
      </c>
      <c r="H105">
        <v>2</v>
      </c>
      <c r="I105" t="s">
        <v>142</v>
      </c>
      <c r="J105" t="s">
        <v>61</v>
      </c>
      <c r="K105" t="s">
        <v>20</v>
      </c>
      <c r="L105" t="s">
        <v>1375</v>
      </c>
    </row>
    <row r="106" spans="1:12" x14ac:dyDescent="0.35">
      <c r="A106" t="s">
        <v>490</v>
      </c>
      <c r="B106">
        <v>14</v>
      </c>
      <c r="C106" t="str">
        <f t="shared" si="1"/>
        <v>7-17yrs</v>
      </c>
      <c r="D106" t="s">
        <v>55</v>
      </c>
      <c r="E106" t="s">
        <v>87</v>
      </c>
      <c r="F106">
        <v>4</v>
      </c>
      <c r="G106" t="s">
        <v>1378</v>
      </c>
      <c r="H106">
        <v>2</v>
      </c>
      <c r="I106" t="s">
        <v>47</v>
      </c>
      <c r="J106" t="s">
        <v>32</v>
      </c>
      <c r="K106" t="s">
        <v>20</v>
      </c>
      <c r="L106" t="s">
        <v>37</v>
      </c>
    </row>
    <row r="107" spans="1:12" x14ac:dyDescent="0.35">
      <c r="A107" t="s">
        <v>510</v>
      </c>
      <c r="B107">
        <v>14</v>
      </c>
      <c r="C107" t="str">
        <f t="shared" si="1"/>
        <v>7-17yrs</v>
      </c>
      <c r="D107" t="s">
        <v>25</v>
      </c>
      <c r="E107" t="s">
        <v>26</v>
      </c>
      <c r="F107">
        <v>3</v>
      </c>
      <c r="G107" t="s">
        <v>1378</v>
      </c>
      <c r="H107">
        <v>1</v>
      </c>
      <c r="I107" t="s">
        <v>27</v>
      </c>
      <c r="J107" t="s">
        <v>32</v>
      </c>
      <c r="K107" t="s">
        <v>22</v>
      </c>
      <c r="L107" t="s">
        <v>1375</v>
      </c>
    </row>
    <row r="108" spans="1:12" x14ac:dyDescent="0.35">
      <c r="A108" t="s">
        <v>522</v>
      </c>
      <c r="B108">
        <v>14</v>
      </c>
      <c r="C108" t="str">
        <f t="shared" si="1"/>
        <v>7-17yrs</v>
      </c>
      <c r="D108" t="s">
        <v>17</v>
      </c>
      <c r="E108" t="s">
        <v>26</v>
      </c>
      <c r="F108">
        <v>1</v>
      </c>
      <c r="G108" t="s">
        <v>1377</v>
      </c>
      <c r="H108">
        <v>1</v>
      </c>
      <c r="I108" t="s">
        <v>57</v>
      </c>
      <c r="J108" t="s">
        <v>61</v>
      </c>
      <c r="K108" t="s">
        <v>22</v>
      </c>
      <c r="L108" t="s">
        <v>1375</v>
      </c>
    </row>
    <row r="109" spans="1:12" x14ac:dyDescent="0.35">
      <c r="A109" t="s">
        <v>524</v>
      </c>
      <c r="B109">
        <v>14</v>
      </c>
      <c r="C109" t="str">
        <f t="shared" si="1"/>
        <v>7-17yrs</v>
      </c>
      <c r="D109" t="s">
        <v>55</v>
      </c>
      <c r="E109" t="s">
        <v>26</v>
      </c>
      <c r="F109">
        <v>5</v>
      </c>
      <c r="G109" t="s">
        <v>1378</v>
      </c>
      <c r="H109">
        <v>1</v>
      </c>
      <c r="I109" t="s">
        <v>47</v>
      </c>
      <c r="J109" t="s">
        <v>36</v>
      </c>
      <c r="K109" t="s">
        <v>22</v>
      </c>
      <c r="L109" t="s">
        <v>37</v>
      </c>
    </row>
    <row r="110" spans="1:12" x14ac:dyDescent="0.35">
      <c r="A110" t="s">
        <v>545</v>
      </c>
      <c r="B110">
        <v>14</v>
      </c>
      <c r="C110" t="str">
        <f t="shared" si="1"/>
        <v>7-17yrs</v>
      </c>
      <c r="D110" t="s">
        <v>31</v>
      </c>
      <c r="E110" t="s">
        <v>44</v>
      </c>
      <c r="F110">
        <v>7</v>
      </c>
      <c r="G110" t="s">
        <v>1378</v>
      </c>
      <c r="H110">
        <v>0</v>
      </c>
      <c r="I110" t="s">
        <v>57</v>
      </c>
      <c r="J110" t="s">
        <v>166</v>
      </c>
      <c r="K110" t="s">
        <v>20</v>
      </c>
      <c r="L110" t="s">
        <v>33</v>
      </c>
    </row>
    <row r="111" spans="1:12" x14ac:dyDescent="0.35">
      <c r="A111" t="s">
        <v>553</v>
      </c>
      <c r="B111">
        <v>14</v>
      </c>
      <c r="C111" t="str">
        <f t="shared" si="1"/>
        <v>7-17yrs</v>
      </c>
      <c r="D111" t="s">
        <v>25</v>
      </c>
      <c r="E111" t="s">
        <v>18</v>
      </c>
      <c r="F111">
        <v>3</v>
      </c>
      <c r="G111" t="s">
        <v>1378</v>
      </c>
      <c r="H111">
        <v>3</v>
      </c>
      <c r="I111" t="s">
        <v>142</v>
      </c>
      <c r="J111" t="s">
        <v>32</v>
      </c>
      <c r="K111" t="s">
        <v>22</v>
      </c>
      <c r="L111" t="s">
        <v>37</v>
      </c>
    </row>
    <row r="112" spans="1:12" x14ac:dyDescent="0.35">
      <c r="A112" t="s">
        <v>647</v>
      </c>
      <c r="B112">
        <v>14</v>
      </c>
      <c r="C112" t="str">
        <f t="shared" si="1"/>
        <v>7-17yrs</v>
      </c>
      <c r="D112" t="s">
        <v>17</v>
      </c>
      <c r="E112" t="s">
        <v>363</v>
      </c>
      <c r="F112">
        <v>3</v>
      </c>
      <c r="G112" t="s">
        <v>1378</v>
      </c>
      <c r="H112">
        <v>1</v>
      </c>
      <c r="I112" t="s">
        <v>47</v>
      </c>
      <c r="J112" t="s">
        <v>32</v>
      </c>
      <c r="K112" t="s">
        <v>22</v>
      </c>
      <c r="L112" t="s">
        <v>1375</v>
      </c>
    </row>
    <row r="113" spans="1:12" x14ac:dyDescent="0.35">
      <c r="A113" t="s">
        <v>699</v>
      </c>
      <c r="B113">
        <v>14</v>
      </c>
      <c r="C113" t="str">
        <f t="shared" si="1"/>
        <v>7-17yrs</v>
      </c>
      <c r="D113" t="s">
        <v>55</v>
      </c>
      <c r="E113" t="s">
        <v>26</v>
      </c>
      <c r="F113">
        <v>3</v>
      </c>
      <c r="G113" t="s">
        <v>1378</v>
      </c>
      <c r="H113">
        <v>2</v>
      </c>
      <c r="I113" t="s">
        <v>47</v>
      </c>
      <c r="J113" t="s">
        <v>61</v>
      </c>
      <c r="K113" t="s">
        <v>20</v>
      </c>
      <c r="L113" t="s">
        <v>1375</v>
      </c>
    </row>
    <row r="114" spans="1:12" x14ac:dyDescent="0.35">
      <c r="A114" t="s">
        <v>718</v>
      </c>
      <c r="B114">
        <v>14</v>
      </c>
      <c r="C114" t="str">
        <f t="shared" si="1"/>
        <v>7-17yrs</v>
      </c>
      <c r="D114" t="s">
        <v>55</v>
      </c>
      <c r="E114" t="s">
        <v>26</v>
      </c>
      <c r="F114">
        <v>5</v>
      </c>
      <c r="G114" t="s">
        <v>1378</v>
      </c>
      <c r="H114">
        <v>1</v>
      </c>
      <c r="I114" t="s">
        <v>47</v>
      </c>
      <c r="J114" t="s">
        <v>61</v>
      </c>
      <c r="K114" t="s">
        <v>22</v>
      </c>
      <c r="L114" t="s">
        <v>1375</v>
      </c>
    </row>
    <row r="115" spans="1:12" x14ac:dyDescent="0.35">
      <c r="A115" t="s">
        <v>726</v>
      </c>
      <c r="B115">
        <v>14</v>
      </c>
      <c r="C115" t="str">
        <f t="shared" si="1"/>
        <v>7-17yrs</v>
      </c>
      <c r="D115" t="s">
        <v>17</v>
      </c>
      <c r="E115" t="s">
        <v>26</v>
      </c>
      <c r="F115">
        <v>4</v>
      </c>
      <c r="G115" t="s">
        <v>1378</v>
      </c>
      <c r="H115">
        <v>1</v>
      </c>
      <c r="I115" t="s">
        <v>142</v>
      </c>
      <c r="J115" t="s">
        <v>39</v>
      </c>
      <c r="K115" t="s">
        <v>20</v>
      </c>
      <c r="L115" t="s">
        <v>52</v>
      </c>
    </row>
    <row r="116" spans="1:12" x14ac:dyDescent="0.35">
      <c r="A116" t="s">
        <v>945</v>
      </c>
      <c r="B116">
        <v>14</v>
      </c>
      <c r="C116" t="str">
        <f t="shared" si="1"/>
        <v>7-17yrs</v>
      </c>
      <c r="D116" t="s">
        <v>17</v>
      </c>
      <c r="E116" t="s">
        <v>18</v>
      </c>
      <c r="F116">
        <v>5</v>
      </c>
      <c r="G116" t="s">
        <v>1378</v>
      </c>
      <c r="H116">
        <v>2</v>
      </c>
      <c r="I116" t="s">
        <v>142</v>
      </c>
      <c r="J116" t="s">
        <v>166</v>
      </c>
      <c r="K116" t="s">
        <v>22</v>
      </c>
      <c r="L116" t="s">
        <v>1375</v>
      </c>
    </row>
    <row r="117" spans="1:12" x14ac:dyDescent="0.35">
      <c r="A117" t="s">
        <v>1034</v>
      </c>
      <c r="B117">
        <v>14</v>
      </c>
      <c r="C117" t="str">
        <f t="shared" si="1"/>
        <v>7-17yrs</v>
      </c>
      <c r="D117" t="s">
        <v>17</v>
      </c>
      <c r="E117" t="s">
        <v>26</v>
      </c>
      <c r="F117">
        <v>2</v>
      </c>
      <c r="G117" t="s">
        <v>1377</v>
      </c>
      <c r="H117">
        <v>3</v>
      </c>
      <c r="I117" t="s">
        <v>47</v>
      </c>
      <c r="J117" t="s">
        <v>166</v>
      </c>
      <c r="K117" t="s">
        <v>22</v>
      </c>
      <c r="L117" t="s">
        <v>1375</v>
      </c>
    </row>
    <row r="118" spans="1:12" x14ac:dyDescent="0.35">
      <c r="A118" t="s">
        <v>1063</v>
      </c>
      <c r="B118">
        <v>14</v>
      </c>
      <c r="C118" t="str">
        <f t="shared" si="1"/>
        <v>7-17yrs</v>
      </c>
      <c r="D118" t="s">
        <v>55</v>
      </c>
      <c r="E118" t="s">
        <v>44</v>
      </c>
      <c r="F118">
        <v>5</v>
      </c>
      <c r="G118" t="s">
        <v>1378</v>
      </c>
      <c r="H118">
        <v>1</v>
      </c>
      <c r="I118" t="s">
        <v>27</v>
      </c>
      <c r="J118" t="s">
        <v>61</v>
      </c>
      <c r="K118" t="s">
        <v>22</v>
      </c>
      <c r="L118" t="s">
        <v>37</v>
      </c>
    </row>
    <row r="119" spans="1:12" x14ac:dyDescent="0.35">
      <c r="A119" t="s">
        <v>1071</v>
      </c>
      <c r="B119">
        <v>14</v>
      </c>
      <c r="C119" t="str">
        <f t="shared" si="1"/>
        <v>7-17yrs</v>
      </c>
      <c r="D119" t="s">
        <v>17</v>
      </c>
      <c r="E119" t="s">
        <v>26</v>
      </c>
      <c r="F119">
        <v>9</v>
      </c>
      <c r="G119" t="s">
        <v>1378</v>
      </c>
      <c r="H119">
        <v>1</v>
      </c>
      <c r="I119" t="s">
        <v>35</v>
      </c>
      <c r="J119" t="s">
        <v>61</v>
      </c>
      <c r="K119" t="s">
        <v>22</v>
      </c>
      <c r="L119" t="s">
        <v>52</v>
      </c>
    </row>
    <row r="120" spans="1:12" x14ac:dyDescent="0.35">
      <c r="A120" t="s">
        <v>1076</v>
      </c>
      <c r="B120">
        <v>14</v>
      </c>
      <c r="C120" t="str">
        <f t="shared" si="1"/>
        <v>7-17yrs</v>
      </c>
      <c r="D120" t="s">
        <v>55</v>
      </c>
      <c r="E120" t="s">
        <v>44</v>
      </c>
      <c r="F120">
        <v>5</v>
      </c>
      <c r="G120" t="s">
        <v>1378</v>
      </c>
      <c r="H120">
        <v>4</v>
      </c>
      <c r="I120" t="s">
        <v>27</v>
      </c>
      <c r="J120" t="s">
        <v>32</v>
      </c>
      <c r="K120" t="s">
        <v>22</v>
      </c>
      <c r="L120" t="s">
        <v>33</v>
      </c>
    </row>
    <row r="121" spans="1:12" x14ac:dyDescent="0.35">
      <c r="A121" t="s">
        <v>1095</v>
      </c>
      <c r="B121">
        <v>14</v>
      </c>
      <c r="C121" t="str">
        <f t="shared" si="1"/>
        <v>7-17yrs</v>
      </c>
      <c r="D121" t="s">
        <v>17</v>
      </c>
      <c r="E121" t="s">
        <v>44</v>
      </c>
      <c r="F121">
        <v>6</v>
      </c>
      <c r="G121" t="s">
        <v>1378</v>
      </c>
      <c r="H121">
        <v>1</v>
      </c>
      <c r="I121" t="s">
        <v>27</v>
      </c>
      <c r="J121" t="s">
        <v>61</v>
      </c>
      <c r="K121" t="s">
        <v>22</v>
      </c>
      <c r="L121" t="s">
        <v>378</v>
      </c>
    </row>
    <row r="122" spans="1:12" x14ac:dyDescent="0.35">
      <c r="A122" t="s">
        <v>1096</v>
      </c>
      <c r="B122">
        <v>14</v>
      </c>
      <c r="C122" t="str">
        <f t="shared" si="1"/>
        <v>7-17yrs</v>
      </c>
      <c r="D122" t="s">
        <v>17</v>
      </c>
      <c r="E122" t="s">
        <v>26</v>
      </c>
      <c r="F122">
        <v>3</v>
      </c>
      <c r="G122" t="s">
        <v>1378</v>
      </c>
      <c r="H122">
        <v>3</v>
      </c>
      <c r="I122" t="s">
        <v>27</v>
      </c>
      <c r="J122" t="s">
        <v>145</v>
      </c>
      <c r="K122" t="s">
        <v>22</v>
      </c>
      <c r="L122" t="s">
        <v>52</v>
      </c>
    </row>
    <row r="123" spans="1:12" x14ac:dyDescent="0.35">
      <c r="A123" t="s">
        <v>1271</v>
      </c>
      <c r="B123">
        <v>14</v>
      </c>
      <c r="C123" t="str">
        <f t="shared" si="1"/>
        <v>7-17yrs</v>
      </c>
      <c r="D123" t="s">
        <v>25</v>
      </c>
      <c r="E123" t="s">
        <v>26</v>
      </c>
      <c r="F123">
        <v>4</v>
      </c>
      <c r="G123" t="s">
        <v>1378</v>
      </c>
      <c r="H123">
        <v>1</v>
      </c>
      <c r="I123" t="s">
        <v>47</v>
      </c>
      <c r="J123" t="s">
        <v>32</v>
      </c>
      <c r="K123" t="s">
        <v>22</v>
      </c>
      <c r="L123" t="s">
        <v>37</v>
      </c>
    </row>
    <row r="124" spans="1:12" x14ac:dyDescent="0.35">
      <c r="A124" t="s">
        <v>1281</v>
      </c>
      <c r="B124">
        <v>14</v>
      </c>
      <c r="C124" t="str">
        <f t="shared" si="1"/>
        <v>7-17yrs</v>
      </c>
      <c r="D124" t="s">
        <v>17</v>
      </c>
      <c r="E124" t="s">
        <v>26</v>
      </c>
      <c r="F124">
        <v>4</v>
      </c>
      <c r="G124" t="s">
        <v>1378</v>
      </c>
      <c r="H124">
        <v>2</v>
      </c>
      <c r="I124" t="s">
        <v>27</v>
      </c>
      <c r="J124" t="s">
        <v>32</v>
      </c>
      <c r="K124" t="s">
        <v>22</v>
      </c>
      <c r="L124" t="s">
        <v>1375</v>
      </c>
    </row>
    <row r="125" spans="1:12" x14ac:dyDescent="0.35">
      <c r="A125" t="s">
        <v>1284</v>
      </c>
      <c r="B125">
        <v>14</v>
      </c>
      <c r="C125" t="str">
        <f t="shared" si="1"/>
        <v>7-17yrs</v>
      </c>
      <c r="D125" t="s">
        <v>55</v>
      </c>
      <c r="E125" t="s">
        <v>18</v>
      </c>
      <c r="F125">
        <v>6</v>
      </c>
      <c r="G125" t="s">
        <v>1378</v>
      </c>
      <c r="H125">
        <v>1</v>
      </c>
      <c r="I125" t="s">
        <v>27</v>
      </c>
      <c r="J125" t="s">
        <v>28</v>
      </c>
      <c r="K125" t="s">
        <v>20</v>
      </c>
      <c r="L125" t="s">
        <v>29</v>
      </c>
    </row>
    <row r="126" spans="1:12" x14ac:dyDescent="0.35">
      <c r="A126" t="s">
        <v>1285</v>
      </c>
      <c r="B126">
        <v>14</v>
      </c>
      <c r="C126" t="str">
        <f t="shared" si="1"/>
        <v>7-17yrs</v>
      </c>
      <c r="D126" t="s">
        <v>55</v>
      </c>
      <c r="E126" t="s">
        <v>26</v>
      </c>
      <c r="F126">
        <v>4</v>
      </c>
      <c r="G126" t="s">
        <v>1378</v>
      </c>
      <c r="H126">
        <v>3</v>
      </c>
      <c r="I126" t="s">
        <v>27</v>
      </c>
      <c r="J126" t="s">
        <v>61</v>
      </c>
      <c r="K126" t="s">
        <v>22</v>
      </c>
      <c r="L126" t="s">
        <v>1375</v>
      </c>
    </row>
    <row r="127" spans="1:12" x14ac:dyDescent="0.35">
      <c r="A127" t="s">
        <v>1286</v>
      </c>
      <c r="B127">
        <v>14</v>
      </c>
      <c r="C127" t="str">
        <f t="shared" si="1"/>
        <v>7-17yrs</v>
      </c>
      <c r="D127" t="s">
        <v>17</v>
      </c>
      <c r="E127" t="s">
        <v>26</v>
      </c>
      <c r="F127">
        <v>6</v>
      </c>
      <c r="G127" t="s">
        <v>1378</v>
      </c>
      <c r="H127">
        <v>1</v>
      </c>
      <c r="I127" t="s">
        <v>47</v>
      </c>
      <c r="J127" t="s">
        <v>166</v>
      </c>
      <c r="K127" t="s">
        <v>22</v>
      </c>
      <c r="L127" t="s">
        <v>1375</v>
      </c>
    </row>
    <row r="128" spans="1:12" x14ac:dyDescent="0.35">
      <c r="A128" t="s">
        <v>1287</v>
      </c>
      <c r="B128">
        <v>14</v>
      </c>
      <c r="C128" t="str">
        <f t="shared" si="1"/>
        <v>7-17yrs</v>
      </c>
      <c r="D128" t="s">
        <v>55</v>
      </c>
      <c r="E128" t="s">
        <v>26</v>
      </c>
      <c r="F128">
        <v>6</v>
      </c>
      <c r="G128" t="s">
        <v>1378</v>
      </c>
      <c r="H128">
        <v>1</v>
      </c>
      <c r="I128" t="s">
        <v>27</v>
      </c>
      <c r="J128" t="s">
        <v>68</v>
      </c>
      <c r="K128" t="s">
        <v>20</v>
      </c>
      <c r="L128" t="s">
        <v>37</v>
      </c>
    </row>
    <row r="129" spans="1:12" x14ac:dyDescent="0.35">
      <c r="A129" t="s">
        <v>1288</v>
      </c>
      <c r="B129">
        <v>14</v>
      </c>
      <c r="C129" t="str">
        <f t="shared" si="1"/>
        <v>7-17yrs</v>
      </c>
      <c r="D129" t="s">
        <v>25</v>
      </c>
      <c r="E129" t="s">
        <v>26</v>
      </c>
      <c r="F129">
        <v>4</v>
      </c>
      <c r="G129" t="s">
        <v>1378</v>
      </c>
      <c r="H129">
        <v>1</v>
      </c>
      <c r="I129" t="s">
        <v>47</v>
      </c>
      <c r="J129" t="s">
        <v>36</v>
      </c>
      <c r="K129" t="s">
        <v>22</v>
      </c>
      <c r="L129" t="s">
        <v>1375</v>
      </c>
    </row>
    <row r="130" spans="1:12" x14ac:dyDescent="0.35">
      <c r="A130" t="s">
        <v>1292</v>
      </c>
      <c r="B130">
        <v>14</v>
      </c>
      <c r="C130" t="str">
        <f t="shared" ref="C130:C193" si="2">VLOOKUP(B130,$U$2:$V$4,2)</f>
        <v>7-17yrs</v>
      </c>
      <c r="D130" t="s">
        <v>55</v>
      </c>
      <c r="E130" t="s">
        <v>26</v>
      </c>
      <c r="F130">
        <v>6</v>
      </c>
      <c r="G130" t="s">
        <v>1378</v>
      </c>
      <c r="H130">
        <v>1</v>
      </c>
      <c r="I130" t="s">
        <v>47</v>
      </c>
      <c r="J130" t="s">
        <v>166</v>
      </c>
      <c r="K130" t="s">
        <v>22</v>
      </c>
      <c r="L130" t="s">
        <v>1375</v>
      </c>
    </row>
    <row r="131" spans="1:12" x14ac:dyDescent="0.35">
      <c r="A131" t="s">
        <v>1300</v>
      </c>
      <c r="B131">
        <v>14</v>
      </c>
      <c r="C131" t="str">
        <f t="shared" si="2"/>
        <v>7-17yrs</v>
      </c>
      <c r="D131" t="s">
        <v>17</v>
      </c>
      <c r="E131" t="s">
        <v>18</v>
      </c>
      <c r="F131">
        <v>6</v>
      </c>
      <c r="G131" t="s">
        <v>1378</v>
      </c>
      <c r="H131">
        <v>1</v>
      </c>
      <c r="I131" t="s">
        <v>27</v>
      </c>
      <c r="J131" t="s">
        <v>166</v>
      </c>
      <c r="K131" t="s">
        <v>22</v>
      </c>
      <c r="L131" t="s">
        <v>1375</v>
      </c>
    </row>
    <row r="132" spans="1:12" x14ac:dyDescent="0.35">
      <c r="A132" t="s">
        <v>1306</v>
      </c>
      <c r="B132">
        <v>14</v>
      </c>
      <c r="C132" t="str">
        <f t="shared" si="2"/>
        <v>7-17yrs</v>
      </c>
      <c r="D132" t="s">
        <v>55</v>
      </c>
      <c r="E132" t="s">
        <v>363</v>
      </c>
      <c r="F132">
        <v>5</v>
      </c>
      <c r="G132" t="s">
        <v>1378</v>
      </c>
      <c r="H132">
        <v>0.5</v>
      </c>
      <c r="I132" t="s">
        <v>47</v>
      </c>
      <c r="J132" t="s">
        <v>32</v>
      </c>
      <c r="K132" t="s">
        <v>22</v>
      </c>
      <c r="L132" t="s">
        <v>33</v>
      </c>
    </row>
    <row r="133" spans="1:12" x14ac:dyDescent="0.35">
      <c r="A133" t="s">
        <v>1307</v>
      </c>
      <c r="B133">
        <v>14</v>
      </c>
      <c r="C133" t="str">
        <f t="shared" si="2"/>
        <v>7-17yrs</v>
      </c>
      <c r="D133" t="s">
        <v>55</v>
      </c>
      <c r="E133" t="s">
        <v>26</v>
      </c>
      <c r="F133">
        <v>3</v>
      </c>
      <c r="G133" t="s">
        <v>1378</v>
      </c>
      <c r="H133">
        <v>1</v>
      </c>
      <c r="I133" t="s">
        <v>47</v>
      </c>
      <c r="J133" t="s">
        <v>32</v>
      </c>
      <c r="K133" t="s">
        <v>22</v>
      </c>
      <c r="L133" t="s">
        <v>37</v>
      </c>
    </row>
    <row r="134" spans="1:12" x14ac:dyDescent="0.35">
      <c r="A134" t="s">
        <v>1316</v>
      </c>
      <c r="B134">
        <v>14</v>
      </c>
      <c r="C134" t="str">
        <f t="shared" si="2"/>
        <v>7-17yrs</v>
      </c>
      <c r="D134" t="s">
        <v>25</v>
      </c>
      <c r="E134" t="s">
        <v>26</v>
      </c>
      <c r="F134">
        <v>5</v>
      </c>
      <c r="G134" t="s">
        <v>1378</v>
      </c>
      <c r="H134">
        <v>2</v>
      </c>
      <c r="I134" t="s">
        <v>27</v>
      </c>
      <c r="J134" t="s">
        <v>32</v>
      </c>
      <c r="K134" t="s">
        <v>22</v>
      </c>
      <c r="L134" t="s">
        <v>37</v>
      </c>
    </row>
    <row r="135" spans="1:12" x14ac:dyDescent="0.35">
      <c r="A135" t="s">
        <v>1324</v>
      </c>
      <c r="B135">
        <v>14</v>
      </c>
      <c r="C135" t="str">
        <f t="shared" si="2"/>
        <v>7-17yrs</v>
      </c>
      <c r="D135" t="s">
        <v>25</v>
      </c>
      <c r="E135" t="s">
        <v>18</v>
      </c>
      <c r="F135">
        <v>6</v>
      </c>
      <c r="G135" t="s">
        <v>1378</v>
      </c>
      <c r="H135">
        <v>1</v>
      </c>
      <c r="I135" t="s">
        <v>47</v>
      </c>
      <c r="J135" t="s">
        <v>166</v>
      </c>
      <c r="K135" t="s">
        <v>22</v>
      </c>
      <c r="L135" t="s">
        <v>29</v>
      </c>
    </row>
    <row r="136" spans="1:12" x14ac:dyDescent="0.35">
      <c r="A136" t="s">
        <v>1325</v>
      </c>
      <c r="B136">
        <v>14</v>
      </c>
      <c r="C136" t="str">
        <f t="shared" si="2"/>
        <v>7-17yrs</v>
      </c>
      <c r="D136" t="s">
        <v>17</v>
      </c>
      <c r="E136" t="s">
        <v>26</v>
      </c>
      <c r="F136">
        <v>6</v>
      </c>
      <c r="G136" t="s">
        <v>1378</v>
      </c>
      <c r="H136">
        <v>1</v>
      </c>
      <c r="I136" t="s">
        <v>47</v>
      </c>
      <c r="J136" t="s">
        <v>39</v>
      </c>
      <c r="K136" t="s">
        <v>22</v>
      </c>
      <c r="L136" t="s">
        <v>52</v>
      </c>
    </row>
    <row r="137" spans="1:12" x14ac:dyDescent="0.35">
      <c r="A137" t="s">
        <v>1327</v>
      </c>
      <c r="B137">
        <v>14</v>
      </c>
      <c r="C137" t="str">
        <f t="shared" si="2"/>
        <v>7-17yrs</v>
      </c>
      <c r="D137" t="s">
        <v>55</v>
      </c>
      <c r="E137" t="s">
        <v>26</v>
      </c>
      <c r="F137">
        <v>6</v>
      </c>
      <c r="G137" t="s">
        <v>1378</v>
      </c>
      <c r="H137">
        <v>1</v>
      </c>
      <c r="I137" t="s">
        <v>47</v>
      </c>
      <c r="J137" t="s">
        <v>166</v>
      </c>
      <c r="K137" t="s">
        <v>22</v>
      </c>
      <c r="L137" t="s">
        <v>1328</v>
      </c>
    </row>
    <row r="138" spans="1:12" x14ac:dyDescent="0.35">
      <c r="A138" t="s">
        <v>1329</v>
      </c>
      <c r="B138">
        <v>14</v>
      </c>
      <c r="C138" t="str">
        <f t="shared" si="2"/>
        <v>7-17yrs</v>
      </c>
      <c r="D138" t="s">
        <v>25</v>
      </c>
      <c r="E138" t="s">
        <v>26</v>
      </c>
      <c r="F138">
        <v>3</v>
      </c>
      <c r="G138" t="s">
        <v>1378</v>
      </c>
      <c r="H138">
        <v>0.25</v>
      </c>
      <c r="I138" t="s">
        <v>47</v>
      </c>
      <c r="J138" t="s">
        <v>166</v>
      </c>
      <c r="K138" t="s">
        <v>22</v>
      </c>
      <c r="L138" t="s">
        <v>1375</v>
      </c>
    </row>
    <row r="139" spans="1:12" x14ac:dyDescent="0.35">
      <c r="A139" t="s">
        <v>1332</v>
      </c>
      <c r="B139">
        <v>14</v>
      </c>
      <c r="C139" t="str">
        <f t="shared" si="2"/>
        <v>7-17yrs</v>
      </c>
      <c r="D139" t="s">
        <v>25</v>
      </c>
      <c r="E139" t="s">
        <v>26</v>
      </c>
      <c r="F139">
        <v>4</v>
      </c>
      <c r="G139" t="s">
        <v>1378</v>
      </c>
      <c r="H139">
        <v>1</v>
      </c>
      <c r="I139" t="s">
        <v>47</v>
      </c>
      <c r="J139" t="s">
        <v>32</v>
      </c>
      <c r="K139" t="s">
        <v>22</v>
      </c>
      <c r="L139" t="s">
        <v>1375</v>
      </c>
    </row>
    <row r="140" spans="1:12" x14ac:dyDescent="0.35">
      <c r="A140" t="s">
        <v>1351</v>
      </c>
      <c r="B140">
        <v>14</v>
      </c>
      <c r="C140" t="str">
        <f t="shared" si="2"/>
        <v>7-17yrs</v>
      </c>
      <c r="D140" t="s">
        <v>55</v>
      </c>
      <c r="E140" t="s">
        <v>26</v>
      </c>
      <c r="F140">
        <v>6</v>
      </c>
      <c r="G140" t="s">
        <v>1378</v>
      </c>
      <c r="H140">
        <v>1</v>
      </c>
      <c r="I140" t="s">
        <v>47</v>
      </c>
      <c r="J140" t="s">
        <v>32</v>
      </c>
      <c r="K140" t="s">
        <v>22</v>
      </c>
      <c r="L140" t="s">
        <v>37</v>
      </c>
    </row>
    <row r="141" spans="1:12" x14ac:dyDescent="0.35">
      <c r="A141" t="s">
        <v>1353</v>
      </c>
      <c r="B141">
        <v>14</v>
      </c>
      <c r="C141" t="str">
        <f t="shared" si="2"/>
        <v>7-17yrs</v>
      </c>
      <c r="D141" t="s">
        <v>25</v>
      </c>
      <c r="E141" t="s">
        <v>18</v>
      </c>
      <c r="F141">
        <v>5</v>
      </c>
      <c r="G141" t="s">
        <v>1378</v>
      </c>
      <c r="H141">
        <v>0.5</v>
      </c>
      <c r="I141" t="s">
        <v>27</v>
      </c>
      <c r="J141" t="s">
        <v>66</v>
      </c>
      <c r="K141" t="s">
        <v>22</v>
      </c>
      <c r="L141" t="s">
        <v>1375</v>
      </c>
    </row>
    <row r="142" spans="1:12" x14ac:dyDescent="0.35">
      <c r="A142" t="s">
        <v>204</v>
      </c>
      <c r="B142">
        <v>15</v>
      </c>
      <c r="C142" t="str">
        <f t="shared" si="2"/>
        <v>7-17yrs</v>
      </c>
      <c r="D142" t="s">
        <v>17</v>
      </c>
      <c r="E142" t="s">
        <v>26</v>
      </c>
      <c r="F142">
        <v>1</v>
      </c>
      <c r="G142" t="s">
        <v>1377</v>
      </c>
      <c r="H142">
        <v>4</v>
      </c>
      <c r="I142" t="s">
        <v>47</v>
      </c>
      <c r="J142" t="s">
        <v>32</v>
      </c>
      <c r="K142" t="s">
        <v>22</v>
      </c>
      <c r="L142" t="s">
        <v>1375</v>
      </c>
    </row>
    <row r="143" spans="1:12" x14ac:dyDescent="0.35">
      <c r="A143" t="s">
        <v>214</v>
      </c>
      <c r="B143">
        <v>15</v>
      </c>
      <c r="C143" t="str">
        <f t="shared" si="2"/>
        <v>7-17yrs</v>
      </c>
      <c r="D143" t="s">
        <v>55</v>
      </c>
      <c r="E143" t="s">
        <v>26</v>
      </c>
      <c r="F143">
        <v>4</v>
      </c>
      <c r="G143" t="s">
        <v>1378</v>
      </c>
      <c r="H143">
        <v>1</v>
      </c>
      <c r="I143" t="s">
        <v>47</v>
      </c>
      <c r="J143" t="s">
        <v>68</v>
      </c>
      <c r="K143" t="s">
        <v>22</v>
      </c>
      <c r="L143" t="s">
        <v>45</v>
      </c>
    </row>
    <row r="144" spans="1:12" x14ac:dyDescent="0.35">
      <c r="A144" t="s">
        <v>230</v>
      </c>
      <c r="B144">
        <v>15</v>
      </c>
      <c r="C144" t="str">
        <f t="shared" si="2"/>
        <v>7-17yrs</v>
      </c>
      <c r="D144" t="s">
        <v>55</v>
      </c>
      <c r="E144" t="s">
        <v>26</v>
      </c>
      <c r="F144">
        <v>4</v>
      </c>
      <c r="G144" t="s">
        <v>1378</v>
      </c>
      <c r="H144">
        <v>1</v>
      </c>
      <c r="I144" t="s">
        <v>35</v>
      </c>
      <c r="J144" t="s">
        <v>32</v>
      </c>
      <c r="K144" t="s">
        <v>22</v>
      </c>
      <c r="L144" t="s">
        <v>37</v>
      </c>
    </row>
    <row r="145" spans="1:12" x14ac:dyDescent="0.35">
      <c r="A145" t="s">
        <v>248</v>
      </c>
      <c r="B145">
        <v>15</v>
      </c>
      <c r="C145" t="str">
        <f t="shared" si="2"/>
        <v>7-17yrs</v>
      </c>
      <c r="D145" t="s">
        <v>55</v>
      </c>
      <c r="E145" t="s">
        <v>26</v>
      </c>
      <c r="F145">
        <v>4</v>
      </c>
      <c r="G145" t="s">
        <v>1378</v>
      </c>
      <c r="H145">
        <v>1</v>
      </c>
      <c r="I145" t="s">
        <v>35</v>
      </c>
      <c r="J145" t="s">
        <v>61</v>
      </c>
      <c r="K145" t="s">
        <v>22</v>
      </c>
      <c r="L145" t="s">
        <v>37</v>
      </c>
    </row>
    <row r="146" spans="1:12" x14ac:dyDescent="0.35">
      <c r="A146" t="s">
        <v>269</v>
      </c>
      <c r="B146">
        <v>15</v>
      </c>
      <c r="C146" t="str">
        <f t="shared" si="2"/>
        <v>7-17yrs</v>
      </c>
      <c r="D146" t="s">
        <v>55</v>
      </c>
      <c r="E146" t="s">
        <v>26</v>
      </c>
      <c r="F146">
        <v>5</v>
      </c>
      <c r="G146" t="s">
        <v>1378</v>
      </c>
      <c r="H146">
        <v>3</v>
      </c>
      <c r="I146" t="s">
        <v>35</v>
      </c>
      <c r="J146" t="s">
        <v>36</v>
      </c>
      <c r="K146" t="s">
        <v>22</v>
      </c>
      <c r="L146" t="s">
        <v>1375</v>
      </c>
    </row>
    <row r="147" spans="1:12" x14ac:dyDescent="0.35">
      <c r="A147" t="s">
        <v>347</v>
      </c>
      <c r="B147">
        <v>15</v>
      </c>
      <c r="C147" t="str">
        <f t="shared" si="2"/>
        <v>7-17yrs</v>
      </c>
      <c r="D147" t="s">
        <v>55</v>
      </c>
      <c r="E147" t="s">
        <v>26</v>
      </c>
      <c r="F147">
        <v>5</v>
      </c>
      <c r="G147" t="s">
        <v>1378</v>
      </c>
      <c r="H147">
        <v>1</v>
      </c>
      <c r="I147" t="s">
        <v>27</v>
      </c>
      <c r="J147" t="s">
        <v>61</v>
      </c>
      <c r="K147" t="s">
        <v>22</v>
      </c>
      <c r="L147" t="s">
        <v>1375</v>
      </c>
    </row>
    <row r="148" spans="1:12" x14ac:dyDescent="0.35">
      <c r="A148" t="s">
        <v>443</v>
      </c>
      <c r="B148">
        <v>15</v>
      </c>
      <c r="C148" t="str">
        <f t="shared" si="2"/>
        <v>7-17yrs</v>
      </c>
      <c r="D148" t="s">
        <v>31</v>
      </c>
      <c r="E148" t="s">
        <v>44</v>
      </c>
      <c r="F148">
        <v>4</v>
      </c>
      <c r="G148" t="s">
        <v>1378</v>
      </c>
      <c r="H148">
        <v>1</v>
      </c>
      <c r="I148" t="s">
        <v>108</v>
      </c>
      <c r="J148" t="s">
        <v>32</v>
      </c>
      <c r="K148" t="s">
        <v>22</v>
      </c>
      <c r="L148" t="s">
        <v>37</v>
      </c>
    </row>
    <row r="149" spans="1:12" x14ac:dyDescent="0.35">
      <c r="A149" t="s">
        <v>445</v>
      </c>
      <c r="B149">
        <v>15</v>
      </c>
      <c r="C149" t="str">
        <f t="shared" si="2"/>
        <v>7-17yrs</v>
      </c>
      <c r="D149" t="s">
        <v>17</v>
      </c>
      <c r="E149" t="s">
        <v>18</v>
      </c>
      <c r="F149">
        <v>3</v>
      </c>
      <c r="G149" t="s">
        <v>1378</v>
      </c>
      <c r="H149">
        <v>1</v>
      </c>
      <c r="I149" t="s">
        <v>27</v>
      </c>
      <c r="J149" t="s">
        <v>166</v>
      </c>
      <c r="K149" t="s">
        <v>22</v>
      </c>
      <c r="L149" t="s">
        <v>52</v>
      </c>
    </row>
    <row r="150" spans="1:12" x14ac:dyDescent="0.35">
      <c r="A150" t="s">
        <v>456</v>
      </c>
      <c r="B150">
        <v>15</v>
      </c>
      <c r="C150" t="str">
        <f t="shared" si="2"/>
        <v>7-17yrs</v>
      </c>
      <c r="D150" t="s">
        <v>55</v>
      </c>
      <c r="E150" t="s">
        <v>26</v>
      </c>
      <c r="F150">
        <v>5</v>
      </c>
      <c r="G150" t="s">
        <v>1378</v>
      </c>
      <c r="H150">
        <v>3</v>
      </c>
      <c r="I150" t="s">
        <v>35</v>
      </c>
      <c r="J150" t="s">
        <v>61</v>
      </c>
      <c r="K150" t="s">
        <v>22</v>
      </c>
      <c r="L150" t="s">
        <v>1375</v>
      </c>
    </row>
    <row r="151" spans="1:12" x14ac:dyDescent="0.35">
      <c r="A151" t="s">
        <v>541</v>
      </c>
      <c r="B151">
        <v>15</v>
      </c>
      <c r="C151" t="str">
        <f t="shared" si="2"/>
        <v>7-17yrs</v>
      </c>
      <c r="D151" t="s">
        <v>55</v>
      </c>
      <c r="E151" t="s">
        <v>18</v>
      </c>
      <c r="F151">
        <v>5</v>
      </c>
      <c r="G151" t="s">
        <v>1378</v>
      </c>
      <c r="H151">
        <v>3</v>
      </c>
      <c r="I151" t="s">
        <v>35</v>
      </c>
      <c r="J151" t="s">
        <v>32</v>
      </c>
      <c r="K151" t="s">
        <v>22</v>
      </c>
      <c r="L151" t="s">
        <v>378</v>
      </c>
    </row>
    <row r="152" spans="1:12" x14ac:dyDescent="0.35">
      <c r="A152" t="s">
        <v>638</v>
      </c>
      <c r="B152">
        <v>15</v>
      </c>
      <c r="C152" t="str">
        <f t="shared" si="2"/>
        <v>7-17yrs</v>
      </c>
      <c r="D152" t="s">
        <v>31</v>
      </c>
      <c r="E152" t="s">
        <v>26</v>
      </c>
      <c r="F152">
        <v>4</v>
      </c>
      <c r="G152" t="s">
        <v>1378</v>
      </c>
      <c r="H152">
        <v>1</v>
      </c>
      <c r="I152" t="s">
        <v>27</v>
      </c>
      <c r="J152" t="s">
        <v>32</v>
      </c>
      <c r="K152" t="s">
        <v>20</v>
      </c>
      <c r="L152" t="s">
        <v>37</v>
      </c>
    </row>
    <row r="153" spans="1:12" x14ac:dyDescent="0.35">
      <c r="A153" t="s">
        <v>657</v>
      </c>
      <c r="B153">
        <v>15</v>
      </c>
      <c r="C153" t="str">
        <f t="shared" si="2"/>
        <v>7-17yrs</v>
      </c>
      <c r="D153" t="s">
        <v>17</v>
      </c>
      <c r="E153" t="s">
        <v>26</v>
      </c>
      <c r="F153">
        <v>1</v>
      </c>
      <c r="G153" t="s">
        <v>1377</v>
      </c>
      <c r="H153">
        <v>1</v>
      </c>
      <c r="I153" t="s">
        <v>47</v>
      </c>
      <c r="J153" t="s">
        <v>156</v>
      </c>
      <c r="K153" t="s">
        <v>22</v>
      </c>
      <c r="L153" t="s">
        <v>1375</v>
      </c>
    </row>
    <row r="154" spans="1:12" x14ac:dyDescent="0.35">
      <c r="A154" t="s">
        <v>663</v>
      </c>
      <c r="B154">
        <v>15</v>
      </c>
      <c r="C154" t="str">
        <f t="shared" si="2"/>
        <v>7-17yrs</v>
      </c>
      <c r="D154" t="s">
        <v>17</v>
      </c>
      <c r="E154" t="s">
        <v>26</v>
      </c>
      <c r="F154">
        <v>5</v>
      </c>
      <c r="G154" t="s">
        <v>1378</v>
      </c>
      <c r="H154">
        <v>0</v>
      </c>
      <c r="I154" t="s">
        <v>27</v>
      </c>
      <c r="J154" t="s">
        <v>61</v>
      </c>
      <c r="K154" t="s">
        <v>22</v>
      </c>
      <c r="L154" t="s">
        <v>52</v>
      </c>
    </row>
    <row r="155" spans="1:12" x14ac:dyDescent="0.35">
      <c r="A155" t="s">
        <v>669</v>
      </c>
      <c r="B155">
        <v>15</v>
      </c>
      <c r="C155" t="str">
        <f t="shared" si="2"/>
        <v>7-17yrs</v>
      </c>
      <c r="D155" t="s">
        <v>55</v>
      </c>
      <c r="E155" t="s">
        <v>18</v>
      </c>
      <c r="F155">
        <v>4</v>
      </c>
      <c r="G155" t="s">
        <v>1378</v>
      </c>
      <c r="H155">
        <v>1</v>
      </c>
      <c r="I155" t="s">
        <v>35</v>
      </c>
      <c r="J155" t="s">
        <v>32</v>
      </c>
      <c r="K155" t="s">
        <v>22</v>
      </c>
      <c r="L155" t="s">
        <v>37</v>
      </c>
    </row>
    <row r="156" spans="1:12" x14ac:dyDescent="0.35">
      <c r="A156" t="s">
        <v>731</v>
      </c>
      <c r="B156">
        <v>15</v>
      </c>
      <c r="C156" t="str">
        <f t="shared" si="2"/>
        <v>7-17yrs</v>
      </c>
      <c r="D156" t="s">
        <v>31</v>
      </c>
      <c r="E156" t="s">
        <v>26</v>
      </c>
      <c r="F156">
        <v>3</v>
      </c>
      <c r="G156" t="s">
        <v>1378</v>
      </c>
      <c r="H156">
        <v>1</v>
      </c>
      <c r="I156" t="s">
        <v>27</v>
      </c>
      <c r="J156" t="s">
        <v>48</v>
      </c>
      <c r="K156" t="s">
        <v>22</v>
      </c>
      <c r="L156" t="s">
        <v>1375</v>
      </c>
    </row>
    <row r="157" spans="1:12" x14ac:dyDescent="0.35">
      <c r="A157" t="s">
        <v>751</v>
      </c>
      <c r="B157">
        <v>15</v>
      </c>
      <c r="C157" t="str">
        <f t="shared" si="2"/>
        <v>7-17yrs</v>
      </c>
      <c r="D157" t="s">
        <v>25</v>
      </c>
      <c r="E157" t="s">
        <v>26</v>
      </c>
      <c r="F157">
        <v>2</v>
      </c>
      <c r="G157" t="s">
        <v>1377</v>
      </c>
      <c r="H157">
        <v>1</v>
      </c>
      <c r="I157" t="s">
        <v>47</v>
      </c>
      <c r="J157" t="s">
        <v>66</v>
      </c>
      <c r="K157" t="s">
        <v>22</v>
      </c>
      <c r="L157" t="s">
        <v>1375</v>
      </c>
    </row>
    <row r="158" spans="1:12" x14ac:dyDescent="0.35">
      <c r="A158" t="s">
        <v>858</v>
      </c>
      <c r="B158">
        <v>15</v>
      </c>
      <c r="C158" t="str">
        <f t="shared" si="2"/>
        <v>7-17yrs</v>
      </c>
      <c r="D158" t="s">
        <v>17</v>
      </c>
      <c r="E158" t="s">
        <v>26</v>
      </c>
      <c r="F158">
        <v>4</v>
      </c>
      <c r="G158" t="s">
        <v>1378</v>
      </c>
      <c r="H158">
        <v>3</v>
      </c>
      <c r="I158" t="s">
        <v>27</v>
      </c>
      <c r="J158" t="s">
        <v>166</v>
      </c>
      <c r="K158" t="s">
        <v>22</v>
      </c>
      <c r="L158" t="s">
        <v>52</v>
      </c>
    </row>
    <row r="159" spans="1:12" x14ac:dyDescent="0.35">
      <c r="A159" t="s">
        <v>1083</v>
      </c>
      <c r="B159">
        <v>15</v>
      </c>
      <c r="C159" t="str">
        <f t="shared" si="2"/>
        <v>7-17yrs</v>
      </c>
      <c r="D159" t="s">
        <v>17</v>
      </c>
      <c r="E159" t="s">
        <v>18</v>
      </c>
      <c r="F159">
        <v>2</v>
      </c>
      <c r="G159" t="s">
        <v>1377</v>
      </c>
      <c r="H159">
        <v>5</v>
      </c>
      <c r="I159" t="s">
        <v>27</v>
      </c>
      <c r="J159" t="s">
        <v>145</v>
      </c>
      <c r="K159" t="s">
        <v>22</v>
      </c>
      <c r="L159" t="s">
        <v>357</v>
      </c>
    </row>
    <row r="160" spans="1:12" x14ac:dyDescent="0.35">
      <c r="A160" t="s">
        <v>1207</v>
      </c>
      <c r="B160">
        <v>15</v>
      </c>
      <c r="C160" t="str">
        <f t="shared" si="2"/>
        <v>7-17yrs</v>
      </c>
      <c r="D160" t="s">
        <v>55</v>
      </c>
      <c r="E160" t="s">
        <v>18</v>
      </c>
      <c r="F160">
        <v>4</v>
      </c>
      <c r="G160" t="s">
        <v>1378</v>
      </c>
      <c r="H160">
        <v>2</v>
      </c>
      <c r="I160" t="s">
        <v>35</v>
      </c>
      <c r="J160" t="s">
        <v>1074</v>
      </c>
      <c r="K160" t="s">
        <v>22</v>
      </c>
      <c r="L160" t="s">
        <v>45</v>
      </c>
    </row>
    <row r="161" spans="1:12" x14ac:dyDescent="0.35">
      <c r="A161" t="s">
        <v>1212</v>
      </c>
      <c r="B161">
        <v>15</v>
      </c>
      <c r="C161" t="str">
        <f t="shared" si="2"/>
        <v>7-17yrs</v>
      </c>
      <c r="D161" t="s">
        <v>55</v>
      </c>
      <c r="E161" t="s">
        <v>44</v>
      </c>
      <c r="F161">
        <v>8</v>
      </c>
      <c r="G161" t="s">
        <v>1378</v>
      </c>
      <c r="H161">
        <v>2</v>
      </c>
      <c r="I161" t="s">
        <v>27</v>
      </c>
      <c r="J161" t="s">
        <v>1213</v>
      </c>
      <c r="K161" t="s">
        <v>20</v>
      </c>
      <c r="L161" t="s">
        <v>1375</v>
      </c>
    </row>
    <row r="162" spans="1:12" x14ac:dyDescent="0.35">
      <c r="A162" t="s">
        <v>1216</v>
      </c>
      <c r="B162">
        <v>15</v>
      </c>
      <c r="C162" t="str">
        <f t="shared" si="2"/>
        <v>7-17yrs</v>
      </c>
      <c r="D162" t="s">
        <v>17</v>
      </c>
      <c r="E162" t="s">
        <v>26</v>
      </c>
      <c r="F162">
        <v>7</v>
      </c>
      <c r="G162" t="s">
        <v>1378</v>
      </c>
      <c r="H162">
        <v>0</v>
      </c>
      <c r="I162" t="s">
        <v>47</v>
      </c>
      <c r="J162" t="s">
        <v>166</v>
      </c>
      <c r="K162" t="s">
        <v>22</v>
      </c>
      <c r="L162" t="s">
        <v>1375</v>
      </c>
    </row>
    <row r="163" spans="1:12" x14ac:dyDescent="0.35">
      <c r="A163" t="s">
        <v>1223</v>
      </c>
      <c r="B163">
        <v>15</v>
      </c>
      <c r="C163" t="str">
        <f t="shared" si="2"/>
        <v>7-17yrs</v>
      </c>
      <c r="D163" t="s">
        <v>55</v>
      </c>
      <c r="E163" t="s">
        <v>18</v>
      </c>
      <c r="F163">
        <v>5</v>
      </c>
      <c r="G163" t="s">
        <v>1378</v>
      </c>
      <c r="H163">
        <v>2</v>
      </c>
      <c r="I163" t="s">
        <v>47</v>
      </c>
      <c r="J163" t="s">
        <v>32</v>
      </c>
      <c r="K163" t="s">
        <v>22</v>
      </c>
      <c r="L163" t="s">
        <v>37</v>
      </c>
    </row>
    <row r="164" spans="1:12" x14ac:dyDescent="0.35">
      <c r="A164" t="s">
        <v>1225</v>
      </c>
      <c r="B164">
        <v>15</v>
      </c>
      <c r="C164" t="str">
        <f t="shared" si="2"/>
        <v>7-17yrs</v>
      </c>
      <c r="D164" t="s">
        <v>31</v>
      </c>
      <c r="E164" t="s">
        <v>18</v>
      </c>
      <c r="F164">
        <v>4</v>
      </c>
      <c r="G164" t="s">
        <v>1378</v>
      </c>
      <c r="H164">
        <v>4</v>
      </c>
      <c r="I164" t="s">
        <v>27</v>
      </c>
      <c r="J164" t="s">
        <v>61</v>
      </c>
      <c r="K164" t="s">
        <v>20</v>
      </c>
      <c r="L164" t="s">
        <v>1375</v>
      </c>
    </row>
    <row r="165" spans="1:12" x14ac:dyDescent="0.35">
      <c r="A165" t="s">
        <v>1226</v>
      </c>
      <c r="B165">
        <v>15</v>
      </c>
      <c r="C165" t="str">
        <f t="shared" si="2"/>
        <v>7-17yrs</v>
      </c>
      <c r="D165" t="s">
        <v>17</v>
      </c>
      <c r="E165" t="s">
        <v>26</v>
      </c>
      <c r="F165">
        <v>4</v>
      </c>
      <c r="G165" t="s">
        <v>1378</v>
      </c>
      <c r="H165">
        <v>2</v>
      </c>
      <c r="I165" t="s">
        <v>27</v>
      </c>
      <c r="J165" t="s">
        <v>61</v>
      </c>
      <c r="K165" t="s">
        <v>22</v>
      </c>
      <c r="L165" t="s">
        <v>1375</v>
      </c>
    </row>
    <row r="166" spans="1:12" x14ac:dyDescent="0.35">
      <c r="A166" t="s">
        <v>1227</v>
      </c>
      <c r="B166">
        <v>15</v>
      </c>
      <c r="C166" t="str">
        <f t="shared" si="2"/>
        <v>7-17yrs</v>
      </c>
      <c r="D166" t="s">
        <v>31</v>
      </c>
      <c r="E166" t="s">
        <v>26</v>
      </c>
      <c r="F166">
        <v>8</v>
      </c>
      <c r="G166" t="s">
        <v>1378</v>
      </c>
      <c r="H166">
        <v>1</v>
      </c>
      <c r="I166" t="s">
        <v>27</v>
      </c>
      <c r="J166" t="s">
        <v>61</v>
      </c>
      <c r="K166" t="s">
        <v>22</v>
      </c>
      <c r="L166" t="s">
        <v>1375</v>
      </c>
    </row>
    <row r="167" spans="1:12" x14ac:dyDescent="0.35">
      <c r="A167" t="s">
        <v>1229</v>
      </c>
      <c r="B167">
        <v>15</v>
      </c>
      <c r="C167" t="str">
        <f t="shared" si="2"/>
        <v>7-17yrs</v>
      </c>
      <c r="D167" t="s">
        <v>55</v>
      </c>
      <c r="E167" t="s">
        <v>26</v>
      </c>
      <c r="F167">
        <v>3</v>
      </c>
      <c r="G167" t="s">
        <v>1378</v>
      </c>
      <c r="H167">
        <v>1</v>
      </c>
      <c r="I167" t="s">
        <v>35</v>
      </c>
      <c r="J167" t="s">
        <v>32</v>
      </c>
      <c r="K167" t="s">
        <v>22</v>
      </c>
      <c r="L167" t="s">
        <v>45</v>
      </c>
    </row>
    <row r="168" spans="1:12" x14ac:dyDescent="0.35">
      <c r="A168" t="s">
        <v>1234</v>
      </c>
      <c r="B168">
        <v>15</v>
      </c>
      <c r="C168" t="str">
        <f t="shared" si="2"/>
        <v>7-17yrs</v>
      </c>
      <c r="D168" t="s">
        <v>55</v>
      </c>
      <c r="E168" t="s">
        <v>18</v>
      </c>
      <c r="F168">
        <v>4</v>
      </c>
      <c r="G168" t="s">
        <v>1378</v>
      </c>
      <c r="H168">
        <v>1</v>
      </c>
      <c r="I168" t="s">
        <v>47</v>
      </c>
      <c r="J168" t="s">
        <v>66</v>
      </c>
      <c r="K168" t="s">
        <v>22</v>
      </c>
      <c r="L168" t="s">
        <v>37</v>
      </c>
    </row>
    <row r="169" spans="1:12" x14ac:dyDescent="0.35">
      <c r="A169" t="s">
        <v>1236</v>
      </c>
      <c r="B169">
        <v>15</v>
      </c>
      <c r="C169" t="str">
        <f t="shared" si="2"/>
        <v>7-17yrs</v>
      </c>
      <c r="D169" t="s">
        <v>25</v>
      </c>
      <c r="E169" t="s">
        <v>18</v>
      </c>
      <c r="F169">
        <v>5</v>
      </c>
      <c r="G169" t="s">
        <v>1378</v>
      </c>
      <c r="H169">
        <v>0</v>
      </c>
      <c r="I169" t="s">
        <v>57</v>
      </c>
      <c r="J169" t="s">
        <v>166</v>
      </c>
      <c r="K169" t="s">
        <v>22</v>
      </c>
      <c r="L169" t="s">
        <v>37</v>
      </c>
    </row>
    <row r="170" spans="1:12" x14ac:dyDescent="0.35">
      <c r="A170" t="s">
        <v>1247</v>
      </c>
      <c r="B170">
        <v>15</v>
      </c>
      <c r="C170" t="str">
        <f t="shared" si="2"/>
        <v>7-17yrs</v>
      </c>
      <c r="D170" t="s">
        <v>25</v>
      </c>
      <c r="E170" t="s">
        <v>18</v>
      </c>
      <c r="F170">
        <v>9</v>
      </c>
      <c r="G170" t="s">
        <v>1378</v>
      </c>
      <c r="H170">
        <v>0</v>
      </c>
      <c r="I170" t="s">
        <v>47</v>
      </c>
      <c r="J170" t="s">
        <v>66</v>
      </c>
      <c r="K170" t="s">
        <v>22</v>
      </c>
      <c r="L170" t="s">
        <v>37</v>
      </c>
    </row>
    <row r="171" spans="1:12" x14ac:dyDescent="0.35">
      <c r="A171" t="s">
        <v>1252</v>
      </c>
      <c r="B171">
        <v>15</v>
      </c>
      <c r="C171" t="str">
        <f t="shared" si="2"/>
        <v>7-17yrs</v>
      </c>
      <c r="D171" t="s">
        <v>31</v>
      </c>
      <c r="E171" t="s">
        <v>26</v>
      </c>
      <c r="F171">
        <v>5</v>
      </c>
      <c r="G171" t="s">
        <v>1378</v>
      </c>
      <c r="H171">
        <v>3</v>
      </c>
      <c r="I171" t="s">
        <v>35</v>
      </c>
      <c r="J171" t="s">
        <v>28</v>
      </c>
      <c r="K171" t="s">
        <v>22</v>
      </c>
      <c r="L171" t="s">
        <v>45</v>
      </c>
    </row>
    <row r="172" spans="1:12" x14ac:dyDescent="0.35">
      <c r="A172" t="s">
        <v>1259</v>
      </c>
      <c r="B172">
        <v>15</v>
      </c>
      <c r="C172" t="str">
        <f t="shared" si="2"/>
        <v>7-17yrs</v>
      </c>
      <c r="D172" t="s">
        <v>17</v>
      </c>
      <c r="E172" t="s">
        <v>18</v>
      </c>
      <c r="F172">
        <v>5</v>
      </c>
      <c r="G172" t="s">
        <v>1378</v>
      </c>
      <c r="H172">
        <v>0.5</v>
      </c>
      <c r="I172" t="s">
        <v>47</v>
      </c>
      <c r="J172" t="s">
        <v>39</v>
      </c>
      <c r="K172" t="s">
        <v>20</v>
      </c>
      <c r="L172" t="s">
        <v>33</v>
      </c>
    </row>
    <row r="173" spans="1:12" x14ac:dyDescent="0.35">
      <c r="A173" t="s">
        <v>1266</v>
      </c>
      <c r="B173">
        <v>15</v>
      </c>
      <c r="C173" t="str">
        <f t="shared" si="2"/>
        <v>7-17yrs</v>
      </c>
      <c r="D173" t="s">
        <v>55</v>
      </c>
      <c r="E173" t="s">
        <v>26</v>
      </c>
      <c r="F173">
        <v>6</v>
      </c>
      <c r="G173" t="s">
        <v>1378</v>
      </c>
      <c r="H173">
        <v>1</v>
      </c>
      <c r="I173" t="s">
        <v>35</v>
      </c>
      <c r="J173" t="s">
        <v>32</v>
      </c>
      <c r="K173" t="s">
        <v>22</v>
      </c>
      <c r="L173" t="s">
        <v>37</v>
      </c>
    </row>
    <row r="174" spans="1:12" x14ac:dyDescent="0.35">
      <c r="A174" t="s">
        <v>1274</v>
      </c>
      <c r="B174">
        <v>15</v>
      </c>
      <c r="C174" t="str">
        <f t="shared" si="2"/>
        <v>7-17yrs</v>
      </c>
      <c r="D174" t="s">
        <v>55</v>
      </c>
      <c r="E174" t="s">
        <v>26</v>
      </c>
      <c r="F174">
        <v>6</v>
      </c>
      <c r="G174" t="s">
        <v>1378</v>
      </c>
      <c r="H174">
        <v>5</v>
      </c>
      <c r="I174" t="s">
        <v>27</v>
      </c>
      <c r="J174" t="s">
        <v>1275</v>
      </c>
      <c r="K174" t="s">
        <v>22</v>
      </c>
      <c r="L174" t="s">
        <v>33</v>
      </c>
    </row>
    <row r="175" spans="1:12" x14ac:dyDescent="0.35">
      <c r="A175" t="s">
        <v>1305</v>
      </c>
      <c r="B175">
        <v>15</v>
      </c>
      <c r="C175" t="str">
        <f t="shared" si="2"/>
        <v>7-17yrs</v>
      </c>
      <c r="D175" t="s">
        <v>17</v>
      </c>
      <c r="E175" t="s">
        <v>18</v>
      </c>
      <c r="F175">
        <v>8</v>
      </c>
      <c r="G175" t="s">
        <v>1378</v>
      </c>
      <c r="H175">
        <v>0.5</v>
      </c>
      <c r="I175" t="s">
        <v>47</v>
      </c>
      <c r="J175" t="s">
        <v>61</v>
      </c>
      <c r="K175" t="s">
        <v>22</v>
      </c>
      <c r="L175" t="s">
        <v>52</v>
      </c>
    </row>
    <row r="176" spans="1:12" x14ac:dyDescent="0.35">
      <c r="A176" t="s">
        <v>1309</v>
      </c>
      <c r="B176">
        <v>15</v>
      </c>
      <c r="C176" t="str">
        <f t="shared" si="2"/>
        <v>7-17yrs</v>
      </c>
      <c r="D176" t="s">
        <v>31</v>
      </c>
      <c r="E176" t="s">
        <v>26</v>
      </c>
      <c r="F176">
        <v>4</v>
      </c>
      <c r="G176" t="s">
        <v>1378</v>
      </c>
      <c r="H176">
        <v>0.5</v>
      </c>
      <c r="I176" t="s">
        <v>35</v>
      </c>
      <c r="J176" t="s">
        <v>61</v>
      </c>
      <c r="K176" t="s">
        <v>22</v>
      </c>
      <c r="L176" t="s">
        <v>37</v>
      </c>
    </row>
    <row r="177" spans="1:12" x14ac:dyDescent="0.35">
      <c r="A177" t="s">
        <v>1344</v>
      </c>
      <c r="B177">
        <v>15</v>
      </c>
      <c r="C177" t="str">
        <f t="shared" si="2"/>
        <v>7-17yrs</v>
      </c>
      <c r="D177" t="s">
        <v>55</v>
      </c>
      <c r="E177" t="s">
        <v>26</v>
      </c>
      <c r="F177">
        <v>5</v>
      </c>
      <c r="G177" t="s">
        <v>1378</v>
      </c>
      <c r="H177">
        <v>1</v>
      </c>
      <c r="I177" t="s">
        <v>27</v>
      </c>
      <c r="J177" t="s">
        <v>48</v>
      </c>
      <c r="K177" t="s">
        <v>22</v>
      </c>
      <c r="L177" t="s">
        <v>1375</v>
      </c>
    </row>
    <row r="178" spans="1:12" x14ac:dyDescent="0.35">
      <c r="A178" t="s">
        <v>1347</v>
      </c>
      <c r="B178">
        <v>15</v>
      </c>
      <c r="C178" t="str">
        <f t="shared" si="2"/>
        <v>7-17yrs</v>
      </c>
      <c r="D178" t="s">
        <v>17</v>
      </c>
      <c r="E178" t="s">
        <v>44</v>
      </c>
      <c r="F178">
        <v>5</v>
      </c>
      <c r="G178" t="s">
        <v>1378</v>
      </c>
      <c r="H178">
        <v>2</v>
      </c>
      <c r="I178" t="s">
        <v>47</v>
      </c>
      <c r="J178" t="s">
        <v>39</v>
      </c>
      <c r="K178" t="s">
        <v>22</v>
      </c>
      <c r="L178" t="s">
        <v>33</v>
      </c>
    </row>
    <row r="179" spans="1:12" x14ac:dyDescent="0.35">
      <c r="A179" t="s">
        <v>173</v>
      </c>
      <c r="B179">
        <v>16</v>
      </c>
      <c r="C179" t="str">
        <f t="shared" si="2"/>
        <v>7-17yrs</v>
      </c>
      <c r="D179" t="s">
        <v>151</v>
      </c>
      <c r="E179" t="s">
        <v>26</v>
      </c>
      <c r="F179">
        <v>6</v>
      </c>
      <c r="G179" t="s">
        <v>1378</v>
      </c>
      <c r="H179">
        <v>2</v>
      </c>
      <c r="I179" t="s">
        <v>27</v>
      </c>
      <c r="J179" t="s">
        <v>28</v>
      </c>
      <c r="K179" t="s">
        <v>22</v>
      </c>
      <c r="L179" t="s">
        <v>33</v>
      </c>
    </row>
    <row r="180" spans="1:12" x14ac:dyDescent="0.35">
      <c r="A180" t="s">
        <v>176</v>
      </c>
      <c r="B180">
        <v>16</v>
      </c>
      <c r="C180" t="str">
        <f t="shared" si="2"/>
        <v>7-17yrs</v>
      </c>
      <c r="D180" t="s">
        <v>31</v>
      </c>
      <c r="E180" t="s">
        <v>26</v>
      </c>
      <c r="F180">
        <v>3</v>
      </c>
      <c r="G180" t="s">
        <v>1378</v>
      </c>
      <c r="H180">
        <v>3</v>
      </c>
      <c r="I180" t="s">
        <v>27</v>
      </c>
      <c r="J180" t="s">
        <v>32</v>
      </c>
      <c r="K180" t="s">
        <v>20</v>
      </c>
      <c r="L180" t="s">
        <v>177</v>
      </c>
    </row>
    <row r="181" spans="1:12" x14ac:dyDescent="0.35">
      <c r="A181" t="s">
        <v>251</v>
      </c>
      <c r="B181">
        <v>16</v>
      </c>
      <c r="C181" t="str">
        <f t="shared" si="2"/>
        <v>7-17yrs</v>
      </c>
      <c r="D181" t="s">
        <v>25</v>
      </c>
      <c r="E181" t="s">
        <v>18</v>
      </c>
      <c r="F181">
        <v>4</v>
      </c>
      <c r="G181" t="s">
        <v>1378</v>
      </c>
      <c r="H181">
        <v>1</v>
      </c>
      <c r="I181" t="s">
        <v>27</v>
      </c>
      <c r="J181" t="s">
        <v>61</v>
      </c>
      <c r="K181" t="s">
        <v>22</v>
      </c>
      <c r="L181" t="s">
        <v>37</v>
      </c>
    </row>
    <row r="182" spans="1:12" x14ac:dyDescent="0.35">
      <c r="A182" t="s">
        <v>287</v>
      </c>
      <c r="B182">
        <v>16</v>
      </c>
      <c r="C182" t="str">
        <f t="shared" si="2"/>
        <v>7-17yrs</v>
      </c>
      <c r="D182" t="s">
        <v>55</v>
      </c>
      <c r="E182" t="s">
        <v>44</v>
      </c>
      <c r="F182">
        <v>7</v>
      </c>
      <c r="G182" t="s">
        <v>1378</v>
      </c>
      <c r="H182">
        <v>1</v>
      </c>
      <c r="I182" t="s">
        <v>47</v>
      </c>
      <c r="J182" t="s">
        <v>66</v>
      </c>
      <c r="K182" t="s">
        <v>22</v>
      </c>
      <c r="L182" t="s">
        <v>288</v>
      </c>
    </row>
    <row r="183" spans="1:12" x14ac:dyDescent="0.35">
      <c r="A183" t="s">
        <v>292</v>
      </c>
      <c r="B183">
        <v>16</v>
      </c>
      <c r="C183" t="str">
        <f t="shared" si="2"/>
        <v>7-17yrs</v>
      </c>
      <c r="D183" t="s">
        <v>31</v>
      </c>
      <c r="E183" t="s">
        <v>26</v>
      </c>
      <c r="F183">
        <v>6</v>
      </c>
      <c r="G183" t="s">
        <v>1378</v>
      </c>
      <c r="H183">
        <v>2</v>
      </c>
      <c r="I183" t="s">
        <v>27</v>
      </c>
      <c r="J183" t="s">
        <v>48</v>
      </c>
      <c r="K183" t="s">
        <v>22</v>
      </c>
      <c r="L183" t="s">
        <v>37</v>
      </c>
    </row>
    <row r="184" spans="1:12" x14ac:dyDescent="0.35">
      <c r="A184" t="s">
        <v>300</v>
      </c>
      <c r="B184">
        <v>16</v>
      </c>
      <c r="C184" t="str">
        <f t="shared" si="2"/>
        <v>7-17yrs</v>
      </c>
      <c r="D184" t="s">
        <v>17</v>
      </c>
      <c r="E184" t="s">
        <v>18</v>
      </c>
      <c r="F184">
        <v>8</v>
      </c>
      <c r="G184" t="s">
        <v>1378</v>
      </c>
      <c r="H184">
        <v>1</v>
      </c>
      <c r="I184" t="s">
        <v>47</v>
      </c>
      <c r="J184" t="s">
        <v>39</v>
      </c>
      <c r="K184" t="s">
        <v>20</v>
      </c>
      <c r="L184" t="s">
        <v>33</v>
      </c>
    </row>
    <row r="185" spans="1:12" x14ac:dyDescent="0.35">
      <c r="A185" t="s">
        <v>329</v>
      </c>
      <c r="B185">
        <v>16</v>
      </c>
      <c r="C185" t="str">
        <f t="shared" si="2"/>
        <v>7-17yrs</v>
      </c>
      <c r="D185" t="s">
        <v>55</v>
      </c>
      <c r="E185" t="s">
        <v>26</v>
      </c>
      <c r="F185">
        <v>7</v>
      </c>
      <c r="G185" t="s">
        <v>1378</v>
      </c>
      <c r="H185">
        <v>1.5</v>
      </c>
      <c r="I185" t="s">
        <v>35</v>
      </c>
      <c r="J185" t="s">
        <v>61</v>
      </c>
      <c r="K185" t="s">
        <v>22</v>
      </c>
      <c r="L185" t="s">
        <v>1375</v>
      </c>
    </row>
    <row r="186" spans="1:12" x14ac:dyDescent="0.35">
      <c r="A186" t="s">
        <v>337</v>
      </c>
      <c r="B186">
        <v>16</v>
      </c>
      <c r="C186" t="str">
        <f t="shared" si="2"/>
        <v>7-17yrs</v>
      </c>
      <c r="D186" t="s">
        <v>151</v>
      </c>
      <c r="E186" t="s">
        <v>18</v>
      </c>
      <c r="F186">
        <v>4</v>
      </c>
      <c r="G186" t="s">
        <v>1378</v>
      </c>
      <c r="H186">
        <v>1</v>
      </c>
      <c r="I186" t="s">
        <v>47</v>
      </c>
      <c r="J186" t="s">
        <v>32</v>
      </c>
      <c r="K186" t="s">
        <v>22</v>
      </c>
      <c r="L186" t="s">
        <v>1375</v>
      </c>
    </row>
    <row r="187" spans="1:12" x14ac:dyDescent="0.35">
      <c r="A187" t="s">
        <v>353</v>
      </c>
      <c r="B187">
        <v>16</v>
      </c>
      <c r="C187" t="str">
        <f t="shared" si="2"/>
        <v>7-17yrs</v>
      </c>
      <c r="D187" t="s">
        <v>17</v>
      </c>
      <c r="E187" t="s">
        <v>18</v>
      </c>
      <c r="F187">
        <v>6</v>
      </c>
      <c r="G187" t="s">
        <v>1378</v>
      </c>
      <c r="H187">
        <v>1</v>
      </c>
      <c r="I187" t="s">
        <v>47</v>
      </c>
      <c r="J187" t="s">
        <v>32</v>
      </c>
      <c r="K187" t="s">
        <v>20</v>
      </c>
      <c r="L187" t="s">
        <v>1375</v>
      </c>
    </row>
    <row r="188" spans="1:12" x14ac:dyDescent="0.35">
      <c r="A188" t="s">
        <v>362</v>
      </c>
      <c r="B188">
        <v>16</v>
      </c>
      <c r="C188" t="str">
        <f t="shared" si="2"/>
        <v>7-17yrs</v>
      </c>
      <c r="D188" t="s">
        <v>151</v>
      </c>
      <c r="E188" t="s">
        <v>363</v>
      </c>
      <c r="F188">
        <v>4</v>
      </c>
      <c r="G188" t="s">
        <v>1378</v>
      </c>
      <c r="H188">
        <v>0.5</v>
      </c>
      <c r="I188" t="s">
        <v>47</v>
      </c>
      <c r="J188" t="s">
        <v>364</v>
      </c>
      <c r="K188" t="s">
        <v>22</v>
      </c>
      <c r="L188" t="s">
        <v>365</v>
      </c>
    </row>
    <row r="189" spans="1:12" x14ac:dyDescent="0.35">
      <c r="A189" t="s">
        <v>376</v>
      </c>
      <c r="B189">
        <v>16</v>
      </c>
      <c r="C189" t="str">
        <f t="shared" si="2"/>
        <v>7-17yrs</v>
      </c>
      <c r="D189" t="s">
        <v>31</v>
      </c>
      <c r="E189" t="s">
        <v>26</v>
      </c>
      <c r="F189">
        <v>5</v>
      </c>
      <c r="G189" t="s">
        <v>1378</v>
      </c>
      <c r="H189">
        <v>2</v>
      </c>
      <c r="I189" t="s">
        <v>47</v>
      </c>
      <c r="J189" t="s">
        <v>61</v>
      </c>
      <c r="K189" t="s">
        <v>22</v>
      </c>
      <c r="L189" t="s">
        <v>37</v>
      </c>
    </row>
    <row r="190" spans="1:12" x14ac:dyDescent="0.35">
      <c r="A190" t="s">
        <v>384</v>
      </c>
      <c r="B190">
        <v>16</v>
      </c>
      <c r="C190" t="str">
        <f t="shared" si="2"/>
        <v>7-17yrs</v>
      </c>
      <c r="D190" t="s">
        <v>25</v>
      </c>
      <c r="E190" t="s">
        <v>44</v>
      </c>
      <c r="F190">
        <v>7</v>
      </c>
      <c r="G190" t="s">
        <v>1378</v>
      </c>
      <c r="H190">
        <v>2</v>
      </c>
      <c r="I190" t="s">
        <v>47</v>
      </c>
      <c r="J190" t="s">
        <v>48</v>
      </c>
      <c r="K190" t="s">
        <v>20</v>
      </c>
      <c r="L190" t="s">
        <v>1375</v>
      </c>
    </row>
    <row r="191" spans="1:12" x14ac:dyDescent="0.35">
      <c r="A191" t="s">
        <v>406</v>
      </c>
      <c r="B191">
        <v>16</v>
      </c>
      <c r="C191" t="str">
        <f t="shared" si="2"/>
        <v>7-17yrs</v>
      </c>
      <c r="D191" t="s">
        <v>31</v>
      </c>
      <c r="E191" t="s">
        <v>26</v>
      </c>
      <c r="F191">
        <v>4</v>
      </c>
      <c r="G191" t="s">
        <v>1378</v>
      </c>
      <c r="H191">
        <v>4</v>
      </c>
      <c r="I191" t="s">
        <v>27</v>
      </c>
      <c r="J191" t="s">
        <v>407</v>
      </c>
      <c r="K191" t="s">
        <v>20</v>
      </c>
      <c r="L191" t="s">
        <v>357</v>
      </c>
    </row>
    <row r="192" spans="1:12" x14ac:dyDescent="0.35">
      <c r="A192" t="s">
        <v>413</v>
      </c>
      <c r="B192">
        <v>16</v>
      </c>
      <c r="C192" t="str">
        <f t="shared" si="2"/>
        <v>7-17yrs</v>
      </c>
      <c r="D192" t="s">
        <v>17</v>
      </c>
      <c r="E192" t="s">
        <v>26</v>
      </c>
      <c r="F192">
        <v>4</v>
      </c>
      <c r="G192" t="s">
        <v>1378</v>
      </c>
      <c r="H192">
        <v>1</v>
      </c>
      <c r="I192" t="s">
        <v>35</v>
      </c>
      <c r="J192" t="s">
        <v>166</v>
      </c>
      <c r="K192" t="s">
        <v>22</v>
      </c>
      <c r="L192" t="s">
        <v>52</v>
      </c>
    </row>
    <row r="193" spans="1:12" x14ac:dyDescent="0.35">
      <c r="A193" t="s">
        <v>424</v>
      </c>
      <c r="B193">
        <v>16</v>
      </c>
      <c r="C193" t="str">
        <f t="shared" si="2"/>
        <v>7-17yrs</v>
      </c>
      <c r="D193" t="s">
        <v>31</v>
      </c>
      <c r="E193" t="s">
        <v>26</v>
      </c>
      <c r="F193">
        <v>4</v>
      </c>
      <c r="G193" t="s">
        <v>1378</v>
      </c>
      <c r="H193">
        <v>2</v>
      </c>
      <c r="I193" t="s">
        <v>27</v>
      </c>
      <c r="J193" t="s">
        <v>425</v>
      </c>
      <c r="K193" t="s">
        <v>20</v>
      </c>
      <c r="L193" t="s">
        <v>33</v>
      </c>
    </row>
    <row r="194" spans="1:12" x14ac:dyDescent="0.35">
      <c r="A194" t="s">
        <v>439</v>
      </c>
      <c r="B194">
        <v>16</v>
      </c>
      <c r="C194" t="str">
        <f t="shared" ref="C194:C257" si="3">VLOOKUP(B194,$U$2:$V$4,2)</f>
        <v>7-17yrs</v>
      </c>
      <c r="D194" t="s">
        <v>55</v>
      </c>
      <c r="E194" t="s">
        <v>18</v>
      </c>
      <c r="F194">
        <v>8</v>
      </c>
      <c r="G194" t="s">
        <v>1378</v>
      </c>
      <c r="H194">
        <v>1</v>
      </c>
      <c r="I194" t="s">
        <v>27</v>
      </c>
      <c r="J194" t="s">
        <v>36</v>
      </c>
      <c r="K194" t="s">
        <v>20</v>
      </c>
      <c r="L194" t="s">
        <v>37</v>
      </c>
    </row>
    <row r="195" spans="1:12" x14ac:dyDescent="0.35">
      <c r="A195" t="s">
        <v>447</v>
      </c>
      <c r="B195">
        <v>16</v>
      </c>
      <c r="C195" t="str">
        <f t="shared" si="3"/>
        <v>7-17yrs</v>
      </c>
      <c r="D195" t="s">
        <v>55</v>
      </c>
      <c r="E195" t="s">
        <v>87</v>
      </c>
      <c r="F195">
        <v>4</v>
      </c>
      <c r="G195" t="s">
        <v>1378</v>
      </c>
      <c r="H195">
        <v>1</v>
      </c>
      <c r="I195" t="s">
        <v>47</v>
      </c>
      <c r="J195" t="s">
        <v>32</v>
      </c>
      <c r="K195" t="s">
        <v>22</v>
      </c>
      <c r="L195" t="s">
        <v>37</v>
      </c>
    </row>
    <row r="196" spans="1:12" x14ac:dyDescent="0.35">
      <c r="A196" t="s">
        <v>460</v>
      </c>
      <c r="B196">
        <v>16</v>
      </c>
      <c r="C196" t="str">
        <f t="shared" si="3"/>
        <v>7-17yrs</v>
      </c>
      <c r="D196" t="s">
        <v>55</v>
      </c>
      <c r="E196" t="s">
        <v>26</v>
      </c>
      <c r="F196">
        <v>1</v>
      </c>
      <c r="G196" t="s">
        <v>1377</v>
      </c>
      <c r="H196">
        <v>2</v>
      </c>
      <c r="I196" t="s">
        <v>47</v>
      </c>
      <c r="J196" t="s">
        <v>32</v>
      </c>
      <c r="K196" t="s">
        <v>22</v>
      </c>
      <c r="L196" t="s">
        <v>1375</v>
      </c>
    </row>
    <row r="197" spans="1:12" x14ac:dyDescent="0.35">
      <c r="A197" t="s">
        <v>463</v>
      </c>
      <c r="B197">
        <v>16</v>
      </c>
      <c r="C197" t="str">
        <f t="shared" si="3"/>
        <v>7-17yrs</v>
      </c>
      <c r="D197" t="s">
        <v>55</v>
      </c>
      <c r="E197" t="s">
        <v>26</v>
      </c>
      <c r="F197">
        <v>4</v>
      </c>
      <c r="G197" t="s">
        <v>1378</v>
      </c>
      <c r="H197">
        <v>2</v>
      </c>
      <c r="I197" t="s">
        <v>47</v>
      </c>
      <c r="J197" t="s">
        <v>68</v>
      </c>
      <c r="K197" t="s">
        <v>20</v>
      </c>
      <c r="L197" t="s">
        <v>33</v>
      </c>
    </row>
    <row r="198" spans="1:12" x14ac:dyDescent="0.35">
      <c r="A198" t="s">
        <v>507</v>
      </c>
      <c r="B198">
        <v>16</v>
      </c>
      <c r="C198" t="str">
        <f t="shared" si="3"/>
        <v>7-17yrs</v>
      </c>
      <c r="D198" t="s">
        <v>25</v>
      </c>
      <c r="E198" t="s">
        <v>26</v>
      </c>
      <c r="F198">
        <v>2</v>
      </c>
      <c r="G198" t="s">
        <v>1377</v>
      </c>
      <c r="H198">
        <v>4</v>
      </c>
      <c r="I198" t="s">
        <v>47</v>
      </c>
      <c r="J198" t="s">
        <v>61</v>
      </c>
      <c r="K198" t="s">
        <v>22</v>
      </c>
      <c r="L198" t="s">
        <v>1375</v>
      </c>
    </row>
    <row r="199" spans="1:12" x14ac:dyDescent="0.35">
      <c r="A199" t="s">
        <v>549</v>
      </c>
      <c r="B199">
        <v>16</v>
      </c>
      <c r="C199" t="str">
        <f t="shared" si="3"/>
        <v>7-17yrs</v>
      </c>
      <c r="D199" t="s">
        <v>31</v>
      </c>
      <c r="E199" t="s">
        <v>18</v>
      </c>
      <c r="F199">
        <v>2</v>
      </c>
      <c r="G199" t="s">
        <v>1377</v>
      </c>
      <c r="H199">
        <v>2</v>
      </c>
      <c r="I199" t="s">
        <v>35</v>
      </c>
      <c r="J199" t="s">
        <v>32</v>
      </c>
      <c r="K199" t="s">
        <v>22</v>
      </c>
      <c r="L199" t="s">
        <v>29</v>
      </c>
    </row>
    <row r="200" spans="1:12" x14ac:dyDescent="0.35">
      <c r="A200" t="s">
        <v>558</v>
      </c>
      <c r="B200">
        <v>16</v>
      </c>
      <c r="C200" t="str">
        <f t="shared" si="3"/>
        <v>7-17yrs</v>
      </c>
      <c r="D200" t="s">
        <v>17</v>
      </c>
      <c r="E200" t="s">
        <v>26</v>
      </c>
      <c r="F200">
        <v>6</v>
      </c>
      <c r="G200" t="s">
        <v>1378</v>
      </c>
      <c r="H200">
        <v>1</v>
      </c>
      <c r="I200" t="s">
        <v>27</v>
      </c>
      <c r="J200" t="s">
        <v>277</v>
      </c>
      <c r="K200" t="s">
        <v>22</v>
      </c>
      <c r="L200" t="s">
        <v>52</v>
      </c>
    </row>
    <row r="201" spans="1:12" x14ac:dyDescent="0.35">
      <c r="A201" t="s">
        <v>561</v>
      </c>
      <c r="B201">
        <v>16</v>
      </c>
      <c r="C201" t="str">
        <f t="shared" si="3"/>
        <v>7-17yrs</v>
      </c>
      <c r="D201" t="s">
        <v>17</v>
      </c>
      <c r="E201" t="s">
        <v>26</v>
      </c>
      <c r="F201">
        <v>0</v>
      </c>
      <c r="G201" t="s">
        <v>1377</v>
      </c>
      <c r="H201">
        <v>1</v>
      </c>
      <c r="I201" t="s">
        <v>142</v>
      </c>
      <c r="J201" t="s">
        <v>61</v>
      </c>
      <c r="K201" t="s">
        <v>22</v>
      </c>
      <c r="L201" t="s">
        <v>52</v>
      </c>
    </row>
    <row r="202" spans="1:12" x14ac:dyDescent="0.35">
      <c r="A202" t="s">
        <v>660</v>
      </c>
      <c r="B202">
        <v>16</v>
      </c>
      <c r="C202" t="str">
        <f t="shared" si="3"/>
        <v>7-17yrs</v>
      </c>
      <c r="D202" t="s">
        <v>55</v>
      </c>
      <c r="E202" t="s">
        <v>26</v>
      </c>
      <c r="F202">
        <v>7</v>
      </c>
      <c r="G202" t="s">
        <v>1378</v>
      </c>
      <c r="H202">
        <v>1</v>
      </c>
      <c r="I202" t="s">
        <v>47</v>
      </c>
      <c r="J202" t="s">
        <v>32</v>
      </c>
      <c r="K202" t="s">
        <v>22</v>
      </c>
      <c r="L202" t="s">
        <v>45</v>
      </c>
    </row>
    <row r="203" spans="1:12" x14ac:dyDescent="0.35">
      <c r="A203" t="s">
        <v>664</v>
      </c>
      <c r="B203">
        <v>16</v>
      </c>
      <c r="C203" t="str">
        <f t="shared" si="3"/>
        <v>7-17yrs</v>
      </c>
      <c r="D203" t="s">
        <v>31</v>
      </c>
      <c r="E203" t="s">
        <v>26</v>
      </c>
      <c r="F203">
        <v>2</v>
      </c>
      <c r="G203" t="s">
        <v>1377</v>
      </c>
      <c r="H203">
        <v>1</v>
      </c>
      <c r="I203" t="s">
        <v>47</v>
      </c>
      <c r="J203" t="s">
        <v>66</v>
      </c>
      <c r="K203" t="s">
        <v>22</v>
      </c>
      <c r="L203" t="s">
        <v>1375</v>
      </c>
    </row>
    <row r="204" spans="1:12" x14ac:dyDescent="0.35">
      <c r="A204" t="s">
        <v>709</v>
      </c>
      <c r="B204">
        <v>16</v>
      </c>
      <c r="C204" t="str">
        <f t="shared" si="3"/>
        <v>7-17yrs</v>
      </c>
      <c r="D204" t="s">
        <v>17</v>
      </c>
      <c r="E204" t="s">
        <v>18</v>
      </c>
      <c r="F204">
        <v>5</v>
      </c>
      <c r="G204" t="s">
        <v>1378</v>
      </c>
      <c r="H204">
        <v>0.4</v>
      </c>
      <c r="I204" t="s">
        <v>35</v>
      </c>
      <c r="J204" t="s">
        <v>61</v>
      </c>
      <c r="K204" t="s">
        <v>20</v>
      </c>
      <c r="L204" t="s">
        <v>52</v>
      </c>
    </row>
    <row r="205" spans="1:12" x14ac:dyDescent="0.35">
      <c r="A205" t="s">
        <v>713</v>
      </c>
      <c r="B205">
        <v>16</v>
      </c>
      <c r="C205" t="str">
        <f t="shared" si="3"/>
        <v>7-17yrs</v>
      </c>
      <c r="D205" t="s">
        <v>55</v>
      </c>
      <c r="E205" t="s">
        <v>26</v>
      </c>
      <c r="F205">
        <v>1</v>
      </c>
      <c r="G205" t="s">
        <v>1377</v>
      </c>
      <c r="H205">
        <v>2</v>
      </c>
      <c r="I205" t="s">
        <v>27</v>
      </c>
      <c r="J205" t="s">
        <v>61</v>
      </c>
      <c r="K205" t="s">
        <v>22</v>
      </c>
      <c r="L205" t="s">
        <v>1375</v>
      </c>
    </row>
    <row r="206" spans="1:12" x14ac:dyDescent="0.35">
      <c r="A206" t="s">
        <v>752</v>
      </c>
      <c r="B206">
        <v>16</v>
      </c>
      <c r="C206" t="str">
        <f t="shared" si="3"/>
        <v>7-17yrs</v>
      </c>
      <c r="D206" t="s">
        <v>17</v>
      </c>
      <c r="E206" t="s">
        <v>26</v>
      </c>
      <c r="F206">
        <v>1</v>
      </c>
      <c r="G206" t="s">
        <v>1377</v>
      </c>
      <c r="H206">
        <v>2</v>
      </c>
      <c r="I206" t="s">
        <v>27</v>
      </c>
      <c r="J206" t="s">
        <v>61</v>
      </c>
      <c r="K206" t="s">
        <v>22</v>
      </c>
      <c r="L206" t="s">
        <v>1375</v>
      </c>
    </row>
    <row r="207" spans="1:12" x14ac:dyDescent="0.35">
      <c r="A207" t="s">
        <v>758</v>
      </c>
      <c r="B207">
        <v>16</v>
      </c>
      <c r="C207" t="str">
        <f t="shared" si="3"/>
        <v>7-17yrs</v>
      </c>
      <c r="D207" t="s">
        <v>17</v>
      </c>
      <c r="E207" t="s">
        <v>87</v>
      </c>
      <c r="F207">
        <v>2</v>
      </c>
      <c r="G207" t="s">
        <v>1377</v>
      </c>
      <c r="H207">
        <v>1</v>
      </c>
      <c r="I207" t="s">
        <v>35</v>
      </c>
      <c r="J207" t="s">
        <v>58</v>
      </c>
      <c r="K207" t="s">
        <v>20</v>
      </c>
      <c r="L207" t="s">
        <v>1375</v>
      </c>
    </row>
    <row r="208" spans="1:12" x14ac:dyDescent="0.35">
      <c r="A208" t="s">
        <v>759</v>
      </c>
      <c r="B208">
        <v>16</v>
      </c>
      <c r="C208" t="str">
        <f t="shared" si="3"/>
        <v>7-17yrs</v>
      </c>
      <c r="D208" t="s">
        <v>31</v>
      </c>
      <c r="E208" t="s">
        <v>87</v>
      </c>
      <c r="F208">
        <v>0.8</v>
      </c>
      <c r="G208" t="s">
        <v>1377</v>
      </c>
      <c r="H208">
        <v>1</v>
      </c>
      <c r="I208" t="s">
        <v>27</v>
      </c>
      <c r="J208" t="s">
        <v>32</v>
      </c>
      <c r="K208" t="s">
        <v>22</v>
      </c>
      <c r="L208" t="s">
        <v>1375</v>
      </c>
    </row>
    <row r="209" spans="1:12" x14ac:dyDescent="0.35">
      <c r="A209" t="s">
        <v>928</v>
      </c>
      <c r="B209">
        <v>16</v>
      </c>
      <c r="C209" t="str">
        <f t="shared" si="3"/>
        <v>7-17yrs</v>
      </c>
      <c r="D209" t="s">
        <v>31</v>
      </c>
      <c r="E209" t="s">
        <v>18</v>
      </c>
      <c r="F209">
        <v>5</v>
      </c>
      <c r="G209" t="s">
        <v>1378</v>
      </c>
      <c r="H209">
        <v>0.5</v>
      </c>
      <c r="I209" t="s">
        <v>27</v>
      </c>
      <c r="J209" t="s">
        <v>66</v>
      </c>
      <c r="K209" t="s">
        <v>20</v>
      </c>
      <c r="L209" t="s">
        <v>45</v>
      </c>
    </row>
    <row r="210" spans="1:12" x14ac:dyDescent="0.35">
      <c r="A210" t="s">
        <v>1029</v>
      </c>
      <c r="B210">
        <v>16</v>
      </c>
      <c r="C210" t="str">
        <f t="shared" si="3"/>
        <v>7-17yrs</v>
      </c>
      <c r="D210" t="s">
        <v>31</v>
      </c>
      <c r="E210" t="s">
        <v>26</v>
      </c>
      <c r="F210">
        <v>5</v>
      </c>
      <c r="G210" t="s">
        <v>1378</v>
      </c>
      <c r="H210">
        <v>3</v>
      </c>
      <c r="I210" t="s">
        <v>47</v>
      </c>
      <c r="J210" t="s">
        <v>28</v>
      </c>
      <c r="K210" t="s">
        <v>20</v>
      </c>
      <c r="L210" t="s">
        <v>37</v>
      </c>
    </row>
    <row r="211" spans="1:12" x14ac:dyDescent="0.35">
      <c r="A211" t="s">
        <v>1084</v>
      </c>
      <c r="B211">
        <v>16</v>
      </c>
      <c r="C211" t="str">
        <f t="shared" si="3"/>
        <v>7-17yrs</v>
      </c>
      <c r="D211" t="s">
        <v>55</v>
      </c>
      <c r="E211" t="s">
        <v>26</v>
      </c>
      <c r="F211">
        <v>3</v>
      </c>
      <c r="G211" t="s">
        <v>1378</v>
      </c>
      <c r="H211">
        <v>5</v>
      </c>
      <c r="I211" t="s">
        <v>35</v>
      </c>
      <c r="J211" t="s">
        <v>32</v>
      </c>
      <c r="K211" t="s">
        <v>22</v>
      </c>
      <c r="L211" t="s">
        <v>45</v>
      </c>
    </row>
    <row r="212" spans="1:12" x14ac:dyDescent="0.35">
      <c r="A212" t="s">
        <v>1172</v>
      </c>
      <c r="B212">
        <v>16</v>
      </c>
      <c r="C212" t="str">
        <f t="shared" si="3"/>
        <v>7-17yrs</v>
      </c>
      <c r="D212" t="s">
        <v>31</v>
      </c>
      <c r="E212" t="s">
        <v>26</v>
      </c>
      <c r="F212">
        <v>4</v>
      </c>
      <c r="G212" t="s">
        <v>1378</v>
      </c>
      <c r="H212">
        <v>2</v>
      </c>
      <c r="I212" t="s">
        <v>27</v>
      </c>
      <c r="J212" t="s">
        <v>28</v>
      </c>
      <c r="K212" t="s">
        <v>22</v>
      </c>
      <c r="L212" t="s">
        <v>1375</v>
      </c>
    </row>
    <row r="213" spans="1:12" x14ac:dyDescent="0.35">
      <c r="A213" t="s">
        <v>1211</v>
      </c>
      <c r="B213">
        <v>16</v>
      </c>
      <c r="C213" t="str">
        <f t="shared" si="3"/>
        <v>7-17yrs</v>
      </c>
      <c r="D213" t="s">
        <v>25</v>
      </c>
      <c r="E213" t="s">
        <v>363</v>
      </c>
      <c r="F213">
        <v>4</v>
      </c>
      <c r="G213" t="s">
        <v>1378</v>
      </c>
      <c r="H213">
        <v>5</v>
      </c>
      <c r="I213" t="s">
        <v>27</v>
      </c>
      <c r="J213" t="s">
        <v>32</v>
      </c>
      <c r="K213" t="s">
        <v>20</v>
      </c>
      <c r="L213" t="s">
        <v>29</v>
      </c>
    </row>
    <row r="214" spans="1:12" x14ac:dyDescent="0.35">
      <c r="A214" t="s">
        <v>1214</v>
      </c>
      <c r="B214">
        <v>16</v>
      </c>
      <c r="C214" t="str">
        <f t="shared" si="3"/>
        <v>7-17yrs</v>
      </c>
      <c r="D214" t="s">
        <v>17</v>
      </c>
      <c r="E214" t="s">
        <v>26</v>
      </c>
      <c r="F214">
        <v>8</v>
      </c>
      <c r="G214" t="s">
        <v>1378</v>
      </c>
      <c r="H214">
        <v>1</v>
      </c>
      <c r="I214" t="s">
        <v>27</v>
      </c>
      <c r="J214" t="s">
        <v>39</v>
      </c>
      <c r="K214" t="s">
        <v>20</v>
      </c>
      <c r="L214" t="s">
        <v>52</v>
      </c>
    </row>
    <row r="215" spans="1:12" x14ac:dyDescent="0.35">
      <c r="A215" t="s">
        <v>1215</v>
      </c>
      <c r="B215">
        <v>16</v>
      </c>
      <c r="C215" t="str">
        <f t="shared" si="3"/>
        <v>7-17yrs</v>
      </c>
      <c r="D215" t="s">
        <v>55</v>
      </c>
      <c r="E215" t="s">
        <v>18</v>
      </c>
      <c r="F215">
        <v>5</v>
      </c>
      <c r="G215" t="s">
        <v>1378</v>
      </c>
      <c r="H215">
        <v>1</v>
      </c>
      <c r="I215" t="s">
        <v>57</v>
      </c>
      <c r="J215" t="s">
        <v>32</v>
      </c>
      <c r="K215" t="s">
        <v>22</v>
      </c>
      <c r="L215" t="s">
        <v>33</v>
      </c>
    </row>
    <row r="216" spans="1:12" x14ac:dyDescent="0.35">
      <c r="A216" t="s">
        <v>1217</v>
      </c>
      <c r="B216">
        <v>16</v>
      </c>
      <c r="C216" t="str">
        <f t="shared" si="3"/>
        <v>7-17yrs</v>
      </c>
      <c r="D216" t="s">
        <v>31</v>
      </c>
      <c r="E216" t="s">
        <v>26</v>
      </c>
      <c r="F216">
        <v>5</v>
      </c>
      <c r="G216" t="s">
        <v>1378</v>
      </c>
      <c r="H216">
        <v>1.5</v>
      </c>
      <c r="I216" t="s">
        <v>35</v>
      </c>
      <c r="J216" t="s">
        <v>61</v>
      </c>
      <c r="K216" t="s">
        <v>20</v>
      </c>
      <c r="L216" t="s">
        <v>29</v>
      </c>
    </row>
    <row r="217" spans="1:12" x14ac:dyDescent="0.35">
      <c r="A217" t="s">
        <v>1218</v>
      </c>
      <c r="B217">
        <v>16</v>
      </c>
      <c r="C217" t="str">
        <f t="shared" si="3"/>
        <v>7-17yrs</v>
      </c>
      <c r="D217" t="s">
        <v>31</v>
      </c>
      <c r="E217" t="s">
        <v>26</v>
      </c>
      <c r="F217">
        <v>4</v>
      </c>
      <c r="G217" t="s">
        <v>1378</v>
      </c>
      <c r="H217">
        <v>2</v>
      </c>
      <c r="I217" t="s">
        <v>35</v>
      </c>
      <c r="J217" t="s">
        <v>36</v>
      </c>
      <c r="K217" t="s">
        <v>22</v>
      </c>
      <c r="L217" t="s">
        <v>37</v>
      </c>
    </row>
    <row r="218" spans="1:12" x14ac:dyDescent="0.35">
      <c r="A218" t="s">
        <v>1219</v>
      </c>
      <c r="B218">
        <v>16</v>
      </c>
      <c r="C218" t="str">
        <f t="shared" si="3"/>
        <v>7-17yrs</v>
      </c>
      <c r="D218" t="s">
        <v>17</v>
      </c>
      <c r="E218" t="s">
        <v>44</v>
      </c>
      <c r="F218">
        <v>7</v>
      </c>
      <c r="G218" t="s">
        <v>1378</v>
      </c>
      <c r="H218">
        <v>0.5</v>
      </c>
      <c r="I218" t="s">
        <v>47</v>
      </c>
      <c r="J218" t="s">
        <v>32</v>
      </c>
      <c r="K218" t="s">
        <v>20</v>
      </c>
      <c r="L218" t="s">
        <v>378</v>
      </c>
    </row>
    <row r="219" spans="1:12" x14ac:dyDescent="0.35">
      <c r="A219" t="s">
        <v>1221</v>
      </c>
      <c r="B219">
        <v>16</v>
      </c>
      <c r="C219" t="str">
        <f t="shared" si="3"/>
        <v>7-17yrs</v>
      </c>
      <c r="D219" t="s">
        <v>31</v>
      </c>
      <c r="E219" t="s">
        <v>26</v>
      </c>
      <c r="F219">
        <v>5</v>
      </c>
      <c r="G219" t="s">
        <v>1378</v>
      </c>
      <c r="H219">
        <v>1</v>
      </c>
      <c r="I219" t="s">
        <v>27</v>
      </c>
      <c r="J219" t="s">
        <v>1222</v>
      </c>
      <c r="K219" t="s">
        <v>22</v>
      </c>
      <c r="L219" t="s">
        <v>37</v>
      </c>
    </row>
    <row r="220" spans="1:12" x14ac:dyDescent="0.35">
      <c r="A220" t="s">
        <v>1224</v>
      </c>
      <c r="B220">
        <v>16</v>
      </c>
      <c r="C220" t="str">
        <f t="shared" si="3"/>
        <v>7-17yrs</v>
      </c>
      <c r="D220" t="s">
        <v>55</v>
      </c>
      <c r="E220" t="s">
        <v>18</v>
      </c>
      <c r="F220">
        <v>4</v>
      </c>
      <c r="G220" t="s">
        <v>1378</v>
      </c>
      <c r="H220">
        <v>0.5</v>
      </c>
      <c r="I220" t="s">
        <v>27</v>
      </c>
      <c r="J220" t="s">
        <v>32</v>
      </c>
      <c r="K220" t="s">
        <v>22</v>
      </c>
      <c r="L220" t="s">
        <v>1375</v>
      </c>
    </row>
    <row r="221" spans="1:12" x14ac:dyDescent="0.35">
      <c r="A221" t="s">
        <v>1228</v>
      </c>
      <c r="B221">
        <v>16</v>
      </c>
      <c r="C221" t="str">
        <f t="shared" si="3"/>
        <v>7-17yrs</v>
      </c>
      <c r="D221" t="s">
        <v>17</v>
      </c>
      <c r="E221" t="s">
        <v>26</v>
      </c>
      <c r="F221">
        <v>7</v>
      </c>
      <c r="G221" t="s">
        <v>1378</v>
      </c>
      <c r="H221">
        <v>0.5</v>
      </c>
      <c r="I221" t="s">
        <v>27</v>
      </c>
      <c r="J221" t="s">
        <v>277</v>
      </c>
      <c r="K221" t="s">
        <v>22</v>
      </c>
      <c r="L221" t="s">
        <v>1375</v>
      </c>
    </row>
    <row r="222" spans="1:12" x14ac:dyDescent="0.35">
      <c r="A222" t="s">
        <v>1230</v>
      </c>
      <c r="B222">
        <v>16</v>
      </c>
      <c r="C222" t="str">
        <f t="shared" si="3"/>
        <v>7-17yrs</v>
      </c>
      <c r="D222" t="s">
        <v>55</v>
      </c>
      <c r="E222" t="s">
        <v>18</v>
      </c>
      <c r="F222">
        <v>8</v>
      </c>
      <c r="G222" t="s">
        <v>1378</v>
      </c>
      <c r="H222">
        <v>0</v>
      </c>
      <c r="I222" t="s">
        <v>139</v>
      </c>
      <c r="J222" t="s">
        <v>1231</v>
      </c>
      <c r="K222" t="s">
        <v>20</v>
      </c>
      <c r="L222" t="s">
        <v>37</v>
      </c>
    </row>
    <row r="223" spans="1:12" x14ac:dyDescent="0.35">
      <c r="A223" t="s">
        <v>1232</v>
      </c>
      <c r="B223">
        <v>16</v>
      </c>
      <c r="C223" t="str">
        <f t="shared" si="3"/>
        <v>7-17yrs</v>
      </c>
      <c r="D223" t="s">
        <v>55</v>
      </c>
      <c r="E223" t="s">
        <v>18</v>
      </c>
      <c r="F223">
        <v>7</v>
      </c>
      <c r="G223" t="s">
        <v>1378</v>
      </c>
      <c r="H223">
        <v>3</v>
      </c>
      <c r="I223" t="s">
        <v>27</v>
      </c>
      <c r="J223" t="s">
        <v>1233</v>
      </c>
      <c r="K223" t="s">
        <v>20</v>
      </c>
      <c r="L223" t="s">
        <v>1375</v>
      </c>
    </row>
    <row r="224" spans="1:12" x14ac:dyDescent="0.35">
      <c r="A224" t="s">
        <v>1235</v>
      </c>
      <c r="B224">
        <v>16</v>
      </c>
      <c r="C224" t="str">
        <f t="shared" si="3"/>
        <v>7-17yrs</v>
      </c>
      <c r="D224" t="s">
        <v>55</v>
      </c>
      <c r="E224" t="s">
        <v>18</v>
      </c>
      <c r="F224">
        <v>8</v>
      </c>
      <c r="G224" t="s">
        <v>1378</v>
      </c>
      <c r="H224">
        <v>2</v>
      </c>
      <c r="I224" t="s">
        <v>47</v>
      </c>
      <c r="J224" t="s">
        <v>32</v>
      </c>
      <c r="K224" t="s">
        <v>20</v>
      </c>
      <c r="L224" t="s">
        <v>1375</v>
      </c>
    </row>
    <row r="225" spans="1:12" x14ac:dyDescent="0.35">
      <c r="A225" t="s">
        <v>1237</v>
      </c>
      <c r="B225">
        <v>16</v>
      </c>
      <c r="C225" t="str">
        <f t="shared" si="3"/>
        <v>7-17yrs</v>
      </c>
      <c r="D225" t="s">
        <v>55</v>
      </c>
      <c r="E225" t="s">
        <v>26</v>
      </c>
      <c r="F225">
        <v>8</v>
      </c>
      <c r="G225" t="s">
        <v>1378</v>
      </c>
      <c r="H225">
        <v>8</v>
      </c>
      <c r="I225" t="s">
        <v>47</v>
      </c>
      <c r="J225" t="s">
        <v>32</v>
      </c>
      <c r="K225" t="s">
        <v>22</v>
      </c>
      <c r="L225" t="s">
        <v>37</v>
      </c>
    </row>
    <row r="226" spans="1:12" x14ac:dyDescent="0.35">
      <c r="A226" t="s">
        <v>1238</v>
      </c>
      <c r="B226">
        <v>16</v>
      </c>
      <c r="C226" t="str">
        <f t="shared" si="3"/>
        <v>7-17yrs</v>
      </c>
      <c r="D226" t="s">
        <v>17</v>
      </c>
      <c r="E226" t="s">
        <v>18</v>
      </c>
      <c r="F226">
        <v>8</v>
      </c>
      <c r="G226" t="s">
        <v>1378</v>
      </c>
      <c r="H226">
        <v>2</v>
      </c>
      <c r="I226" t="s">
        <v>47</v>
      </c>
      <c r="J226" t="s">
        <v>39</v>
      </c>
      <c r="K226" t="s">
        <v>22</v>
      </c>
      <c r="L226" t="s">
        <v>1375</v>
      </c>
    </row>
    <row r="227" spans="1:12" x14ac:dyDescent="0.35">
      <c r="A227" t="s">
        <v>1239</v>
      </c>
      <c r="B227">
        <v>16</v>
      </c>
      <c r="C227" t="str">
        <f t="shared" si="3"/>
        <v>7-17yrs</v>
      </c>
      <c r="D227" t="s">
        <v>17</v>
      </c>
      <c r="E227" t="s">
        <v>26</v>
      </c>
      <c r="F227">
        <v>4</v>
      </c>
      <c r="G227" t="s">
        <v>1378</v>
      </c>
      <c r="H227">
        <v>2</v>
      </c>
      <c r="I227" t="s">
        <v>47</v>
      </c>
      <c r="J227" t="s">
        <v>32</v>
      </c>
      <c r="K227" t="s">
        <v>22</v>
      </c>
      <c r="L227" t="s">
        <v>52</v>
      </c>
    </row>
    <row r="228" spans="1:12" x14ac:dyDescent="0.35">
      <c r="A228" t="s">
        <v>1240</v>
      </c>
      <c r="B228">
        <v>16</v>
      </c>
      <c r="C228" t="str">
        <f t="shared" si="3"/>
        <v>7-17yrs</v>
      </c>
      <c r="D228" t="s">
        <v>17</v>
      </c>
      <c r="E228" t="s">
        <v>26</v>
      </c>
      <c r="F228">
        <v>7</v>
      </c>
      <c r="G228" t="s">
        <v>1378</v>
      </c>
      <c r="H228">
        <v>2</v>
      </c>
      <c r="I228" t="s">
        <v>35</v>
      </c>
      <c r="J228" t="s">
        <v>32</v>
      </c>
      <c r="K228" t="s">
        <v>22</v>
      </c>
      <c r="L228" t="s">
        <v>52</v>
      </c>
    </row>
    <row r="229" spans="1:12" x14ac:dyDescent="0.35">
      <c r="A229" t="s">
        <v>1241</v>
      </c>
      <c r="B229">
        <v>16</v>
      </c>
      <c r="C229" t="str">
        <f t="shared" si="3"/>
        <v>7-17yrs</v>
      </c>
      <c r="D229" t="s">
        <v>55</v>
      </c>
      <c r="E229" t="s">
        <v>18</v>
      </c>
      <c r="F229">
        <v>6</v>
      </c>
      <c r="G229" t="s">
        <v>1378</v>
      </c>
      <c r="H229">
        <v>1</v>
      </c>
      <c r="I229" t="s">
        <v>47</v>
      </c>
      <c r="J229" t="s">
        <v>1242</v>
      </c>
      <c r="K229" t="s">
        <v>22</v>
      </c>
      <c r="L229" t="s">
        <v>37</v>
      </c>
    </row>
    <row r="230" spans="1:12" x14ac:dyDescent="0.35">
      <c r="A230" t="s">
        <v>1245</v>
      </c>
      <c r="B230">
        <v>16</v>
      </c>
      <c r="C230" t="str">
        <f t="shared" si="3"/>
        <v>7-17yrs</v>
      </c>
      <c r="D230" t="s">
        <v>31</v>
      </c>
      <c r="E230" t="s">
        <v>26</v>
      </c>
      <c r="F230">
        <v>8</v>
      </c>
      <c r="G230" t="s">
        <v>1378</v>
      </c>
      <c r="H230">
        <v>1</v>
      </c>
      <c r="I230" t="s">
        <v>142</v>
      </c>
      <c r="J230" t="s">
        <v>166</v>
      </c>
      <c r="K230" t="s">
        <v>22</v>
      </c>
      <c r="L230" t="s">
        <v>37</v>
      </c>
    </row>
    <row r="231" spans="1:12" x14ac:dyDescent="0.35">
      <c r="A231" t="s">
        <v>1246</v>
      </c>
      <c r="B231">
        <v>16</v>
      </c>
      <c r="C231" t="str">
        <f t="shared" si="3"/>
        <v>7-17yrs</v>
      </c>
      <c r="D231" t="s">
        <v>55</v>
      </c>
      <c r="E231" t="s">
        <v>18</v>
      </c>
      <c r="F231">
        <v>4</v>
      </c>
      <c r="G231" t="s">
        <v>1378</v>
      </c>
      <c r="H231">
        <v>2</v>
      </c>
      <c r="I231" t="s">
        <v>27</v>
      </c>
      <c r="J231" t="s">
        <v>61</v>
      </c>
      <c r="K231" t="s">
        <v>20</v>
      </c>
      <c r="L231" t="s">
        <v>37</v>
      </c>
    </row>
    <row r="232" spans="1:12" x14ac:dyDescent="0.35">
      <c r="A232" t="s">
        <v>1249</v>
      </c>
      <c r="B232">
        <v>16</v>
      </c>
      <c r="C232" t="str">
        <f t="shared" si="3"/>
        <v>7-17yrs</v>
      </c>
      <c r="D232" t="s">
        <v>31</v>
      </c>
      <c r="E232" t="s">
        <v>26</v>
      </c>
      <c r="F232">
        <v>6</v>
      </c>
      <c r="G232" t="s">
        <v>1378</v>
      </c>
      <c r="H232">
        <v>1</v>
      </c>
      <c r="I232" t="s">
        <v>27</v>
      </c>
      <c r="J232" t="s">
        <v>166</v>
      </c>
      <c r="K232" t="s">
        <v>22</v>
      </c>
      <c r="L232" t="s">
        <v>686</v>
      </c>
    </row>
    <row r="233" spans="1:12" x14ac:dyDescent="0.35">
      <c r="A233" t="s">
        <v>1250</v>
      </c>
      <c r="B233">
        <v>16</v>
      </c>
      <c r="C233" t="str">
        <f t="shared" si="3"/>
        <v>7-17yrs</v>
      </c>
      <c r="D233" t="s">
        <v>55</v>
      </c>
      <c r="E233" t="s">
        <v>18</v>
      </c>
      <c r="F233">
        <v>8</v>
      </c>
      <c r="G233" t="s">
        <v>1378</v>
      </c>
      <c r="H233">
        <v>6</v>
      </c>
      <c r="I233" t="s">
        <v>35</v>
      </c>
      <c r="J233" t="s">
        <v>32</v>
      </c>
      <c r="K233" t="s">
        <v>20</v>
      </c>
      <c r="L233" t="s">
        <v>1375</v>
      </c>
    </row>
    <row r="234" spans="1:12" x14ac:dyDescent="0.35">
      <c r="A234" t="s">
        <v>1251</v>
      </c>
      <c r="B234">
        <v>16</v>
      </c>
      <c r="C234" t="str">
        <f t="shared" si="3"/>
        <v>7-17yrs</v>
      </c>
      <c r="D234" t="s">
        <v>55</v>
      </c>
      <c r="E234" t="s">
        <v>18</v>
      </c>
      <c r="F234">
        <v>8</v>
      </c>
      <c r="G234" t="s">
        <v>1378</v>
      </c>
      <c r="H234">
        <v>1</v>
      </c>
      <c r="I234" t="s">
        <v>27</v>
      </c>
      <c r="J234" t="s">
        <v>61</v>
      </c>
      <c r="K234" t="s">
        <v>22</v>
      </c>
      <c r="L234" t="s">
        <v>1375</v>
      </c>
    </row>
    <row r="235" spans="1:12" x14ac:dyDescent="0.35">
      <c r="A235" t="s">
        <v>1253</v>
      </c>
      <c r="B235">
        <v>16</v>
      </c>
      <c r="C235" t="str">
        <f t="shared" si="3"/>
        <v>7-17yrs</v>
      </c>
      <c r="D235" t="s">
        <v>17</v>
      </c>
      <c r="E235" t="s">
        <v>26</v>
      </c>
      <c r="F235">
        <v>4</v>
      </c>
      <c r="G235" t="s">
        <v>1378</v>
      </c>
      <c r="H235">
        <v>1</v>
      </c>
      <c r="I235" t="s">
        <v>47</v>
      </c>
      <c r="J235" t="s">
        <v>277</v>
      </c>
      <c r="K235" t="s">
        <v>20</v>
      </c>
      <c r="L235" t="s">
        <v>45</v>
      </c>
    </row>
    <row r="236" spans="1:12" x14ac:dyDescent="0.35">
      <c r="A236" t="s">
        <v>1257</v>
      </c>
      <c r="B236">
        <v>16</v>
      </c>
      <c r="C236" t="str">
        <f t="shared" si="3"/>
        <v>7-17yrs</v>
      </c>
      <c r="D236" t="s">
        <v>31</v>
      </c>
      <c r="E236" t="s">
        <v>26</v>
      </c>
      <c r="F236">
        <v>5</v>
      </c>
      <c r="G236" t="s">
        <v>1378</v>
      </c>
      <c r="H236">
        <v>1</v>
      </c>
      <c r="I236" t="s">
        <v>47</v>
      </c>
      <c r="J236" t="s">
        <v>76</v>
      </c>
      <c r="K236" t="s">
        <v>22</v>
      </c>
      <c r="L236" t="s">
        <v>37</v>
      </c>
    </row>
    <row r="237" spans="1:12" x14ac:dyDescent="0.35">
      <c r="A237" t="s">
        <v>1258</v>
      </c>
      <c r="B237">
        <v>16</v>
      </c>
      <c r="C237" t="str">
        <f t="shared" si="3"/>
        <v>7-17yrs</v>
      </c>
      <c r="D237" t="s">
        <v>31</v>
      </c>
      <c r="E237" t="s">
        <v>26</v>
      </c>
      <c r="F237">
        <v>4</v>
      </c>
      <c r="G237" t="s">
        <v>1378</v>
      </c>
      <c r="H237">
        <v>1</v>
      </c>
      <c r="I237" t="s">
        <v>35</v>
      </c>
      <c r="J237" t="s">
        <v>48</v>
      </c>
      <c r="K237" t="s">
        <v>20</v>
      </c>
      <c r="L237" t="s">
        <v>29</v>
      </c>
    </row>
    <row r="238" spans="1:12" x14ac:dyDescent="0.35">
      <c r="A238" t="s">
        <v>1260</v>
      </c>
      <c r="B238">
        <v>16</v>
      </c>
      <c r="C238" t="str">
        <f t="shared" si="3"/>
        <v>7-17yrs</v>
      </c>
      <c r="D238" t="s">
        <v>31</v>
      </c>
      <c r="E238" t="s">
        <v>26</v>
      </c>
      <c r="F238">
        <v>4</v>
      </c>
      <c r="G238" t="s">
        <v>1378</v>
      </c>
      <c r="H238">
        <v>5</v>
      </c>
      <c r="I238" t="s">
        <v>27</v>
      </c>
      <c r="J238" t="s">
        <v>166</v>
      </c>
      <c r="K238" t="s">
        <v>22</v>
      </c>
      <c r="L238" t="s">
        <v>1375</v>
      </c>
    </row>
    <row r="239" spans="1:12" x14ac:dyDescent="0.35">
      <c r="A239" t="s">
        <v>1263</v>
      </c>
      <c r="B239">
        <v>16</v>
      </c>
      <c r="C239" t="str">
        <f t="shared" si="3"/>
        <v>7-17yrs</v>
      </c>
      <c r="D239" t="s">
        <v>25</v>
      </c>
      <c r="E239" t="s">
        <v>26</v>
      </c>
      <c r="F239">
        <v>5</v>
      </c>
      <c r="G239" t="s">
        <v>1378</v>
      </c>
      <c r="H239">
        <v>0</v>
      </c>
      <c r="I239" t="s">
        <v>47</v>
      </c>
      <c r="J239" t="s">
        <v>32</v>
      </c>
      <c r="K239" t="s">
        <v>22</v>
      </c>
      <c r="L239" t="s">
        <v>37</v>
      </c>
    </row>
    <row r="240" spans="1:12" x14ac:dyDescent="0.35">
      <c r="A240" t="s">
        <v>1264</v>
      </c>
      <c r="B240">
        <v>16</v>
      </c>
      <c r="C240" t="str">
        <f t="shared" si="3"/>
        <v>7-17yrs</v>
      </c>
      <c r="D240" t="s">
        <v>55</v>
      </c>
      <c r="E240" t="s">
        <v>18</v>
      </c>
      <c r="F240">
        <v>5</v>
      </c>
      <c r="G240" t="s">
        <v>1378</v>
      </c>
      <c r="H240">
        <v>1</v>
      </c>
      <c r="I240" t="s">
        <v>35</v>
      </c>
      <c r="J240" t="s">
        <v>1074</v>
      </c>
      <c r="K240" t="s">
        <v>22</v>
      </c>
      <c r="L240" t="s">
        <v>37</v>
      </c>
    </row>
    <row r="241" spans="1:12" x14ac:dyDescent="0.35">
      <c r="A241" t="s">
        <v>1265</v>
      </c>
      <c r="B241">
        <v>16</v>
      </c>
      <c r="C241" t="str">
        <f t="shared" si="3"/>
        <v>7-17yrs</v>
      </c>
      <c r="D241" t="s">
        <v>55</v>
      </c>
      <c r="E241" t="s">
        <v>26</v>
      </c>
      <c r="F241">
        <v>5</v>
      </c>
      <c r="G241" t="s">
        <v>1378</v>
      </c>
      <c r="H241">
        <v>1</v>
      </c>
      <c r="I241" t="s">
        <v>47</v>
      </c>
      <c r="J241" t="s">
        <v>32</v>
      </c>
      <c r="K241" t="s">
        <v>22</v>
      </c>
      <c r="L241" t="s">
        <v>1375</v>
      </c>
    </row>
    <row r="242" spans="1:12" x14ac:dyDescent="0.35">
      <c r="A242" t="s">
        <v>1268</v>
      </c>
      <c r="B242">
        <v>16</v>
      </c>
      <c r="C242" t="str">
        <f t="shared" si="3"/>
        <v>7-17yrs</v>
      </c>
      <c r="D242" t="s">
        <v>55</v>
      </c>
      <c r="E242" t="s">
        <v>18</v>
      </c>
      <c r="F242">
        <v>5</v>
      </c>
      <c r="G242" t="s">
        <v>1378</v>
      </c>
      <c r="H242">
        <v>2</v>
      </c>
      <c r="I242" t="s">
        <v>27</v>
      </c>
      <c r="J242" t="s">
        <v>1269</v>
      </c>
      <c r="K242" t="s">
        <v>22</v>
      </c>
      <c r="L242" t="s">
        <v>1375</v>
      </c>
    </row>
    <row r="243" spans="1:12" x14ac:dyDescent="0.35">
      <c r="A243" t="s">
        <v>1279</v>
      </c>
      <c r="B243">
        <v>16</v>
      </c>
      <c r="C243" t="str">
        <f t="shared" si="3"/>
        <v>7-17yrs</v>
      </c>
      <c r="D243" t="s">
        <v>17</v>
      </c>
      <c r="E243" t="s">
        <v>18</v>
      </c>
      <c r="F243">
        <v>4</v>
      </c>
      <c r="G243" t="s">
        <v>1378</v>
      </c>
      <c r="H243">
        <v>1</v>
      </c>
      <c r="I243" t="s">
        <v>35</v>
      </c>
      <c r="J243" t="s">
        <v>32</v>
      </c>
      <c r="K243" t="s">
        <v>22</v>
      </c>
      <c r="L243" t="s">
        <v>33</v>
      </c>
    </row>
    <row r="244" spans="1:12" x14ac:dyDescent="0.35">
      <c r="A244" t="s">
        <v>1301</v>
      </c>
      <c r="B244">
        <v>16</v>
      </c>
      <c r="C244" t="str">
        <f t="shared" si="3"/>
        <v>7-17yrs</v>
      </c>
      <c r="D244" t="s">
        <v>55</v>
      </c>
      <c r="E244" t="s">
        <v>26</v>
      </c>
      <c r="F244">
        <v>4</v>
      </c>
      <c r="G244" t="s">
        <v>1378</v>
      </c>
      <c r="H244">
        <v>1</v>
      </c>
      <c r="I244" t="s">
        <v>27</v>
      </c>
      <c r="J244" t="s">
        <v>61</v>
      </c>
      <c r="K244" t="s">
        <v>20</v>
      </c>
      <c r="L244" t="s">
        <v>33</v>
      </c>
    </row>
    <row r="245" spans="1:12" x14ac:dyDescent="0.35">
      <c r="A245" t="s">
        <v>1341</v>
      </c>
      <c r="B245">
        <v>16</v>
      </c>
      <c r="C245" t="str">
        <f t="shared" si="3"/>
        <v>7-17yrs</v>
      </c>
      <c r="D245" t="s">
        <v>17</v>
      </c>
      <c r="E245" t="s">
        <v>18</v>
      </c>
      <c r="F245">
        <v>7.5</v>
      </c>
      <c r="G245" t="s">
        <v>1378</v>
      </c>
      <c r="H245">
        <v>0.5</v>
      </c>
      <c r="I245" t="s">
        <v>47</v>
      </c>
      <c r="J245" t="s">
        <v>32</v>
      </c>
      <c r="K245" t="s">
        <v>22</v>
      </c>
      <c r="L245" t="s">
        <v>52</v>
      </c>
    </row>
    <row r="246" spans="1:12" x14ac:dyDescent="0.35">
      <c r="A246" t="s">
        <v>94</v>
      </c>
      <c r="B246">
        <v>17</v>
      </c>
      <c r="C246" t="str">
        <f t="shared" si="3"/>
        <v>18-22yrs</v>
      </c>
      <c r="D246" t="s">
        <v>31</v>
      </c>
      <c r="E246" t="s">
        <v>18</v>
      </c>
      <c r="F246">
        <v>4</v>
      </c>
      <c r="G246" t="s">
        <v>1378</v>
      </c>
      <c r="H246">
        <v>1.5</v>
      </c>
      <c r="I246" t="s">
        <v>35</v>
      </c>
      <c r="J246" t="s">
        <v>66</v>
      </c>
      <c r="K246" t="s">
        <v>22</v>
      </c>
      <c r="L246" t="s">
        <v>33</v>
      </c>
    </row>
    <row r="247" spans="1:12" x14ac:dyDescent="0.35">
      <c r="A247" t="s">
        <v>207</v>
      </c>
      <c r="B247">
        <v>17</v>
      </c>
      <c r="C247" t="str">
        <f t="shared" si="3"/>
        <v>18-22yrs</v>
      </c>
      <c r="D247" t="s">
        <v>55</v>
      </c>
      <c r="E247" t="s">
        <v>18</v>
      </c>
      <c r="F247">
        <v>6</v>
      </c>
      <c r="G247" t="s">
        <v>1378</v>
      </c>
      <c r="H247">
        <v>1</v>
      </c>
      <c r="I247" t="s">
        <v>27</v>
      </c>
      <c r="J247" t="s">
        <v>32</v>
      </c>
      <c r="K247" t="s">
        <v>22</v>
      </c>
      <c r="L247" t="s">
        <v>1375</v>
      </c>
    </row>
    <row r="248" spans="1:12" x14ac:dyDescent="0.35">
      <c r="A248" t="s">
        <v>289</v>
      </c>
      <c r="B248">
        <v>17</v>
      </c>
      <c r="C248" t="str">
        <f t="shared" si="3"/>
        <v>18-22yrs</v>
      </c>
      <c r="D248" t="s">
        <v>55</v>
      </c>
      <c r="E248" t="s">
        <v>18</v>
      </c>
      <c r="F248">
        <v>6</v>
      </c>
      <c r="G248" t="s">
        <v>1378</v>
      </c>
      <c r="H248">
        <v>2</v>
      </c>
      <c r="I248" t="s">
        <v>63</v>
      </c>
      <c r="J248" t="s">
        <v>61</v>
      </c>
      <c r="K248" t="s">
        <v>20</v>
      </c>
      <c r="L248" t="s">
        <v>37</v>
      </c>
    </row>
    <row r="249" spans="1:12" x14ac:dyDescent="0.35">
      <c r="A249" t="s">
        <v>291</v>
      </c>
      <c r="B249">
        <v>17</v>
      </c>
      <c r="C249" t="str">
        <f t="shared" si="3"/>
        <v>18-22yrs</v>
      </c>
      <c r="D249" t="s">
        <v>17</v>
      </c>
      <c r="E249" t="s">
        <v>26</v>
      </c>
      <c r="F249">
        <v>7</v>
      </c>
      <c r="G249" t="s">
        <v>1378</v>
      </c>
      <c r="H249">
        <v>1</v>
      </c>
      <c r="I249" t="s">
        <v>47</v>
      </c>
      <c r="J249" t="s">
        <v>32</v>
      </c>
      <c r="K249" t="s">
        <v>20</v>
      </c>
      <c r="L249" t="s">
        <v>1375</v>
      </c>
    </row>
    <row r="250" spans="1:12" x14ac:dyDescent="0.35">
      <c r="A250" t="s">
        <v>294</v>
      </c>
      <c r="B250">
        <v>17</v>
      </c>
      <c r="C250" t="str">
        <f t="shared" si="3"/>
        <v>18-22yrs</v>
      </c>
      <c r="D250" t="s">
        <v>31</v>
      </c>
      <c r="E250" t="s">
        <v>26</v>
      </c>
      <c r="F250">
        <v>6</v>
      </c>
      <c r="G250" t="s">
        <v>1378</v>
      </c>
      <c r="H250">
        <v>2</v>
      </c>
      <c r="I250" t="s">
        <v>35</v>
      </c>
      <c r="J250" t="s">
        <v>295</v>
      </c>
      <c r="K250" t="s">
        <v>20</v>
      </c>
      <c r="L250" t="s">
        <v>33</v>
      </c>
    </row>
    <row r="251" spans="1:12" x14ac:dyDescent="0.35">
      <c r="A251" t="s">
        <v>296</v>
      </c>
      <c r="B251">
        <v>17</v>
      </c>
      <c r="C251" t="str">
        <f t="shared" si="3"/>
        <v>18-22yrs</v>
      </c>
      <c r="D251" t="s">
        <v>55</v>
      </c>
      <c r="E251" t="s">
        <v>18</v>
      </c>
      <c r="F251">
        <v>6</v>
      </c>
      <c r="G251" t="s">
        <v>1378</v>
      </c>
      <c r="H251">
        <v>1</v>
      </c>
      <c r="I251" t="s">
        <v>47</v>
      </c>
      <c r="J251" t="s">
        <v>32</v>
      </c>
      <c r="K251" t="s">
        <v>20</v>
      </c>
      <c r="L251" t="s">
        <v>45</v>
      </c>
    </row>
    <row r="252" spans="1:12" x14ac:dyDescent="0.35">
      <c r="A252" t="s">
        <v>298</v>
      </c>
      <c r="B252">
        <v>17</v>
      </c>
      <c r="C252" t="str">
        <f t="shared" si="3"/>
        <v>18-22yrs</v>
      </c>
      <c r="D252" t="s">
        <v>55</v>
      </c>
      <c r="E252" t="s">
        <v>44</v>
      </c>
      <c r="F252">
        <v>6</v>
      </c>
      <c r="G252" t="s">
        <v>1378</v>
      </c>
      <c r="H252">
        <v>1</v>
      </c>
      <c r="I252" t="s">
        <v>47</v>
      </c>
      <c r="J252" t="s">
        <v>66</v>
      </c>
      <c r="K252" t="s">
        <v>22</v>
      </c>
      <c r="L252" t="s">
        <v>37</v>
      </c>
    </row>
    <row r="253" spans="1:12" x14ac:dyDescent="0.35">
      <c r="A253" t="s">
        <v>304</v>
      </c>
      <c r="B253">
        <v>17</v>
      </c>
      <c r="C253" t="str">
        <f t="shared" si="3"/>
        <v>18-22yrs</v>
      </c>
      <c r="D253" t="s">
        <v>151</v>
      </c>
      <c r="E253" t="s">
        <v>18</v>
      </c>
      <c r="F253">
        <v>9</v>
      </c>
      <c r="G253" t="s">
        <v>1378</v>
      </c>
      <c r="H253">
        <v>0.5</v>
      </c>
      <c r="I253" t="s">
        <v>35</v>
      </c>
      <c r="J253" t="s">
        <v>32</v>
      </c>
      <c r="K253" t="s">
        <v>20</v>
      </c>
      <c r="L253" t="s">
        <v>305</v>
      </c>
    </row>
    <row r="254" spans="1:12" x14ac:dyDescent="0.35">
      <c r="A254" t="s">
        <v>313</v>
      </c>
      <c r="B254">
        <v>17</v>
      </c>
      <c r="C254" t="str">
        <f t="shared" si="3"/>
        <v>18-22yrs</v>
      </c>
      <c r="D254" t="s">
        <v>55</v>
      </c>
      <c r="E254" t="s">
        <v>26</v>
      </c>
      <c r="F254">
        <v>6</v>
      </c>
      <c r="G254" t="s">
        <v>1378</v>
      </c>
      <c r="H254">
        <v>2</v>
      </c>
      <c r="I254" t="s">
        <v>47</v>
      </c>
      <c r="J254" t="s">
        <v>96</v>
      </c>
      <c r="K254" t="s">
        <v>20</v>
      </c>
      <c r="L254" t="s">
        <v>33</v>
      </c>
    </row>
    <row r="255" spans="1:12" x14ac:dyDescent="0.35">
      <c r="A255" t="s">
        <v>317</v>
      </c>
      <c r="B255">
        <v>17</v>
      </c>
      <c r="C255" t="str">
        <f t="shared" si="3"/>
        <v>18-22yrs</v>
      </c>
      <c r="D255" t="s">
        <v>31</v>
      </c>
      <c r="E255" t="s">
        <v>318</v>
      </c>
      <c r="F255">
        <v>6</v>
      </c>
      <c r="G255" t="s">
        <v>1378</v>
      </c>
      <c r="H255">
        <v>0.5</v>
      </c>
      <c r="I255" t="s">
        <v>35</v>
      </c>
      <c r="J255" t="s">
        <v>66</v>
      </c>
      <c r="K255" t="s">
        <v>22</v>
      </c>
      <c r="L255" t="s">
        <v>1375</v>
      </c>
    </row>
    <row r="256" spans="1:12" x14ac:dyDescent="0.35">
      <c r="A256" t="s">
        <v>319</v>
      </c>
      <c r="B256">
        <v>17</v>
      </c>
      <c r="C256" t="str">
        <f t="shared" si="3"/>
        <v>18-22yrs</v>
      </c>
      <c r="D256" t="s">
        <v>55</v>
      </c>
      <c r="E256" t="s">
        <v>18</v>
      </c>
      <c r="F256">
        <v>5</v>
      </c>
      <c r="G256" t="s">
        <v>1378</v>
      </c>
      <c r="H256">
        <v>1</v>
      </c>
      <c r="I256" t="s">
        <v>27</v>
      </c>
      <c r="J256" t="s">
        <v>21</v>
      </c>
      <c r="K256" t="s">
        <v>22</v>
      </c>
      <c r="L256" t="s">
        <v>37</v>
      </c>
    </row>
    <row r="257" spans="1:12" x14ac:dyDescent="0.35">
      <c r="A257" t="s">
        <v>330</v>
      </c>
      <c r="B257">
        <v>17</v>
      </c>
      <c r="C257" t="str">
        <f t="shared" si="3"/>
        <v>18-22yrs</v>
      </c>
      <c r="D257" t="s">
        <v>55</v>
      </c>
      <c r="E257" t="s">
        <v>26</v>
      </c>
      <c r="F257">
        <v>6</v>
      </c>
      <c r="G257" t="s">
        <v>1378</v>
      </c>
      <c r="H257">
        <v>3</v>
      </c>
      <c r="I257" t="s">
        <v>35</v>
      </c>
      <c r="J257" t="s">
        <v>96</v>
      </c>
      <c r="K257" t="s">
        <v>22</v>
      </c>
      <c r="L257" t="s">
        <v>37</v>
      </c>
    </row>
    <row r="258" spans="1:12" x14ac:dyDescent="0.35">
      <c r="A258" t="s">
        <v>332</v>
      </c>
      <c r="B258">
        <v>17</v>
      </c>
      <c r="C258" t="str">
        <f t="shared" ref="C258:C321" si="4">VLOOKUP(B258,$U$2:$V$4,2)</f>
        <v>18-22yrs</v>
      </c>
      <c r="D258" t="s">
        <v>17</v>
      </c>
      <c r="E258" t="s">
        <v>26</v>
      </c>
      <c r="F258">
        <v>4</v>
      </c>
      <c r="G258" t="s">
        <v>1378</v>
      </c>
      <c r="H258">
        <v>3</v>
      </c>
      <c r="I258" t="s">
        <v>35</v>
      </c>
      <c r="J258" t="s">
        <v>39</v>
      </c>
      <c r="K258" t="s">
        <v>22</v>
      </c>
      <c r="L258" t="s">
        <v>1375</v>
      </c>
    </row>
    <row r="259" spans="1:12" x14ac:dyDescent="0.35">
      <c r="A259" t="s">
        <v>334</v>
      </c>
      <c r="B259">
        <v>17</v>
      </c>
      <c r="C259" t="str">
        <f t="shared" si="4"/>
        <v>18-22yrs</v>
      </c>
      <c r="D259" t="s">
        <v>55</v>
      </c>
      <c r="E259" t="s">
        <v>26</v>
      </c>
      <c r="F259">
        <v>5</v>
      </c>
      <c r="G259" t="s">
        <v>1378</v>
      </c>
      <c r="H259">
        <v>2</v>
      </c>
      <c r="I259" t="s">
        <v>27</v>
      </c>
      <c r="J259" t="s">
        <v>61</v>
      </c>
      <c r="K259" t="s">
        <v>22</v>
      </c>
      <c r="L259" t="s">
        <v>1375</v>
      </c>
    </row>
    <row r="260" spans="1:12" x14ac:dyDescent="0.35">
      <c r="A260" t="s">
        <v>355</v>
      </c>
      <c r="B260">
        <v>17</v>
      </c>
      <c r="C260" t="str">
        <f t="shared" si="4"/>
        <v>18-22yrs</v>
      </c>
      <c r="D260" t="s">
        <v>17</v>
      </c>
      <c r="E260" t="s">
        <v>26</v>
      </c>
      <c r="F260">
        <v>5.5</v>
      </c>
      <c r="G260" t="s">
        <v>1378</v>
      </c>
      <c r="H260">
        <v>1</v>
      </c>
      <c r="I260" t="s">
        <v>27</v>
      </c>
      <c r="J260" t="s">
        <v>32</v>
      </c>
      <c r="K260" t="s">
        <v>22</v>
      </c>
      <c r="L260" t="s">
        <v>52</v>
      </c>
    </row>
    <row r="261" spans="1:12" x14ac:dyDescent="0.35">
      <c r="A261" t="s">
        <v>371</v>
      </c>
      <c r="B261">
        <v>17</v>
      </c>
      <c r="C261" t="str">
        <f t="shared" si="4"/>
        <v>18-22yrs</v>
      </c>
      <c r="D261" t="s">
        <v>55</v>
      </c>
      <c r="E261" t="s">
        <v>18</v>
      </c>
      <c r="F261">
        <v>7</v>
      </c>
      <c r="G261" t="s">
        <v>1378</v>
      </c>
      <c r="H261">
        <v>2</v>
      </c>
      <c r="I261" t="s">
        <v>27</v>
      </c>
      <c r="J261" t="s">
        <v>96</v>
      </c>
      <c r="K261" t="s">
        <v>22</v>
      </c>
      <c r="L261" t="s">
        <v>1375</v>
      </c>
    </row>
    <row r="262" spans="1:12" x14ac:dyDescent="0.35">
      <c r="A262" t="s">
        <v>373</v>
      </c>
      <c r="B262">
        <v>17</v>
      </c>
      <c r="C262" t="str">
        <f t="shared" si="4"/>
        <v>18-22yrs</v>
      </c>
      <c r="D262" t="s">
        <v>17</v>
      </c>
      <c r="E262" t="s">
        <v>26</v>
      </c>
      <c r="F262">
        <v>6</v>
      </c>
      <c r="G262" t="s">
        <v>1378</v>
      </c>
      <c r="H262">
        <v>1</v>
      </c>
      <c r="I262" t="s">
        <v>47</v>
      </c>
      <c r="J262" t="s">
        <v>32</v>
      </c>
      <c r="K262" t="s">
        <v>20</v>
      </c>
      <c r="L262" t="s">
        <v>1375</v>
      </c>
    </row>
    <row r="263" spans="1:12" x14ac:dyDescent="0.35">
      <c r="A263" t="s">
        <v>377</v>
      </c>
      <c r="B263">
        <v>17</v>
      </c>
      <c r="C263" t="str">
        <f t="shared" si="4"/>
        <v>18-22yrs</v>
      </c>
      <c r="D263" t="s">
        <v>17</v>
      </c>
      <c r="E263" t="s">
        <v>26</v>
      </c>
      <c r="F263">
        <v>7</v>
      </c>
      <c r="G263" t="s">
        <v>1378</v>
      </c>
      <c r="H263">
        <v>2</v>
      </c>
      <c r="I263" t="s">
        <v>47</v>
      </c>
      <c r="J263" t="s">
        <v>61</v>
      </c>
      <c r="K263" t="s">
        <v>20</v>
      </c>
      <c r="L263" t="s">
        <v>378</v>
      </c>
    </row>
    <row r="264" spans="1:12" x14ac:dyDescent="0.35">
      <c r="A264" t="s">
        <v>386</v>
      </c>
      <c r="B264">
        <v>17</v>
      </c>
      <c r="C264" t="str">
        <f t="shared" si="4"/>
        <v>18-22yrs</v>
      </c>
      <c r="D264" t="s">
        <v>55</v>
      </c>
      <c r="E264" t="s">
        <v>18</v>
      </c>
      <c r="F264">
        <v>9</v>
      </c>
      <c r="G264" t="s">
        <v>1378</v>
      </c>
      <c r="H264">
        <v>1</v>
      </c>
      <c r="I264" t="s">
        <v>27</v>
      </c>
      <c r="J264" t="s">
        <v>32</v>
      </c>
      <c r="K264" t="s">
        <v>20</v>
      </c>
      <c r="L264" t="s">
        <v>33</v>
      </c>
    </row>
    <row r="265" spans="1:12" x14ac:dyDescent="0.35">
      <c r="A265" t="s">
        <v>390</v>
      </c>
      <c r="B265">
        <v>17</v>
      </c>
      <c r="C265" t="str">
        <f t="shared" si="4"/>
        <v>18-22yrs</v>
      </c>
      <c r="D265" t="s">
        <v>31</v>
      </c>
      <c r="E265" t="s">
        <v>26</v>
      </c>
      <c r="F265">
        <v>8</v>
      </c>
      <c r="G265" t="s">
        <v>1378</v>
      </c>
      <c r="H265">
        <v>0</v>
      </c>
      <c r="I265" t="s">
        <v>47</v>
      </c>
      <c r="J265" t="s">
        <v>32</v>
      </c>
      <c r="K265" t="s">
        <v>20</v>
      </c>
      <c r="L265" t="s">
        <v>378</v>
      </c>
    </row>
    <row r="266" spans="1:12" x14ac:dyDescent="0.35">
      <c r="A266" t="s">
        <v>410</v>
      </c>
      <c r="B266">
        <v>17</v>
      </c>
      <c r="C266" t="str">
        <f t="shared" si="4"/>
        <v>18-22yrs</v>
      </c>
      <c r="D266" t="s">
        <v>55</v>
      </c>
      <c r="E266" t="s">
        <v>18</v>
      </c>
      <c r="F266">
        <v>2</v>
      </c>
      <c r="G266" t="s">
        <v>1377</v>
      </c>
      <c r="H266">
        <v>4</v>
      </c>
      <c r="I266" t="s">
        <v>27</v>
      </c>
      <c r="J266" t="s">
        <v>411</v>
      </c>
      <c r="K266" t="s">
        <v>20</v>
      </c>
      <c r="L266" t="s">
        <v>412</v>
      </c>
    </row>
    <row r="267" spans="1:12" x14ac:dyDescent="0.35">
      <c r="A267" t="s">
        <v>458</v>
      </c>
      <c r="B267">
        <v>17</v>
      </c>
      <c r="C267" t="str">
        <f t="shared" si="4"/>
        <v>18-22yrs</v>
      </c>
      <c r="D267" t="s">
        <v>55</v>
      </c>
      <c r="E267" t="s">
        <v>26</v>
      </c>
      <c r="F267">
        <v>0.75</v>
      </c>
      <c r="G267" t="s">
        <v>1377</v>
      </c>
      <c r="H267">
        <v>2</v>
      </c>
      <c r="I267" t="s">
        <v>27</v>
      </c>
      <c r="J267" t="s">
        <v>66</v>
      </c>
      <c r="K267" t="s">
        <v>22</v>
      </c>
      <c r="L267" t="s">
        <v>1375</v>
      </c>
    </row>
    <row r="268" spans="1:12" x14ac:dyDescent="0.35">
      <c r="A268" t="s">
        <v>461</v>
      </c>
      <c r="B268">
        <v>17</v>
      </c>
      <c r="C268" t="str">
        <f t="shared" si="4"/>
        <v>18-22yrs</v>
      </c>
      <c r="D268" t="s">
        <v>55</v>
      </c>
      <c r="E268" t="s">
        <v>18</v>
      </c>
      <c r="F268">
        <v>7</v>
      </c>
      <c r="G268" t="s">
        <v>1378</v>
      </c>
      <c r="H268">
        <v>1</v>
      </c>
      <c r="I268" t="s">
        <v>47</v>
      </c>
      <c r="J268" t="s">
        <v>32</v>
      </c>
      <c r="K268" t="s">
        <v>22</v>
      </c>
      <c r="L268" t="s">
        <v>1375</v>
      </c>
    </row>
    <row r="269" spans="1:12" x14ac:dyDescent="0.35">
      <c r="A269" t="s">
        <v>473</v>
      </c>
      <c r="B269">
        <v>17</v>
      </c>
      <c r="C269" t="str">
        <f t="shared" si="4"/>
        <v>18-22yrs</v>
      </c>
      <c r="D269" t="s">
        <v>55</v>
      </c>
      <c r="E269" t="s">
        <v>18</v>
      </c>
      <c r="F269">
        <v>6</v>
      </c>
      <c r="G269" t="s">
        <v>1378</v>
      </c>
      <c r="H269">
        <v>0</v>
      </c>
      <c r="I269" t="s">
        <v>57</v>
      </c>
      <c r="J269" t="s">
        <v>66</v>
      </c>
      <c r="K269" t="s">
        <v>22</v>
      </c>
      <c r="L269" t="s">
        <v>29</v>
      </c>
    </row>
    <row r="270" spans="1:12" x14ac:dyDescent="0.35">
      <c r="A270" t="s">
        <v>498</v>
      </c>
      <c r="B270">
        <v>17</v>
      </c>
      <c r="C270" t="str">
        <f t="shared" si="4"/>
        <v>18-22yrs</v>
      </c>
      <c r="D270" t="s">
        <v>25</v>
      </c>
      <c r="E270" t="s">
        <v>26</v>
      </c>
      <c r="F270">
        <v>2</v>
      </c>
      <c r="G270" t="s">
        <v>1377</v>
      </c>
      <c r="H270">
        <v>2</v>
      </c>
      <c r="I270" t="s">
        <v>47</v>
      </c>
      <c r="J270" t="s">
        <v>76</v>
      </c>
      <c r="K270" t="s">
        <v>22</v>
      </c>
      <c r="L270" t="s">
        <v>1375</v>
      </c>
    </row>
    <row r="271" spans="1:12" x14ac:dyDescent="0.35">
      <c r="A271" t="s">
        <v>501</v>
      </c>
      <c r="B271">
        <v>17</v>
      </c>
      <c r="C271" t="str">
        <f t="shared" si="4"/>
        <v>18-22yrs</v>
      </c>
      <c r="D271" t="s">
        <v>55</v>
      </c>
      <c r="E271" t="s">
        <v>26</v>
      </c>
      <c r="F271">
        <v>5</v>
      </c>
      <c r="G271" t="s">
        <v>1378</v>
      </c>
      <c r="H271">
        <v>1</v>
      </c>
      <c r="I271" t="s">
        <v>142</v>
      </c>
      <c r="J271" t="s">
        <v>61</v>
      </c>
      <c r="K271" t="s">
        <v>22</v>
      </c>
      <c r="L271" t="s">
        <v>1375</v>
      </c>
    </row>
    <row r="272" spans="1:12" x14ac:dyDescent="0.35">
      <c r="A272" t="s">
        <v>511</v>
      </c>
      <c r="B272">
        <v>17</v>
      </c>
      <c r="C272" t="str">
        <f t="shared" si="4"/>
        <v>18-22yrs</v>
      </c>
      <c r="D272" t="s">
        <v>17</v>
      </c>
      <c r="E272" t="s">
        <v>26</v>
      </c>
      <c r="F272">
        <v>2</v>
      </c>
      <c r="G272" t="s">
        <v>1377</v>
      </c>
      <c r="H272">
        <v>3</v>
      </c>
      <c r="I272" t="s">
        <v>142</v>
      </c>
      <c r="J272" t="s">
        <v>61</v>
      </c>
      <c r="K272" t="s">
        <v>22</v>
      </c>
      <c r="L272" t="s">
        <v>33</v>
      </c>
    </row>
    <row r="273" spans="1:12" x14ac:dyDescent="0.35">
      <c r="A273" t="s">
        <v>513</v>
      </c>
      <c r="B273">
        <v>17</v>
      </c>
      <c r="C273" t="str">
        <f t="shared" si="4"/>
        <v>18-22yrs</v>
      </c>
      <c r="D273" t="s">
        <v>25</v>
      </c>
      <c r="E273" t="s">
        <v>26</v>
      </c>
      <c r="F273">
        <v>7</v>
      </c>
      <c r="G273" t="s">
        <v>1378</v>
      </c>
      <c r="H273">
        <v>1</v>
      </c>
      <c r="I273" t="s">
        <v>27</v>
      </c>
      <c r="J273" t="s">
        <v>21</v>
      </c>
      <c r="K273" t="s">
        <v>22</v>
      </c>
      <c r="L273" t="s">
        <v>1375</v>
      </c>
    </row>
    <row r="274" spans="1:12" x14ac:dyDescent="0.35">
      <c r="A274" t="s">
        <v>520</v>
      </c>
      <c r="B274">
        <v>17</v>
      </c>
      <c r="C274" t="str">
        <f t="shared" si="4"/>
        <v>18-22yrs</v>
      </c>
      <c r="D274" t="s">
        <v>55</v>
      </c>
      <c r="E274" t="s">
        <v>26</v>
      </c>
      <c r="F274">
        <v>4</v>
      </c>
      <c r="G274" t="s">
        <v>1378</v>
      </c>
      <c r="H274">
        <v>5</v>
      </c>
      <c r="I274" t="s">
        <v>27</v>
      </c>
      <c r="J274" t="s">
        <v>61</v>
      </c>
      <c r="K274" t="s">
        <v>22</v>
      </c>
      <c r="L274" t="s">
        <v>37</v>
      </c>
    </row>
    <row r="275" spans="1:12" x14ac:dyDescent="0.35">
      <c r="A275" t="s">
        <v>624</v>
      </c>
      <c r="B275">
        <v>17</v>
      </c>
      <c r="C275" t="str">
        <f t="shared" si="4"/>
        <v>18-22yrs</v>
      </c>
      <c r="D275" t="s">
        <v>55</v>
      </c>
      <c r="E275" t="s">
        <v>26</v>
      </c>
      <c r="F275">
        <v>2</v>
      </c>
      <c r="G275" t="s">
        <v>1377</v>
      </c>
      <c r="H275">
        <v>1</v>
      </c>
      <c r="I275" t="s">
        <v>47</v>
      </c>
      <c r="J275" t="s">
        <v>625</v>
      </c>
      <c r="K275" t="s">
        <v>22</v>
      </c>
      <c r="L275" t="s">
        <v>1375</v>
      </c>
    </row>
    <row r="276" spans="1:12" x14ac:dyDescent="0.35">
      <c r="A276" t="s">
        <v>627</v>
      </c>
      <c r="B276">
        <v>17</v>
      </c>
      <c r="C276" t="str">
        <f t="shared" si="4"/>
        <v>18-22yrs</v>
      </c>
      <c r="D276" t="s">
        <v>25</v>
      </c>
      <c r="E276" t="s">
        <v>26</v>
      </c>
      <c r="F276">
        <v>2</v>
      </c>
      <c r="G276" t="s">
        <v>1377</v>
      </c>
      <c r="H276">
        <v>3</v>
      </c>
      <c r="I276" t="s">
        <v>47</v>
      </c>
      <c r="J276" t="s">
        <v>32</v>
      </c>
      <c r="K276" t="s">
        <v>22</v>
      </c>
      <c r="L276" t="s">
        <v>1375</v>
      </c>
    </row>
    <row r="277" spans="1:12" x14ac:dyDescent="0.35">
      <c r="A277" t="s">
        <v>628</v>
      </c>
      <c r="B277">
        <v>17</v>
      </c>
      <c r="C277" t="str">
        <f t="shared" si="4"/>
        <v>18-22yrs</v>
      </c>
      <c r="D277" t="s">
        <v>55</v>
      </c>
      <c r="E277" t="s">
        <v>26</v>
      </c>
      <c r="F277">
        <v>1</v>
      </c>
      <c r="G277" t="s">
        <v>1377</v>
      </c>
      <c r="H277">
        <v>1</v>
      </c>
      <c r="I277" t="s">
        <v>27</v>
      </c>
      <c r="J277" t="s">
        <v>76</v>
      </c>
      <c r="K277" t="s">
        <v>22</v>
      </c>
      <c r="L277" t="s">
        <v>1375</v>
      </c>
    </row>
    <row r="278" spans="1:12" x14ac:dyDescent="0.35">
      <c r="A278" t="s">
        <v>634</v>
      </c>
      <c r="B278">
        <v>17</v>
      </c>
      <c r="C278" t="str">
        <f t="shared" si="4"/>
        <v>18-22yrs</v>
      </c>
      <c r="D278" t="s">
        <v>55</v>
      </c>
      <c r="E278" t="s">
        <v>26</v>
      </c>
      <c r="F278">
        <v>3</v>
      </c>
      <c r="G278" t="s">
        <v>1378</v>
      </c>
      <c r="H278">
        <v>2</v>
      </c>
      <c r="I278" t="s">
        <v>27</v>
      </c>
      <c r="J278" t="s">
        <v>61</v>
      </c>
      <c r="K278" t="s">
        <v>20</v>
      </c>
      <c r="L278" t="s">
        <v>37</v>
      </c>
    </row>
    <row r="279" spans="1:12" x14ac:dyDescent="0.35">
      <c r="A279" t="s">
        <v>641</v>
      </c>
      <c r="B279">
        <v>17</v>
      </c>
      <c r="C279" t="str">
        <f t="shared" si="4"/>
        <v>18-22yrs</v>
      </c>
      <c r="D279" t="s">
        <v>55</v>
      </c>
      <c r="E279" t="s">
        <v>26</v>
      </c>
      <c r="F279">
        <v>6</v>
      </c>
      <c r="G279" t="s">
        <v>1378</v>
      </c>
      <c r="H279">
        <v>9</v>
      </c>
      <c r="I279" t="s">
        <v>27</v>
      </c>
      <c r="J279" t="s">
        <v>28</v>
      </c>
      <c r="K279" t="s">
        <v>22</v>
      </c>
      <c r="L279" t="s">
        <v>37</v>
      </c>
    </row>
    <row r="280" spans="1:12" x14ac:dyDescent="0.35">
      <c r="A280" t="s">
        <v>662</v>
      </c>
      <c r="B280">
        <v>17</v>
      </c>
      <c r="C280" t="str">
        <f t="shared" si="4"/>
        <v>18-22yrs</v>
      </c>
      <c r="D280" t="s">
        <v>17</v>
      </c>
      <c r="E280" t="s">
        <v>26</v>
      </c>
      <c r="F280">
        <v>4</v>
      </c>
      <c r="G280" t="s">
        <v>1378</v>
      </c>
      <c r="H280">
        <v>5</v>
      </c>
      <c r="I280" t="s">
        <v>35</v>
      </c>
      <c r="J280" t="s">
        <v>471</v>
      </c>
      <c r="K280" t="s">
        <v>22</v>
      </c>
      <c r="L280" t="s">
        <v>378</v>
      </c>
    </row>
    <row r="281" spans="1:12" x14ac:dyDescent="0.35">
      <c r="A281" t="s">
        <v>675</v>
      </c>
      <c r="B281">
        <v>17</v>
      </c>
      <c r="C281" t="str">
        <f t="shared" si="4"/>
        <v>18-22yrs</v>
      </c>
      <c r="D281" t="s">
        <v>55</v>
      </c>
      <c r="E281" t="s">
        <v>26</v>
      </c>
      <c r="F281">
        <v>2</v>
      </c>
      <c r="G281" t="s">
        <v>1377</v>
      </c>
      <c r="H281">
        <v>7</v>
      </c>
      <c r="I281" t="s">
        <v>35</v>
      </c>
      <c r="J281" t="s">
        <v>36</v>
      </c>
      <c r="K281" t="s">
        <v>22</v>
      </c>
      <c r="L281" t="s">
        <v>29</v>
      </c>
    </row>
    <row r="282" spans="1:12" x14ac:dyDescent="0.35">
      <c r="A282" t="s">
        <v>697</v>
      </c>
      <c r="B282">
        <v>17</v>
      </c>
      <c r="C282" t="str">
        <f t="shared" si="4"/>
        <v>18-22yrs</v>
      </c>
      <c r="D282" t="s">
        <v>25</v>
      </c>
      <c r="E282" t="s">
        <v>26</v>
      </c>
      <c r="F282">
        <v>0.75</v>
      </c>
      <c r="G282" t="s">
        <v>1377</v>
      </c>
      <c r="H282">
        <v>1</v>
      </c>
      <c r="I282" t="s">
        <v>47</v>
      </c>
      <c r="J282" t="s">
        <v>166</v>
      </c>
      <c r="K282" t="s">
        <v>22</v>
      </c>
      <c r="L282" t="s">
        <v>1375</v>
      </c>
    </row>
    <row r="283" spans="1:12" x14ac:dyDescent="0.35">
      <c r="A283" t="s">
        <v>712</v>
      </c>
      <c r="B283">
        <v>17</v>
      </c>
      <c r="C283" t="str">
        <f t="shared" si="4"/>
        <v>18-22yrs</v>
      </c>
      <c r="D283" t="s">
        <v>31</v>
      </c>
      <c r="E283" t="s">
        <v>26</v>
      </c>
      <c r="F283">
        <v>4</v>
      </c>
      <c r="G283" t="s">
        <v>1378</v>
      </c>
      <c r="H283">
        <v>3</v>
      </c>
      <c r="I283" t="s">
        <v>142</v>
      </c>
      <c r="J283" t="s">
        <v>48</v>
      </c>
      <c r="K283" t="s">
        <v>22</v>
      </c>
      <c r="L283" t="s">
        <v>1375</v>
      </c>
    </row>
    <row r="284" spans="1:12" x14ac:dyDescent="0.35">
      <c r="A284" t="s">
        <v>728</v>
      </c>
      <c r="B284">
        <v>17</v>
      </c>
      <c r="C284" t="str">
        <f t="shared" si="4"/>
        <v>18-22yrs</v>
      </c>
      <c r="D284" t="s">
        <v>25</v>
      </c>
      <c r="E284" t="s">
        <v>26</v>
      </c>
      <c r="F284">
        <v>2</v>
      </c>
      <c r="G284" t="s">
        <v>1377</v>
      </c>
      <c r="H284">
        <v>1</v>
      </c>
      <c r="I284" t="s">
        <v>27</v>
      </c>
      <c r="J284" t="s">
        <v>36</v>
      </c>
      <c r="K284" t="s">
        <v>22</v>
      </c>
      <c r="L284" t="s">
        <v>37</v>
      </c>
    </row>
    <row r="285" spans="1:12" x14ac:dyDescent="0.35">
      <c r="A285" t="s">
        <v>733</v>
      </c>
      <c r="B285">
        <v>17</v>
      </c>
      <c r="C285" t="str">
        <f t="shared" si="4"/>
        <v>18-22yrs</v>
      </c>
      <c r="D285" t="s">
        <v>25</v>
      </c>
      <c r="E285" t="s">
        <v>26</v>
      </c>
      <c r="F285">
        <v>2</v>
      </c>
      <c r="G285" t="s">
        <v>1377</v>
      </c>
      <c r="H285">
        <v>1</v>
      </c>
      <c r="I285" t="s">
        <v>142</v>
      </c>
      <c r="J285" t="s">
        <v>166</v>
      </c>
      <c r="K285" t="s">
        <v>22</v>
      </c>
      <c r="L285" t="s">
        <v>1375</v>
      </c>
    </row>
    <row r="286" spans="1:12" x14ac:dyDescent="0.35">
      <c r="A286" t="s">
        <v>744</v>
      </c>
      <c r="B286">
        <v>17</v>
      </c>
      <c r="C286" t="str">
        <f t="shared" si="4"/>
        <v>18-22yrs</v>
      </c>
      <c r="D286" t="s">
        <v>17</v>
      </c>
      <c r="E286" t="s">
        <v>26</v>
      </c>
      <c r="F286">
        <v>1</v>
      </c>
      <c r="G286" t="s">
        <v>1377</v>
      </c>
      <c r="H286">
        <v>2</v>
      </c>
      <c r="I286" t="s">
        <v>35</v>
      </c>
      <c r="J286" t="s">
        <v>145</v>
      </c>
      <c r="K286" t="s">
        <v>22</v>
      </c>
      <c r="L286" t="s">
        <v>1375</v>
      </c>
    </row>
    <row r="287" spans="1:12" x14ac:dyDescent="0.35">
      <c r="A287" t="s">
        <v>762</v>
      </c>
      <c r="B287">
        <v>17</v>
      </c>
      <c r="C287" t="str">
        <f t="shared" si="4"/>
        <v>18-22yrs</v>
      </c>
      <c r="D287" t="s">
        <v>17</v>
      </c>
      <c r="E287" t="s">
        <v>26</v>
      </c>
      <c r="F287">
        <v>0.75</v>
      </c>
      <c r="G287" t="s">
        <v>1377</v>
      </c>
      <c r="H287">
        <v>1</v>
      </c>
      <c r="I287" t="s">
        <v>35</v>
      </c>
      <c r="J287" t="s">
        <v>471</v>
      </c>
      <c r="K287" t="s">
        <v>22</v>
      </c>
      <c r="L287" t="s">
        <v>1375</v>
      </c>
    </row>
    <row r="288" spans="1:12" x14ac:dyDescent="0.35">
      <c r="A288" t="s">
        <v>764</v>
      </c>
      <c r="B288">
        <v>17</v>
      </c>
      <c r="C288" t="str">
        <f t="shared" si="4"/>
        <v>18-22yrs</v>
      </c>
      <c r="D288" t="s">
        <v>17</v>
      </c>
      <c r="E288" t="s">
        <v>26</v>
      </c>
      <c r="F288">
        <v>0.75</v>
      </c>
      <c r="G288" t="s">
        <v>1377</v>
      </c>
      <c r="H288">
        <v>1</v>
      </c>
      <c r="I288" t="s">
        <v>35</v>
      </c>
      <c r="J288" t="s">
        <v>471</v>
      </c>
      <c r="K288" t="s">
        <v>22</v>
      </c>
      <c r="L288" t="s">
        <v>1375</v>
      </c>
    </row>
    <row r="289" spans="1:12" x14ac:dyDescent="0.35">
      <c r="A289" t="s">
        <v>832</v>
      </c>
      <c r="B289">
        <v>17</v>
      </c>
      <c r="C289" t="str">
        <f t="shared" si="4"/>
        <v>18-22yrs</v>
      </c>
      <c r="D289" t="s">
        <v>31</v>
      </c>
      <c r="E289" t="s">
        <v>18</v>
      </c>
      <c r="F289">
        <v>7</v>
      </c>
      <c r="G289" t="s">
        <v>1378</v>
      </c>
      <c r="H289">
        <v>2</v>
      </c>
      <c r="I289" t="s">
        <v>35</v>
      </c>
      <c r="J289" t="s">
        <v>166</v>
      </c>
      <c r="K289" t="s">
        <v>20</v>
      </c>
      <c r="L289" t="s">
        <v>45</v>
      </c>
    </row>
    <row r="290" spans="1:12" x14ac:dyDescent="0.35">
      <c r="A290" t="s">
        <v>836</v>
      </c>
      <c r="B290">
        <v>17</v>
      </c>
      <c r="C290" t="str">
        <f t="shared" si="4"/>
        <v>18-22yrs</v>
      </c>
      <c r="D290" t="s">
        <v>55</v>
      </c>
      <c r="E290" t="s">
        <v>18</v>
      </c>
      <c r="F290">
        <v>3</v>
      </c>
      <c r="G290" t="s">
        <v>1378</v>
      </c>
      <c r="H290">
        <v>2</v>
      </c>
      <c r="I290" t="s">
        <v>35</v>
      </c>
      <c r="J290" t="s">
        <v>61</v>
      </c>
      <c r="K290" t="s">
        <v>22</v>
      </c>
      <c r="L290" t="s">
        <v>37</v>
      </c>
    </row>
    <row r="291" spans="1:12" x14ac:dyDescent="0.35">
      <c r="A291" t="s">
        <v>839</v>
      </c>
      <c r="B291">
        <v>17</v>
      </c>
      <c r="C291" t="str">
        <f t="shared" si="4"/>
        <v>18-22yrs</v>
      </c>
      <c r="D291" t="s">
        <v>31</v>
      </c>
      <c r="E291" t="s">
        <v>26</v>
      </c>
      <c r="F291">
        <v>4</v>
      </c>
      <c r="G291" t="s">
        <v>1378</v>
      </c>
      <c r="H291">
        <v>2</v>
      </c>
      <c r="I291" t="s">
        <v>35</v>
      </c>
      <c r="J291" t="s">
        <v>32</v>
      </c>
      <c r="K291" t="s">
        <v>20</v>
      </c>
      <c r="L291" t="s">
        <v>37</v>
      </c>
    </row>
    <row r="292" spans="1:12" x14ac:dyDescent="0.35">
      <c r="A292" t="s">
        <v>847</v>
      </c>
      <c r="B292">
        <v>17</v>
      </c>
      <c r="C292" t="str">
        <f t="shared" si="4"/>
        <v>18-22yrs</v>
      </c>
      <c r="D292" t="s">
        <v>55</v>
      </c>
      <c r="E292" t="s">
        <v>18</v>
      </c>
      <c r="F292">
        <v>2</v>
      </c>
      <c r="G292" t="s">
        <v>1377</v>
      </c>
      <c r="H292">
        <v>1.5</v>
      </c>
      <c r="I292" t="s">
        <v>35</v>
      </c>
      <c r="J292" t="s">
        <v>76</v>
      </c>
      <c r="K292" t="s">
        <v>22</v>
      </c>
      <c r="L292" t="s">
        <v>45</v>
      </c>
    </row>
    <row r="293" spans="1:12" x14ac:dyDescent="0.35">
      <c r="A293" t="s">
        <v>1011</v>
      </c>
      <c r="B293">
        <v>17</v>
      </c>
      <c r="C293" t="str">
        <f t="shared" si="4"/>
        <v>18-22yrs</v>
      </c>
      <c r="D293" t="s">
        <v>31</v>
      </c>
      <c r="E293" t="s">
        <v>26</v>
      </c>
      <c r="F293">
        <v>1</v>
      </c>
      <c r="G293" t="s">
        <v>1377</v>
      </c>
      <c r="H293">
        <v>2</v>
      </c>
      <c r="I293" t="s">
        <v>85</v>
      </c>
      <c r="J293" t="s">
        <v>68</v>
      </c>
      <c r="K293" t="s">
        <v>20</v>
      </c>
      <c r="L293" t="s">
        <v>37</v>
      </c>
    </row>
    <row r="294" spans="1:12" x14ac:dyDescent="0.35">
      <c r="A294" t="s">
        <v>1016</v>
      </c>
      <c r="B294">
        <v>17</v>
      </c>
      <c r="C294" t="str">
        <f t="shared" si="4"/>
        <v>18-22yrs</v>
      </c>
      <c r="D294" t="s">
        <v>31</v>
      </c>
      <c r="E294" t="s">
        <v>26</v>
      </c>
      <c r="F294">
        <v>7</v>
      </c>
      <c r="G294" t="s">
        <v>1378</v>
      </c>
      <c r="H294">
        <v>3</v>
      </c>
      <c r="I294" t="s">
        <v>27</v>
      </c>
      <c r="J294" t="s">
        <v>36</v>
      </c>
      <c r="K294" t="s">
        <v>22</v>
      </c>
      <c r="L294" t="s">
        <v>33</v>
      </c>
    </row>
    <row r="295" spans="1:12" x14ac:dyDescent="0.35">
      <c r="A295" t="s">
        <v>1090</v>
      </c>
      <c r="B295">
        <v>17</v>
      </c>
      <c r="C295" t="str">
        <f t="shared" si="4"/>
        <v>18-22yrs</v>
      </c>
      <c r="D295" t="s">
        <v>55</v>
      </c>
      <c r="E295" t="s">
        <v>26</v>
      </c>
      <c r="F295">
        <v>3</v>
      </c>
      <c r="G295" t="s">
        <v>1378</v>
      </c>
      <c r="H295">
        <v>5</v>
      </c>
      <c r="I295" t="s">
        <v>47</v>
      </c>
      <c r="J295" t="s">
        <v>36</v>
      </c>
      <c r="K295" t="s">
        <v>22</v>
      </c>
      <c r="L295" t="s">
        <v>1375</v>
      </c>
    </row>
    <row r="296" spans="1:12" x14ac:dyDescent="0.35">
      <c r="A296" t="s">
        <v>1121</v>
      </c>
      <c r="B296">
        <v>17</v>
      </c>
      <c r="C296" t="str">
        <f t="shared" si="4"/>
        <v>18-22yrs</v>
      </c>
      <c r="D296" t="s">
        <v>17</v>
      </c>
      <c r="E296" t="s">
        <v>18</v>
      </c>
      <c r="F296">
        <v>4</v>
      </c>
      <c r="G296" t="s">
        <v>1378</v>
      </c>
      <c r="H296">
        <v>6</v>
      </c>
      <c r="I296" t="s">
        <v>47</v>
      </c>
      <c r="J296" t="s">
        <v>32</v>
      </c>
      <c r="K296" t="s">
        <v>22</v>
      </c>
      <c r="L296" t="s">
        <v>52</v>
      </c>
    </row>
    <row r="297" spans="1:12" x14ac:dyDescent="0.35">
      <c r="A297" t="s">
        <v>1206</v>
      </c>
      <c r="B297">
        <v>17</v>
      </c>
      <c r="C297" t="str">
        <f t="shared" si="4"/>
        <v>18-22yrs</v>
      </c>
      <c r="D297" t="s">
        <v>31</v>
      </c>
      <c r="E297" t="s">
        <v>18</v>
      </c>
      <c r="F297">
        <v>5</v>
      </c>
      <c r="G297" t="s">
        <v>1378</v>
      </c>
      <c r="H297">
        <v>0.5</v>
      </c>
      <c r="I297" t="s">
        <v>27</v>
      </c>
      <c r="J297" t="s">
        <v>61</v>
      </c>
      <c r="K297" t="s">
        <v>20</v>
      </c>
      <c r="L297" t="s">
        <v>33</v>
      </c>
    </row>
    <row r="298" spans="1:12" x14ac:dyDescent="0.35">
      <c r="A298" t="s">
        <v>1208</v>
      </c>
      <c r="B298">
        <v>17</v>
      </c>
      <c r="C298" t="str">
        <f t="shared" si="4"/>
        <v>18-22yrs</v>
      </c>
      <c r="D298" t="s">
        <v>55</v>
      </c>
      <c r="E298" t="s">
        <v>18</v>
      </c>
      <c r="F298">
        <v>4</v>
      </c>
      <c r="G298" t="s">
        <v>1378</v>
      </c>
      <c r="H298">
        <v>0.4</v>
      </c>
      <c r="I298" t="s">
        <v>27</v>
      </c>
      <c r="J298" t="s">
        <v>1209</v>
      </c>
      <c r="K298" t="s">
        <v>22</v>
      </c>
      <c r="L298" t="s">
        <v>1210</v>
      </c>
    </row>
    <row r="299" spans="1:12" x14ac:dyDescent="0.35">
      <c r="A299" t="s">
        <v>1243</v>
      </c>
      <c r="B299">
        <v>17</v>
      </c>
      <c r="C299" t="str">
        <f t="shared" si="4"/>
        <v>18-22yrs</v>
      </c>
      <c r="D299" t="s">
        <v>55</v>
      </c>
      <c r="E299" t="s">
        <v>26</v>
      </c>
      <c r="F299">
        <v>6</v>
      </c>
      <c r="G299" t="s">
        <v>1378</v>
      </c>
      <c r="H299">
        <v>1</v>
      </c>
      <c r="I299" t="s">
        <v>63</v>
      </c>
      <c r="J299" t="s">
        <v>61</v>
      </c>
      <c r="K299" t="s">
        <v>20</v>
      </c>
      <c r="L299" t="s">
        <v>1244</v>
      </c>
    </row>
    <row r="300" spans="1:12" x14ac:dyDescent="0.35">
      <c r="A300" t="s">
        <v>1248</v>
      </c>
      <c r="B300">
        <v>17</v>
      </c>
      <c r="C300" t="str">
        <f t="shared" si="4"/>
        <v>18-22yrs</v>
      </c>
      <c r="D300" t="s">
        <v>31</v>
      </c>
      <c r="E300" t="s">
        <v>26</v>
      </c>
      <c r="F300">
        <v>3</v>
      </c>
      <c r="G300" t="s">
        <v>1378</v>
      </c>
      <c r="H300">
        <v>2</v>
      </c>
      <c r="I300" t="s">
        <v>27</v>
      </c>
      <c r="J300" t="s">
        <v>61</v>
      </c>
      <c r="K300" t="s">
        <v>22</v>
      </c>
      <c r="L300" t="s">
        <v>1375</v>
      </c>
    </row>
    <row r="301" spans="1:12" x14ac:dyDescent="0.35">
      <c r="A301" t="s">
        <v>1254</v>
      </c>
      <c r="B301">
        <v>17</v>
      </c>
      <c r="C301" t="str">
        <f t="shared" si="4"/>
        <v>18-22yrs</v>
      </c>
      <c r="D301" t="s">
        <v>31</v>
      </c>
      <c r="E301" t="s">
        <v>18</v>
      </c>
      <c r="F301">
        <v>4</v>
      </c>
      <c r="G301" t="s">
        <v>1378</v>
      </c>
      <c r="H301">
        <v>1</v>
      </c>
      <c r="I301" t="s">
        <v>27</v>
      </c>
      <c r="J301" t="s">
        <v>61</v>
      </c>
      <c r="K301" t="s">
        <v>20</v>
      </c>
      <c r="L301" t="s">
        <v>37</v>
      </c>
    </row>
    <row r="302" spans="1:12" x14ac:dyDescent="0.35">
      <c r="A302" t="s">
        <v>1267</v>
      </c>
      <c r="B302">
        <v>17</v>
      </c>
      <c r="C302" t="str">
        <f t="shared" si="4"/>
        <v>18-22yrs</v>
      </c>
      <c r="D302" t="s">
        <v>31</v>
      </c>
      <c r="E302" t="s">
        <v>44</v>
      </c>
      <c r="F302">
        <v>2</v>
      </c>
      <c r="G302" t="s">
        <v>1377</v>
      </c>
      <c r="H302">
        <v>0</v>
      </c>
      <c r="I302" t="s">
        <v>27</v>
      </c>
      <c r="J302" t="s">
        <v>27</v>
      </c>
      <c r="K302" t="s">
        <v>22</v>
      </c>
      <c r="L302" t="s">
        <v>1375</v>
      </c>
    </row>
    <row r="303" spans="1:12" x14ac:dyDescent="0.35">
      <c r="A303" t="s">
        <v>1310</v>
      </c>
      <c r="B303">
        <v>17</v>
      </c>
      <c r="C303" t="str">
        <f t="shared" si="4"/>
        <v>18-22yrs</v>
      </c>
      <c r="D303" t="s">
        <v>31</v>
      </c>
      <c r="E303" t="s">
        <v>26</v>
      </c>
      <c r="F303">
        <v>6</v>
      </c>
      <c r="G303" t="s">
        <v>1378</v>
      </c>
      <c r="H303">
        <v>1</v>
      </c>
      <c r="I303" t="s">
        <v>35</v>
      </c>
      <c r="J303" t="s">
        <v>115</v>
      </c>
      <c r="K303" t="s">
        <v>22</v>
      </c>
      <c r="L303" t="s">
        <v>1311</v>
      </c>
    </row>
    <row r="304" spans="1:12" x14ac:dyDescent="0.35">
      <c r="A304" t="s">
        <v>103</v>
      </c>
      <c r="B304">
        <v>18</v>
      </c>
      <c r="C304" t="str">
        <f t="shared" si="4"/>
        <v>18-22yrs</v>
      </c>
      <c r="D304" t="s">
        <v>55</v>
      </c>
      <c r="E304" t="s">
        <v>26</v>
      </c>
      <c r="F304">
        <v>2</v>
      </c>
      <c r="G304" t="s">
        <v>1377</v>
      </c>
      <c r="H304">
        <v>1</v>
      </c>
      <c r="I304" t="s">
        <v>19</v>
      </c>
      <c r="J304" t="s">
        <v>96</v>
      </c>
      <c r="K304" t="s">
        <v>20</v>
      </c>
      <c r="L304" t="s">
        <v>37</v>
      </c>
    </row>
    <row r="305" spans="1:12" x14ac:dyDescent="0.35">
      <c r="A305" t="s">
        <v>109</v>
      </c>
      <c r="B305">
        <v>18</v>
      </c>
      <c r="C305" t="str">
        <f t="shared" si="4"/>
        <v>18-22yrs</v>
      </c>
      <c r="D305" t="s">
        <v>17</v>
      </c>
      <c r="E305" t="s">
        <v>18</v>
      </c>
      <c r="F305">
        <v>4</v>
      </c>
      <c r="G305" t="s">
        <v>1378</v>
      </c>
      <c r="H305">
        <v>4</v>
      </c>
      <c r="I305" t="s">
        <v>35</v>
      </c>
      <c r="J305" t="s">
        <v>39</v>
      </c>
      <c r="K305" t="s">
        <v>22</v>
      </c>
      <c r="L305" t="s">
        <v>52</v>
      </c>
    </row>
    <row r="306" spans="1:12" x14ac:dyDescent="0.35">
      <c r="A306" t="s">
        <v>118</v>
      </c>
      <c r="B306">
        <v>18</v>
      </c>
      <c r="C306" t="str">
        <f t="shared" si="4"/>
        <v>18-22yrs</v>
      </c>
      <c r="D306" t="s">
        <v>31</v>
      </c>
      <c r="E306" t="s">
        <v>26</v>
      </c>
      <c r="F306">
        <v>1</v>
      </c>
      <c r="G306" t="s">
        <v>1377</v>
      </c>
      <c r="H306">
        <v>5</v>
      </c>
      <c r="I306" t="s">
        <v>27</v>
      </c>
      <c r="J306" t="s">
        <v>48</v>
      </c>
      <c r="K306" t="s">
        <v>22</v>
      </c>
      <c r="L306" t="s">
        <v>1375</v>
      </c>
    </row>
    <row r="307" spans="1:12" x14ac:dyDescent="0.35">
      <c r="A307" t="s">
        <v>123</v>
      </c>
      <c r="B307">
        <v>18</v>
      </c>
      <c r="C307" t="str">
        <f t="shared" si="4"/>
        <v>18-22yrs</v>
      </c>
      <c r="D307" t="s">
        <v>31</v>
      </c>
      <c r="E307" t="s">
        <v>18</v>
      </c>
      <c r="F307">
        <v>0</v>
      </c>
      <c r="G307" t="s">
        <v>1377</v>
      </c>
      <c r="H307">
        <v>5</v>
      </c>
      <c r="I307" t="s">
        <v>35</v>
      </c>
      <c r="J307" t="s">
        <v>124</v>
      </c>
      <c r="K307" t="s">
        <v>22</v>
      </c>
      <c r="L307" t="s">
        <v>37</v>
      </c>
    </row>
    <row r="308" spans="1:12" x14ac:dyDescent="0.35">
      <c r="A308" t="s">
        <v>129</v>
      </c>
      <c r="B308">
        <v>18</v>
      </c>
      <c r="C308" t="str">
        <f t="shared" si="4"/>
        <v>18-22yrs</v>
      </c>
      <c r="D308" t="s">
        <v>55</v>
      </c>
      <c r="E308" t="s">
        <v>26</v>
      </c>
      <c r="F308">
        <v>3</v>
      </c>
      <c r="G308" t="s">
        <v>1378</v>
      </c>
      <c r="H308">
        <v>3</v>
      </c>
      <c r="I308" t="s">
        <v>47</v>
      </c>
      <c r="J308" t="s">
        <v>68</v>
      </c>
      <c r="K308" t="s">
        <v>22</v>
      </c>
      <c r="L308" t="s">
        <v>29</v>
      </c>
    </row>
    <row r="309" spans="1:12" x14ac:dyDescent="0.35">
      <c r="A309" t="s">
        <v>137</v>
      </c>
      <c r="B309">
        <v>18</v>
      </c>
      <c r="C309" t="str">
        <f t="shared" si="4"/>
        <v>18-22yrs</v>
      </c>
      <c r="D309" t="s">
        <v>31</v>
      </c>
      <c r="E309" t="s">
        <v>26</v>
      </c>
      <c r="F309">
        <v>3</v>
      </c>
      <c r="G309" t="s">
        <v>1378</v>
      </c>
      <c r="H309">
        <v>8</v>
      </c>
      <c r="I309" t="s">
        <v>35</v>
      </c>
      <c r="J309" t="s">
        <v>32</v>
      </c>
      <c r="K309" t="s">
        <v>22</v>
      </c>
      <c r="L309" t="s">
        <v>1375</v>
      </c>
    </row>
    <row r="310" spans="1:12" x14ac:dyDescent="0.35">
      <c r="A310" t="s">
        <v>158</v>
      </c>
      <c r="B310">
        <v>18</v>
      </c>
      <c r="C310" t="str">
        <f t="shared" si="4"/>
        <v>18-22yrs</v>
      </c>
      <c r="D310" t="s">
        <v>31</v>
      </c>
      <c r="E310" t="s">
        <v>26</v>
      </c>
      <c r="F310">
        <v>3</v>
      </c>
      <c r="G310" t="s">
        <v>1378</v>
      </c>
      <c r="H310">
        <v>1</v>
      </c>
      <c r="I310" t="s">
        <v>47</v>
      </c>
      <c r="J310" t="s">
        <v>32</v>
      </c>
      <c r="K310" t="s">
        <v>20</v>
      </c>
      <c r="L310" t="s">
        <v>45</v>
      </c>
    </row>
    <row r="311" spans="1:12" x14ac:dyDescent="0.35">
      <c r="A311" t="s">
        <v>182</v>
      </c>
      <c r="B311">
        <v>18</v>
      </c>
      <c r="C311" t="str">
        <f t="shared" si="4"/>
        <v>18-22yrs</v>
      </c>
      <c r="D311" t="s">
        <v>31</v>
      </c>
      <c r="E311" t="s">
        <v>26</v>
      </c>
      <c r="F311">
        <v>2</v>
      </c>
      <c r="G311" t="s">
        <v>1377</v>
      </c>
      <c r="H311">
        <v>1</v>
      </c>
      <c r="I311" t="s">
        <v>35</v>
      </c>
      <c r="J311" t="s">
        <v>32</v>
      </c>
      <c r="K311" t="s">
        <v>22</v>
      </c>
      <c r="L311" t="s">
        <v>29</v>
      </c>
    </row>
    <row r="312" spans="1:12" x14ac:dyDescent="0.35">
      <c r="A312" t="s">
        <v>189</v>
      </c>
      <c r="B312">
        <v>18</v>
      </c>
      <c r="C312" t="str">
        <f t="shared" si="4"/>
        <v>18-22yrs</v>
      </c>
      <c r="D312" t="s">
        <v>31</v>
      </c>
      <c r="E312" t="s">
        <v>26</v>
      </c>
      <c r="F312">
        <v>2</v>
      </c>
      <c r="G312" t="s">
        <v>1377</v>
      </c>
      <c r="H312">
        <v>2</v>
      </c>
      <c r="I312" t="s">
        <v>47</v>
      </c>
      <c r="J312" t="s">
        <v>61</v>
      </c>
      <c r="K312" t="s">
        <v>22</v>
      </c>
      <c r="L312" t="s">
        <v>1375</v>
      </c>
    </row>
    <row r="313" spans="1:12" x14ac:dyDescent="0.35">
      <c r="A313" t="s">
        <v>190</v>
      </c>
      <c r="B313">
        <v>18</v>
      </c>
      <c r="C313" t="str">
        <f t="shared" si="4"/>
        <v>18-22yrs</v>
      </c>
      <c r="D313" t="s">
        <v>31</v>
      </c>
      <c r="E313" t="s">
        <v>26</v>
      </c>
      <c r="F313">
        <v>3</v>
      </c>
      <c r="G313" t="s">
        <v>1378</v>
      </c>
      <c r="H313">
        <v>3</v>
      </c>
      <c r="I313" t="s">
        <v>27</v>
      </c>
      <c r="J313" t="s">
        <v>66</v>
      </c>
      <c r="K313" t="s">
        <v>20</v>
      </c>
      <c r="L313" t="s">
        <v>1375</v>
      </c>
    </row>
    <row r="314" spans="1:12" x14ac:dyDescent="0.35">
      <c r="A314" t="s">
        <v>195</v>
      </c>
      <c r="B314">
        <v>18</v>
      </c>
      <c r="C314" t="str">
        <f t="shared" si="4"/>
        <v>18-22yrs</v>
      </c>
      <c r="D314" t="s">
        <v>55</v>
      </c>
      <c r="E314" t="s">
        <v>26</v>
      </c>
      <c r="F314">
        <v>2.5</v>
      </c>
      <c r="G314" t="s">
        <v>1378</v>
      </c>
      <c r="H314">
        <v>1</v>
      </c>
      <c r="I314" t="s">
        <v>27</v>
      </c>
      <c r="J314" t="s">
        <v>32</v>
      </c>
      <c r="K314" t="s">
        <v>22</v>
      </c>
      <c r="L314" t="s">
        <v>33</v>
      </c>
    </row>
    <row r="315" spans="1:12" x14ac:dyDescent="0.35">
      <c r="A315" t="s">
        <v>198</v>
      </c>
      <c r="B315">
        <v>18</v>
      </c>
      <c r="C315" t="str">
        <f t="shared" si="4"/>
        <v>18-22yrs</v>
      </c>
      <c r="D315" t="s">
        <v>31</v>
      </c>
      <c r="E315" t="s">
        <v>26</v>
      </c>
      <c r="F315">
        <v>5</v>
      </c>
      <c r="G315" t="s">
        <v>1378</v>
      </c>
      <c r="H315">
        <v>7</v>
      </c>
      <c r="I315" t="s">
        <v>47</v>
      </c>
      <c r="J315" t="s">
        <v>36</v>
      </c>
      <c r="K315" t="s">
        <v>20</v>
      </c>
      <c r="L315" t="s">
        <v>29</v>
      </c>
    </row>
    <row r="316" spans="1:12" x14ac:dyDescent="0.35">
      <c r="A316" t="s">
        <v>208</v>
      </c>
      <c r="B316">
        <v>18</v>
      </c>
      <c r="C316" t="str">
        <f t="shared" si="4"/>
        <v>18-22yrs</v>
      </c>
      <c r="D316" t="s">
        <v>31</v>
      </c>
      <c r="E316" t="s">
        <v>26</v>
      </c>
      <c r="F316">
        <v>2</v>
      </c>
      <c r="G316" t="s">
        <v>1377</v>
      </c>
      <c r="H316">
        <v>2</v>
      </c>
      <c r="I316" t="s">
        <v>19</v>
      </c>
      <c r="J316" t="s">
        <v>36</v>
      </c>
      <c r="K316" t="s">
        <v>22</v>
      </c>
      <c r="L316" t="s">
        <v>33</v>
      </c>
    </row>
    <row r="317" spans="1:12" x14ac:dyDescent="0.35">
      <c r="A317" t="s">
        <v>210</v>
      </c>
      <c r="B317">
        <v>18</v>
      </c>
      <c r="C317" t="str">
        <f t="shared" si="4"/>
        <v>18-22yrs</v>
      </c>
      <c r="D317" t="s">
        <v>55</v>
      </c>
      <c r="E317" t="s">
        <v>26</v>
      </c>
      <c r="F317">
        <v>5</v>
      </c>
      <c r="G317" t="s">
        <v>1378</v>
      </c>
      <c r="H317">
        <v>1</v>
      </c>
      <c r="I317" t="s">
        <v>27</v>
      </c>
      <c r="J317" t="s">
        <v>96</v>
      </c>
      <c r="K317" t="s">
        <v>22</v>
      </c>
      <c r="L317" t="s">
        <v>29</v>
      </c>
    </row>
    <row r="318" spans="1:12" x14ac:dyDescent="0.35">
      <c r="A318" t="s">
        <v>213</v>
      </c>
      <c r="B318">
        <v>18</v>
      </c>
      <c r="C318" t="str">
        <f t="shared" si="4"/>
        <v>18-22yrs</v>
      </c>
      <c r="D318" t="s">
        <v>31</v>
      </c>
      <c r="E318" t="s">
        <v>26</v>
      </c>
      <c r="F318">
        <v>3</v>
      </c>
      <c r="G318" t="s">
        <v>1378</v>
      </c>
      <c r="H318">
        <v>2</v>
      </c>
      <c r="I318" t="s">
        <v>27</v>
      </c>
      <c r="J318" t="s">
        <v>61</v>
      </c>
      <c r="K318" t="s">
        <v>22</v>
      </c>
      <c r="L318" t="s">
        <v>29</v>
      </c>
    </row>
    <row r="319" spans="1:12" x14ac:dyDescent="0.35">
      <c r="A319" t="s">
        <v>221</v>
      </c>
      <c r="B319">
        <v>18</v>
      </c>
      <c r="C319" t="str">
        <f t="shared" si="4"/>
        <v>18-22yrs</v>
      </c>
      <c r="D319" t="s">
        <v>151</v>
      </c>
      <c r="E319" t="s">
        <v>26</v>
      </c>
      <c r="F319">
        <v>2</v>
      </c>
      <c r="G319" t="s">
        <v>1377</v>
      </c>
      <c r="H319">
        <v>1</v>
      </c>
      <c r="I319" t="s">
        <v>27</v>
      </c>
      <c r="J319" t="s">
        <v>32</v>
      </c>
      <c r="K319" t="s">
        <v>22</v>
      </c>
      <c r="L319" t="s">
        <v>37</v>
      </c>
    </row>
    <row r="320" spans="1:12" x14ac:dyDescent="0.35">
      <c r="A320" t="s">
        <v>228</v>
      </c>
      <c r="B320">
        <v>18</v>
      </c>
      <c r="C320" t="str">
        <f t="shared" si="4"/>
        <v>18-22yrs</v>
      </c>
      <c r="D320" t="s">
        <v>31</v>
      </c>
      <c r="E320" t="s">
        <v>26</v>
      </c>
      <c r="F320">
        <v>2</v>
      </c>
      <c r="G320" t="s">
        <v>1377</v>
      </c>
      <c r="H320">
        <v>2</v>
      </c>
      <c r="I320" t="s">
        <v>47</v>
      </c>
      <c r="J320" t="s">
        <v>32</v>
      </c>
      <c r="K320" t="s">
        <v>20</v>
      </c>
      <c r="L320" t="s">
        <v>45</v>
      </c>
    </row>
    <row r="321" spans="1:12" x14ac:dyDescent="0.35">
      <c r="A321" t="s">
        <v>322</v>
      </c>
      <c r="B321">
        <v>18</v>
      </c>
      <c r="C321" t="str">
        <f t="shared" si="4"/>
        <v>18-22yrs</v>
      </c>
      <c r="D321" t="s">
        <v>31</v>
      </c>
      <c r="E321" t="s">
        <v>26</v>
      </c>
      <c r="F321">
        <v>2</v>
      </c>
      <c r="G321" t="s">
        <v>1377</v>
      </c>
      <c r="H321">
        <v>4</v>
      </c>
      <c r="I321" t="s">
        <v>27</v>
      </c>
      <c r="J321" t="s">
        <v>61</v>
      </c>
      <c r="K321" t="s">
        <v>22</v>
      </c>
      <c r="L321" t="s">
        <v>1375</v>
      </c>
    </row>
    <row r="322" spans="1:12" x14ac:dyDescent="0.35">
      <c r="A322" t="s">
        <v>339</v>
      </c>
      <c r="B322">
        <v>18</v>
      </c>
      <c r="C322" t="str">
        <f t="shared" ref="C322:C385" si="5">VLOOKUP(B322,$U$2:$V$4,2)</f>
        <v>18-22yrs</v>
      </c>
      <c r="D322" t="s">
        <v>87</v>
      </c>
      <c r="E322" t="s">
        <v>87</v>
      </c>
      <c r="F322">
        <v>0</v>
      </c>
      <c r="G322" t="s">
        <v>1377</v>
      </c>
      <c r="H322">
        <v>3</v>
      </c>
      <c r="I322" t="s">
        <v>19</v>
      </c>
      <c r="J322" t="s">
        <v>68</v>
      </c>
      <c r="K322" t="s">
        <v>22</v>
      </c>
      <c r="L322" t="s">
        <v>33</v>
      </c>
    </row>
    <row r="323" spans="1:12" x14ac:dyDescent="0.35">
      <c r="A323" t="s">
        <v>343</v>
      </c>
      <c r="B323">
        <v>18</v>
      </c>
      <c r="C323" t="str">
        <f t="shared" si="5"/>
        <v>18-22yrs</v>
      </c>
      <c r="D323" t="s">
        <v>31</v>
      </c>
      <c r="E323" t="s">
        <v>18</v>
      </c>
      <c r="F323">
        <v>0</v>
      </c>
      <c r="G323" t="s">
        <v>1377</v>
      </c>
      <c r="H323">
        <v>4</v>
      </c>
      <c r="I323" t="s">
        <v>142</v>
      </c>
      <c r="J323" t="s">
        <v>36</v>
      </c>
      <c r="K323" t="s">
        <v>22</v>
      </c>
      <c r="L323" t="s">
        <v>37</v>
      </c>
    </row>
    <row r="324" spans="1:12" x14ac:dyDescent="0.35">
      <c r="A324" t="s">
        <v>379</v>
      </c>
      <c r="B324">
        <v>18</v>
      </c>
      <c r="C324" t="str">
        <f t="shared" si="5"/>
        <v>18-22yrs</v>
      </c>
      <c r="D324" t="s">
        <v>55</v>
      </c>
      <c r="E324" t="s">
        <v>26</v>
      </c>
      <c r="F324">
        <v>1</v>
      </c>
      <c r="G324" t="s">
        <v>1377</v>
      </c>
      <c r="H324">
        <v>1</v>
      </c>
      <c r="I324" t="s">
        <v>35</v>
      </c>
      <c r="J324" t="s">
        <v>66</v>
      </c>
      <c r="K324" t="s">
        <v>20</v>
      </c>
      <c r="L324" t="s">
        <v>29</v>
      </c>
    </row>
    <row r="325" spans="1:12" x14ac:dyDescent="0.35">
      <c r="A325" t="s">
        <v>399</v>
      </c>
      <c r="B325">
        <v>18</v>
      </c>
      <c r="C325" t="str">
        <f t="shared" si="5"/>
        <v>18-22yrs</v>
      </c>
      <c r="D325" t="s">
        <v>87</v>
      </c>
      <c r="E325" t="s">
        <v>87</v>
      </c>
      <c r="F325">
        <v>0</v>
      </c>
      <c r="G325" t="s">
        <v>1377</v>
      </c>
      <c r="H325">
        <v>4</v>
      </c>
      <c r="I325" t="s">
        <v>35</v>
      </c>
      <c r="J325" t="s">
        <v>61</v>
      </c>
      <c r="K325" t="s">
        <v>22</v>
      </c>
      <c r="L325" t="s">
        <v>37</v>
      </c>
    </row>
    <row r="326" spans="1:12" x14ac:dyDescent="0.35">
      <c r="A326" t="s">
        <v>417</v>
      </c>
      <c r="B326">
        <v>18</v>
      </c>
      <c r="C326" t="str">
        <f t="shared" si="5"/>
        <v>18-22yrs</v>
      </c>
      <c r="D326" t="s">
        <v>31</v>
      </c>
      <c r="E326" t="s">
        <v>26</v>
      </c>
      <c r="F326">
        <v>0</v>
      </c>
      <c r="G326" t="s">
        <v>1377</v>
      </c>
      <c r="H326">
        <v>6</v>
      </c>
      <c r="I326" t="s">
        <v>35</v>
      </c>
      <c r="J326" t="s">
        <v>418</v>
      </c>
      <c r="K326" t="s">
        <v>22</v>
      </c>
      <c r="L326" t="s">
        <v>37</v>
      </c>
    </row>
    <row r="327" spans="1:12" x14ac:dyDescent="0.35">
      <c r="A327" t="s">
        <v>438</v>
      </c>
      <c r="B327">
        <v>18</v>
      </c>
      <c r="C327" t="str">
        <f t="shared" si="5"/>
        <v>18-22yrs</v>
      </c>
      <c r="D327" t="s">
        <v>55</v>
      </c>
      <c r="E327" t="s">
        <v>26</v>
      </c>
      <c r="F327">
        <v>4</v>
      </c>
      <c r="G327" t="s">
        <v>1378</v>
      </c>
      <c r="H327">
        <v>1</v>
      </c>
      <c r="I327" t="s">
        <v>35</v>
      </c>
      <c r="J327" t="s">
        <v>36</v>
      </c>
      <c r="K327" t="s">
        <v>22</v>
      </c>
      <c r="L327" t="s">
        <v>378</v>
      </c>
    </row>
    <row r="328" spans="1:12" x14ac:dyDescent="0.35">
      <c r="A328" t="s">
        <v>451</v>
      </c>
      <c r="B328">
        <v>18</v>
      </c>
      <c r="C328" t="str">
        <f t="shared" si="5"/>
        <v>18-22yrs</v>
      </c>
      <c r="D328" t="s">
        <v>55</v>
      </c>
      <c r="E328" t="s">
        <v>87</v>
      </c>
      <c r="F328">
        <v>1.5</v>
      </c>
      <c r="G328" t="s">
        <v>1377</v>
      </c>
      <c r="H328">
        <v>1</v>
      </c>
      <c r="I328" t="s">
        <v>47</v>
      </c>
      <c r="J328" t="s">
        <v>156</v>
      </c>
      <c r="K328" t="s">
        <v>22</v>
      </c>
      <c r="L328" t="s">
        <v>1375</v>
      </c>
    </row>
    <row r="329" spans="1:12" x14ac:dyDescent="0.35">
      <c r="A329" t="s">
        <v>499</v>
      </c>
      <c r="B329">
        <v>18</v>
      </c>
      <c r="C329" t="str">
        <f t="shared" si="5"/>
        <v>18-22yrs</v>
      </c>
      <c r="D329" t="s">
        <v>55</v>
      </c>
      <c r="E329" t="s">
        <v>18</v>
      </c>
      <c r="F329">
        <v>1</v>
      </c>
      <c r="G329" t="s">
        <v>1377</v>
      </c>
      <c r="H329">
        <v>4</v>
      </c>
      <c r="I329" t="s">
        <v>35</v>
      </c>
      <c r="J329" t="s">
        <v>36</v>
      </c>
      <c r="K329" t="s">
        <v>22</v>
      </c>
      <c r="L329" t="s">
        <v>29</v>
      </c>
    </row>
    <row r="330" spans="1:12" x14ac:dyDescent="0.35">
      <c r="A330" t="s">
        <v>544</v>
      </c>
      <c r="B330">
        <v>18</v>
      </c>
      <c r="C330" t="str">
        <f t="shared" si="5"/>
        <v>18-22yrs</v>
      </c>
      <c r="D330" t="s">
        <v>31</v>
      </c>
      <c r="E330" t="s">
        <v>26</v>
      </c>
      <c r="F330">
        <v>3</v>
      </c>
      <c r="G330" t="s">
        <v>1378</v>
      </c>
      <c r="H330">
        <v>2</v>
      </c>
      <c r="I330" t="s">
        <v>35</v>
      </c>
      <c r="J330" t="s">
        <v>28</v>
      </c>
      <c r="K330" t="s">
        <v>22</v>
      </c>
      <c r="L330" t="s">
        <v>37</v>
      </c>
    </row>
    <row r="331" spans="1:12" x14ac:dyDescent="0.35">
      <c r="A331" t="s">
        <v>546</v>
      </c>
      <c r="B331">
        <v>18</v>
      </c>
      <c r="C331" t="str">
        <f t="shared" si="5"/>
        <v>18-22yrs</v>
      </c>
      <c r="D331" t="s">
        <v>25</v>
      </c>
      <c r="E331" t="s">
        <v>26</v>
      </c>
      <c r="F331">
        <v>1</v>
      </c>
      <c r="G331" t="s">
        <v>1377</v>
      </c>
      <c r="H331">
        <v>1</v>
      </c>
      <c r="I331" t="s">
        <v>142</v>
      </c>
      <c r="J331" t="s">
        <v>61</v>
      </c>
      <c r="K331" t="s">
        <v>22</v>
      </c>
      <c r="L331" t="s">
        <v>37</v>
      </c>
    </row>
    <row r="332" spans="1:12" x14ac:dyDescent="0.35">
      <c r="A332" t="s">
        <v>568</v>
      </c>
      <c r="B332">
        <v>18</v>
      </c>
      <c r="C332" t="str">
        <f t="shared" si="5"/>
        <v>18-22yrs</v>
      </c>
      <c r="D332" t="s">
        <v>31</v>
      </c>
      <c r="E332" t="s">
        <v>26</v>
      </c>
      <c r="F332">
        <v>4</v>
      </c>
      <c r="G332" t="s">
        <v>1378</v>
      </c>
      <c r="H332">
        <v>2</v>
      </c>
      <c r="I332" t="s">
        <v>35</v>
      </c>
      <c r="J332" t="s">
        <v>32</v>
      </c>
      <c r="K332" t="s">
        <v>20</v>
      </c>
      <c r="L332" t="s">
        <v>37</v>
      </c>
    </row>
    <row r="333" spans="1:12" x14ac:dyDescent="0.35">
      <c r="A333" t="s">
        <v>570</v>
      </c>
      <c r="B333">
        <v>18</v>
      </c>
      <c r="C333" t="str">
        <f t="shared" si="5"/>
        <v>18-22yrs</v>
      </c>
      <c r="D333" t="s">
        <v>17</v>
      </c>
      <c r="E333" t="s">
        <v>87</v>
      </c>
      <c r="F333">
        <v>2</v>
      </c>
      <c r="G333" t="s">
        <v>1377</v>
      </c>
      <c r="H333">
        <v>2</v>
      </c>
      <c r="I333" t="s">
        <v>47</v>
      </c>
      <c r="J333" t="s">
        <v>61</v>
      </c>
      <c r="K333" t="s">
        <v>22</v>
      </c>
      <c r="L333" t="s">
        <v>33</v>
      </c>
    </row>
    <row r="334" spans="1:12" x14ac:dyDescent="0.35">
      <c r="A334" t="s">
        <v>589</v>
      </c>
      <c r="B334">
        <v>18</v>
      </c>
      <c r="C334" t="str">
        <f t="shared" si="5"/>
        <v>18-22yrs</v>
      </c>
      <c r="D334" t="s">
        <v>55</v>
      </c>
      <c r="E334" t="s">
        <v>26</v>
      </c>
      <c r="F334">
        <v>4</v>
      </c>
      <c r="G334" t="s">
        <v>1378</v>
      </c>
      <c r="H334">
        <v>4</v>
      </c>
      <c r="I334" t="s">
        <v>47</v>
      </c>
      <c r="J334" t="s">
        <v>61</v>
      </c>
      <c r="K334" t="s">
        <v>22</v>
      </c>
      <c r="L334" t="s">
        <v>45</v>
      </c>
    </row>
    <row r="335" spans="1:12" x14ac:dyDescent="0.35">
      <c r="A335" t="s">
        <v>591</v>
      </c>
      <c r="B335">
        <v>18</v>
      </c>
      <c r="C335" t="str">
        <f t="shared" si="5"/>
        <v>18-22yrs</v>
      </c>
      <c r="D335" t="s">
        <v>31</v>
      </c>
      <c r="E335" t="s">
        <v>18</v>
      </c>
      <c r="F335">
        <v>6</v>
      </c>
      <c r="G335" t="s">
        <v>1378</v>
      </c>
      <c r="H335">
        <v>1</v>
      </c>
      <c r="I335" t="s">
        <v>35</v>
      </c>
      <c r="J335" t="s">
        <v>32</v>
      </c>
      <c r="K335" t="s">
        <v>22</v>
      </c>
      <c r="L335" t="s">
        <v>1375</v>
      </c>
    </row>
    <row r="336" spans="1:12" x14ac:dyDescent="0.35">
      <c r="A336" t="s">
        <v>631</v>
      </c>
      <c r="B336">
        <v>18</v>
      </c>
      <c r="C336" t="str">
        <f t="shared" si="5"/>
        <v>18-22yrs</v>
      </c>
      <c r="D336" t="s">
        <v>17</v>
      </c>
      <c r="E336" t="s">
        <v>18</v>
      </c>
      <c r="F336">
        <v>3</v>
      </c>
      <c r="G336" t="s">
        <v>1378</v>
      </c>
      <c r="H336">
        <v>2</v>
      </c>
      <c r="I336" t="s">
        <v>27</v>
      </c>
      <c r="J336" t="s">
        <v>68</v>
      </c>
      <c r="K336" t="s">
        <v>22</v>
      </c>
      <c r="L336" t="s">
        <v>33</v>
      </c>
    </row>
    <row r="337" spans="1:12" x14ac:dyDescent="0.35">
      <c r="A337" t="s">
        <v>656</v>
      </c>
      <c r="B337">
        <v>18</v>
      </c>
      <c r="C337" t="str">
        <f t="shared" si="5"/>
        <v>18-22yrs</v>
      </c>
      <c r="D337" t="s">
        <v>31</v>
      </c>
      <c r="E337" t="s">
        <v>44</v>
      </c>
      <c r="F337">
        <v>4</v>
      </c>
      <c r="G337" t="s">
        <v>1378</v>
      </c>
      <c r="H337">
        <v>2</v>
      </c>
      <c r="I337" t="s">
        <v>35</v>
      </c>
      <c r="J337" t="s">
        <v>36</v>
      </c>
      <c r="K337" t="s">
        <v>22</v>
      </c>
      <c r="L337" t="s">
        <v>33</v>
      </c>
    </row>
    <row r="338" spans="1:12" x14ac:dyDescent="0.35">
      <c r="A338" t="s">
        <v>677</v>
      </c>
      <c r="B338">
        <v>18</v>
      </c>
      <c r="C338" t="str">
        <f t="shared" si="5"/>
        <v>18-22yrs</v>
      </c>
      <c r="D338" t="s">
        <v>17</v>
      </c>
      <c r="E338" t="s">
        <v>26</v>
      </c>
      <c r="F338">
        <v>3</v>
      </c>
      <c r="G338" t="s">
        <v>1378</v>
      </c>
      <c r="H338">
        <v>1</v>
      </c>
      <c r="I338" t="s">
        <v>27</v>
      </c>
      <c r="J338" t="s">
        <v>32</v>
      </c>
      <c r="K338" t="s">
        <v>20</v>
      </c>
      <c r="L338" t="s">
        <v>1375</v>
      </c>
    </row>
    <row r="339" spans="1:12" x14ac:dyDescent="0.35">
      <c r="A339" t="s">
        <v>684</v>
      </c>
      <c r="B339">
        <v>18</v>
      </c>
      <c r="C339" t="str">
        <f t="shared" si="5"/>
        <v>18-22yrs</v>
      </c>
      <c r="D339" t="s">
        <v>31</v>
      </c>
      <c r="E339" t="s">
        <v>26</v>
      </c>
      <c r="F339">
        <v>2</v>
      </c>
      <c r="G339" t="s">
        <v>1377</v>
      </c>
      <c r="H339">
        <v>1</v>
      </c>
      <c r="I339" t="s">
        <v>108</v>
      </c>
      <c r="J339" t="s">
        <v>685</v>
      </c>
      <c r="K339" t="s">
        <v>22</v>
      </c>
      <c r="L339" t="s">
        <v>686</v>
      </c>
    </row>
    <row r="340" spans="1:12" x14ac:dyDescent="0.35">
      <c r="A340" t="s">
        <v>688</v>
      </c>
      <c r="B340">
        <v>18</v>
      </c>
      <c r="C340" t="str">
        <f t="shared" si="5"/>
        <v>18-22yrs</v>
      </c>
      <c r="D340" t="s">
        <v>31</v>
      </c>
      <c r="E340" t="s">
        <v>26</v>
      </c>
      <c r="F340">
        <v>0</v>
      </c>
      <c r="G340" t="s">
        <v>1377</v>
      </c>
      <c r="H340">
        <v>3</v>
      </c>
      <c r="I340" t="s">
        <v>35</v>
      </c>
      <c r="J340" t="s">
        <v>28</v>
      </c>
      <c r="K340" t="s">
        <v>22</v>
      </c>
      <c r="L340" t="s">
        <v>37</v>
      </c>
    </row>
    <row r="341" spans="1:12" x14ac:dyDescent="0.35">
      <c r="A341" t="s">
        <v>719</v>
      </c>
      <c r="B341">
        <v>18</v>
      </c>
      <c r="C341" t="str">
        <f t="shared" si="5"/>
        <v>18-22yrs</v>
      </c>
      <c r="D341" t="s">
        <v>55</v>
      </c>
      <c r="E341" t="s">
        <v>18</v>
      </c>
      <c r="F341">
        <v>4</v>
      </c>
      <c r="G341" t="s">
        <v>1378</v>
      </c>
      <c r="H341">
        <v>4</v>
      </c>
      <c r="I341" t="s">
        <v>35</v>
      </c>
      <c r="J341" t="s">
        <v>48</v>
      </c>
      <c r="K341" t="s">
        <v>20</v>
      </c>
      <c r="L341" t="s">
        <v>1375</v>
      </c>
    </row>
    <row r="342" spans="1:12" x14ac:dyDescent="0.35">
      <c r="A342" t="s">
        <v>727</v>
      </c>
      <c r="B342">
        <v>18</v>
      </c>
      <c r="C342" t="str">
        <f t="shared" si="5"/>
        <v>18-22yrs</v>
      </c>
      <c r="D342" t="s">
        <v>55</v>
      </c>
      <c r="E342" t="s">
        <v>26</v>
      </c>
      <c r="F342">
        <v>1</v>
      </c>
      <c r="G342" t="s">
        <v>1377</v>
      </c>
      <c r="H342">
        <v>1</v>
      </c>
      <c r="I342" t="s">
        <v>47</v>
      </c>
      <c r="J342" t="s">
        <v>21</v>
      </c>
      <c r="K342" t="s">
        <v>22</v>
      </c>
      <c r="L342" t="s">
        <v>1375</v>
      </c>
    </row>
    <row r="343" spans="1:12" x14ac:dyDescent="0.35">
      <c r="A343" t="s">
        <v>763</v>
      </c>
      <c r="B343">
        <v>18</v>
      </c>
      <c r="C343" t="str">
        <f t="shared" si="5"/>
        <v>18-22yrs</v>
      </c>
      <c r="D343" t="s">
        <v>17</v>
      </c>
      <c r="E343" t="s">
        <v>26</v>
      </c>
      <c r="F343">
        <v>0.75</v>
      </c>
      <c r="G343" t="s">
        <v>1377</v>
      </c>
      <c r="H343">
        <v>1</v>
      </c>
      <c r="I343" t="s">
        <v>142</v>
      </c>
      <c r="J343" t="s">
        <v>471</v>
      </c>
      <c r="K343" t="s">
        <v>22</v>
      </c>
      <c r="L343" t="s">
        <v>1375</v>
      </c>
    </row>
    <row r="344" spans="1:12" x14ac:dyDescent="0.35">
      <c r="A344" t="s">
        <v>801</v>
      </c>
      <c r="B344">
        <v>18</v>
      </c>
      <c r="C344" t="str">
        <f t="shared" si="5"/>
        <v>18-22yrs</v>
      </c>
      <c r="D344" t="s">
        <v>55</v>
      </c>
      <c r="E344" t="s">
        <v>26</v>
      </c>
      <c r="F344">
        <v>2</v>
      </c>
      <c r="G344" t="s">
        <v>1377</v>
      </c>
      <c r="H344">
        <v>4</v>
      </c>
      <c r="I344" t="s">
        <v>27</v>
      </c>
      <c r="J344" t="s">
        <v>61</v>
      </c>
      <c r="K344" t="s">
        <v>20</v>
      </c>
      <c r="L344" t="s">
        <v>45</v>
      </c>
    </row>
    <row r="345" spans="1:12" x14ac:dyDescent="0.35">
      <c r="A345" t="s">
        <v>825</v>
      </c>
      <c r="B345">
        <v>18</v>
      </c>
      <c r="C345" t="str">
        <f t="shared" si="5"/>
        <v>18-22yrs</v>
      </c>
      <c r="D345" t="s">
        <v>55</v>
      </c>
      <c r="E345" t="s">
        <v>26</v>
      </c>
      <c r="F345">
        <v>3</v>
      </c>
      <c r="G345" t="s">
        <v>1378</v>
      </c>
      <c r="H345">
        <v>4</v>
      </c>
      <c r="I345" t="s">
        <v>35</v>
      </c>
      <c r="J345" t="s">
        <v>32</v>
      </c>
      <c r="K345" t="s">
        <v>22</v>
      </c>
      <c r="L345" t="s">
        <v>37</v>
      </c>
    </row>
    <row r="346" spans="1:12" x14ac:dyDescent="0.35">
      <c r="A346" t="s">
        <v>830</v>
      </c>
      <c r="B346">
        <v>18</v>
      </c>
      <c r="C346" t="str">
        <f t="shared" si="5"/>
        <v>18-22yrs</v>
      </c>
      <c r="D346" t="s">
        <v>87</v>
      </c>
      <c r="E346" t="s">
        <v>87</v>
      </c>
      <c r="F346">
        <v>0</v>
      </c>
      <c r="G346" t="s">
        <v>1377</v>
      </c>
      <c r="H346">
        <v>9</v>
      </c>
      <c r="I346" t="s">
        <v>35</v>
      </c>
      <c r="J346" t="s">
        <v>32</v>
      </c>
      <c r="K346" t="s">
        <v>22</v>
      </c>
      <c r="L346" t="s">
        <v>33</v>
      </c>
    </row>
    <row r="347" spans="1:12" x14ac:dyDescent="0.35">
      <c r="A347" t="s">
        <v>833</v>
      </c>
      <c r="B347">
        <v>18</v>
      </c>
      <c r="C347" t="str">
        <f t="shared" si="5"/>
        <v>18-22yrs</v>
      </c>
      <c r="D347" t="s">
        <v>55</v>
      </c>
      <c r="E347" t="s">
        <v>18</v>
      </c>
      <c r="F347">
        <v>7</v>
      </c>
      <c r="G347" t="s">
        <v>1378</v>
      </c>
      <c r="H347">
        <v>3</v>
      </c>
      <c r="I347" t="s">
        <v>47</v>
      </c>
      <c r="J347" t="s">
        <v>36</v>
      </c>
      <c r="K347" t="s">
        <v>22</v>
      </c>
      <c r="L347" t="s">
        <v>37</v>
      </c>
    </row>
    <row r="348" spans="1:12" x14ac:dyDescent="0.35">
      <c r="A348" t="s">
        <v>848</v>
      </c>
      <c r="B348">
        <v>18</v>
      </c>
      <c r="C348" t="str">
        <f t="shared" si="5"/>
        <v>18-22yrs</v>
      </c>
      <c r="D348" t="s">
        <v>17</v>
      </c>
      <c r="E348" t="s">
        <v>18</v>
      </c>
      <c r="F348">
        <v>3</v>
      </c>
      <c r="G348" t="s">
        <v>1378</v>
      </c>
      <c r="H348">
        <v>2</v>
      </c>
      <c r="I348" t="s">
        <v>35</v>
      </c>
      <c r="J348" t="s">
        <v>32</v>
      </c>
      <c r="K348" t="s">
        <v>22</v>
      </c>
      <c r="L348" t="s">
        <v>52</v>
      </c>
    </row>
    <row r="349" spans="1:12" x14ac:dyDescent="0.35">
      <c r="A349" t="s">
        <v>857</v>
      </c>
      <c r="B349">
        <v>18</v>
      </c>
      <c r="C349" t="str">
        <f t="shared" si="5"/>
        <v>18-22yrs</v>
      </c>
      <c r="D349" t="s">
        <v>55</v>
      </c>
      <c r="E349" t="s">
        <v>18</v>
      </c>
      <c r="F349">
        <v>2</v>
      </c>
      <c r="G349" t="s">
        <v>1377</v>
      </c>
      <c r="H349">
        <v>2</v>
      </c>
      <c r="I349" t="s">
        <v>27</v>
      </c>
      <c r="J349" t="s">
        <v>48</v>
      </c>
      <c r="K349" t="s">
        <v>22</v>
      </c>
      <c r="L349" t="s">
        <v>1375</v>
      </c>
    </row>
    <row r="350" spans="1:12" x14ac:dyDescent="0.35">
      <c r="A350" t="s">
        <v>889</v>
      </c>
      <c r="B350">
        <v>18</v>
      </c>
      <c r="C350" t="str">
        <f t="shared" si="5"/>
        <v>18-22yrs</v>
      </c>
      <c r="D350" t="s">
        <v>17</v>
      </c>
      <c r="E350" t="s">
        <v>26</v>
      </c>
      <c r="F350">
        <v>4</v>
      </c>
      <c r="G350" t="s">
        <v>1378</v>
      </c>
      <c r="H350">
        <v>2</v>
      </c>
      <c r="I350" t="s">
        <v>47</v>
      </c>
      <c r="J350" t="s">
        <v>61</v>
      </c>
      <c r="K350" t="s">
        <v>20</v>
      </c>
      <c r="L350" t="s">
        <v>1375</v>
      </c>
    </row>
    <row r="351" spans="1:12" x14ac:dyDescent="0.35">
      <c r="A351" t="s">
        <v>905</v>
      </c>
      <c r="B351">
        <v>18</v>
      </c>
      <c r="C351" t="str">
        <f t="shared" si="5"/>
        <v>18-22yrs</v>
      </c>
      <c r="D351" t="s">
        <v>31</v>
      </c>
      <c r="E351" t="s">
        <v>18</v>
      </c>
      <c r="F351">
        <v>2</v>
      </c>
      <c r="G351" t="s">
        <v>1377</v>
      </c>
      <c r="H351">
        <v>1.5</v>
      </c>
      <c r="I351" t="s">
        <v>35</v>
      </c>
      <c r="J351" t="s">
        <v>36</v>
      </c>
      <c r="K351" t="s">
        <v>20</v>
      </c>
      <c r="L351" t="s">
        <v>1375</v>
      </c>
    </row>
    <row r="352" spans="1:12" x14ac:dyDescent="0.35">
      <c r="A352" t="s">
        <v>919</v>
      </c>
      <c r="B352">
        <v>18</v>
      </c>
      <c r="C352" t="str">
        <f t="shared" si="5"/>
        <v>18-22yrs</v>
      </c>
      <c r="D352" t="s">
        <v>31</v>
      </c>
      <c r="E352" t="s">
        <v>26</v>
      </c>
      <c r="F352">
        <v>4</v>
      </c>
      <c r="G352" t="s">
        <v>1378</v>
      </c>
      <c r="H352">
        <v>2</v>
      </c>
      <c r="I352" t="s">
        <v>47</v>
      </c>
      <c r="J352" t="s">
        <v>32</v>
      </c>
      <c r="K352" t="s">
        <v>22</v>
      </c>
      <c r="L352" t="s">
        <v>29</v>
      </c>
    </row>
    <row r="353" spans="1:12" x14ac:dyDescent="0.35">
      <c r="A353" t="s">
        <v>925</v>
      </c>
      <c r="B353">
        <v>18</v>
      </c>
      <c r="C353" t="str">
        <f t="shared" si="5"/>
        <v>18-22yrs</v>
      </c>
      <c r="D353" t="s">
        <v>151</v>
      </c>
      <c r="E353" t="s">
        <v>18</v>
      </c>
      <c r="F353">
        <v>0</v>
      </c>
      <c r="G353" t="s">
        <v>1377</v>
      </c>
      <c r="H353">
        <v>4</v>
      </c>
      <c r="I353" t="s">
        <v>35</v>
      </c>
      <c r="J353" t="s">
        <v>61</v>
      </c>
      <c r="K353" t="s">
        <v>22</v>
      </c>
      <c r="L353" t="s">
        <v>1375</v>
      </c>
    </row>
    <row r="354" spans="1:12" x14ac:dyDescent="0.35">
      <c r="A354" t="s">
        <v>959</v>
      </c>
      <c r="B354">
        <v>18</v>
      </c>
      <c r="C354" t="str">
        <f t="shared" si="5"/>
        <v>18-22yrs</v>
      </c>
      <c r="D354" t="s">
        <v>151</v>
      </c>
      <c r="E354" t="s">
        <v>26</v>
      </c>
      <c r="F354">
        <v>2</v>
      </c>
      <c r="G354" t="s">
        <v>1377</v>
      </c>
      <c r="H354">
        <v>2</v>
      </c>
      <c r="I354" t="s">
        <v>47</v>
      </c>
      <c r="J354" t="s">
        <v>32</v>
      </c>
      <c r="K354" t="s">
        <v>20</v>
      </c>
      <c r="L354" t="s">
        <v>1375</v>
      </c>
    </row>
    <row r="355" spans="1:12" x14ac:dyDescent="0.35">
      <c r="A355" t="s">
        <v>1104</v>
      </c>
      <c r="B355">
        <v>18</v>
      </c>
      <c r="C355" t="str">
        <f t="shared" si="5"/>
        <v>18-22yrs</v>
      </c>
      <c r="D355" t="s">
        <v>151</v>
      </c>
      <c r="E355" t="s">
        <v>26</v>
      </c>
      <c r="F355">
        <v>0</v>
      </c>
      <c r="G355" t="s">
        <v>1377</v>
      </c>
      <c r="H355">
        <v>1</v>
      </c>
      <c r="I355" t="s">
        <v>108</v>
      </c>
      <c r="J355" t="s">
        <v>61</v>
      </c>
      <c r="K355" t="s">
        <v>22</v>
      </c>
      <c r="L355" t="s">
        <v>29</v>
      </c>
    </row>
    <row r="356" spans="1:12" x14ac:dyDescent="0.35">
      <c r="A356" t="s">
        <v>1125</v>
      </c>
      <c r="B356">
        <v>18</v>
      </c>
      <c r="C356" t="str">
        <f t="shared" si="5"/>
        <v>18-22yrs</v>
      </c>
      <c r="D356" t="s">
        <v>31</v>
      </c>
      <c r="E356" t="s">
        <v>26</v>
      </c>
      <c r="F356">
        <v>7</v>
      </c>
      <c r="G356" t="s">
        <v>1378</v>
      </c>
      <c r="H356">
        <v>2</v>
      </c>
      <c r="I356" t="s">
        <v>35</v>
      </c>
      <c r="J356" t="s">
        <v>48</v>
      </c>
      <c r="K356" t="s">
        <v>22</v>
      </c>
      <c r="L356" t="s">
        <v>1375</v>
      </c>
    </row>
    <row r="357" spans="1:12" x14ac:dyDescent="0.35">
      <c r="A357" t="s">
        <v>1126</v>
      </c>
      <c r="B357">
        <v>18</v>
      </c>
      <c r="C357" t="str">
        <f t="shared" si="5"/>
        <v>18-22yrs</v>
      </c>
      <c r="D357" t="s">
        <v>17</v>
      </c>
      <c r="E357" t="s">
        <v>26</v>
      </c>
      <c r="F357">
        <v>8</v>
      </c>
      <c r="G357" t="s">
        <v>1378</v>
      </c>
      <c r="H357">
        <v>1.5</v>
      </c>
      <c r="I357" t="s">
        <v>35</v>
      </c>
      <c r="J357" t="s">
        <v>277</v>
      </c>
      <c r="K357" t="s">
        <v>20</v>
      </c>
      <c r="L357" t="s">
        <v>1375</v>
      </c>
    </row>
    <row r="358" spans="1:12" x14ac:dyDescent="0.35">
      <c r="A358" t="s">
        <v>1128</v>
      </c>
      <c r="B358">
        <v>18</v>
      </c>
      <c r="C358" t="str">
        <f t="shared" si="5"/>
        <v>18-22yrs</v>
      </c>
      <c r="D358" t="s">
        <v>31</v>
      </c>
      <c r="E358" t="s">
        <v>26</v>
      </c>
      <c r="F358">
        <v>5</v>
      </c>
      <c r="G358" t="s">
        <v>1378</v>
      </c>
      <c r="H358">
        <v>1</v>
      </c>
      <c r="I358" t="s">
        <v>35</v>
      </c>
      <c r="J358" t="s">
        <v>61</v>
      </c>
      <c r="K358" t="s">
        <v>20</v>
      </c>
      <c r="L358" t="s">
        <v>1375</v>
      </c>
    </row>
    <row r="359" spans="1:12" x14ac:dyDescent="0.35">
      <c r="A359" t="s">
        <v>1132</v>
      </c>
      <c r="B359">
        <v>18</v>
      </c>
      <c r="C359" t="str">
        <f t="shared" si="5"/>
        <v>18-22yrs</v>
      </c>
      <c r="D359" t="s">
        <v>31</v>
      </c>
      <c r="E359" t="s">
        <v>26</v>
      </c>
      <c r="F359">
        <v>8</v>
      </c>
      <c r="G359" t="s">
        <v>1378</v>
      </c>
      <c r="H359">
        <v>5</v>
      </c>
      <c r="I359" t="s">
        <v>47</v>
      </c>
      <c r="J359" t="s">
        <v>61</v>
      </c>
      <c r="K359" t="s">
        <v>22</v>
      </c>
      <c r="L359" t="s">
        <v>29</v>
      </c>
    </row>
    <row r="360" spans="1:12" x14ac:dyDescent="0.35">
      <c r="A360" t="s">
        <v>1133</v>
      </c>
      <c r="B360">
        <v>18</v>
      </c>
      <c r="C360" t="str">
        <f t="shared" si="5"/>
        <v>18-22yrs</v>
      </c>
      <c r="D360" t="s">
        <v>31</v>
      </c>
      <c r="E360" t="s">
        <v>26</v>
      </c>
      <c r="F360">
        <v>4</v>
      </c>
      <c r="G360" t="s">
        <v>1378</v>
      </c>
      <c r="H360">
        <v>2</v>
      </c>
      <c r="I360" t="s">
        <v>35</v>
      </c>
      <c r="J360" t="s">
        <v>1134</v>
      </c>
      <c r="K360" t="s">
        <v>22</v>
      </c>
      <c r="L360" t="s">
        <v>37</v>
      </c>
    </row>
    <row r="361" spans="1:12" x14ac:dyDescent="0.35">
      <c r="A361" t="s">
        <v>1137</v>
      </c>
      <c r="B361">
        <v>18</v>
      </c>
      <c r="C361" t="str">
        <f t="shared" si="5"/>
        <v>18-22yrs</v>
      </c>
      <c r="D361" t="s">
        <v>55</v>
      </c>
      <c r="E361" t="s">
        <v>26</v>
      </c>
      <c r="F361">
        <v>8</v>
      </c>
      <c r="G361" t="s">
        <v>1378</v>
      </c>
      <c r="H361">
        <v>4</v>
      </c>
      <c r="I361" t="s">
        <v>27</v>
      </c>
      <c r="J361" t="s">
        <v>32</v>
      </c>
      <c r="K361" t="s">
        <v>20</v>
      </c>
      <c r="L361" t="s">
        <v>1375</v>
      </c>
    </row>
    <row r="362" spans="1:12" x14ac:dyDescent="0.35">
      <c r="A362" t="s">
        <v>1139</v>
      </c>
      <c r="B362">
        <v>18</v>
      </c>
      <c r="C362" t="str">
        <f t="shared" si="5"/>
        <v>18-22yrs</v>
      </c>
      <c r="D362" t="s">
        <v>55</v>
      </c>
      <c r="E362" t="s">
        <v>26</v>
      </c>
      <c r="F362">
        <v>5</v>
      </c>
      <c r="G362" t="s">
        <v>1378</v>
      </c>
      <c r="H362">
        <v>1</v>
      </c>
      <c r="I362" t="s">
        <v>35</v>
      </c>
      <c r="J362" t="s">
        <v>76</v>
      </c>
      <c r="K362" t="s">
        <v>22</v>
      </c>
      <c r="L362" t="s">
        <v>1375</v>
      </c>
    </row>
    <row r="363" spans="1:12" x14ac:dyDescent="0.35">
      <c r="A363" t="s">
        <v>1146</v>
      </c>
      <c r="B363">
        <v>18</v>
      </c>
      <c r="C363" t="str">
        <f t="shared" si="5"/>
        <v>18-22yrs</v>
      </c>
      <c r="D363" t="s">
        <v>31</v>
      </c>
      <c r="E363" t="s">
        <v>26</v>
      </c>
      <c r="F363">
        <v>6</v>
      </c>
      <c r="G363" t="s">
        <v>1378</v>
      </c>
      <c r="H363">
        <v>3</v>
      </c>
      <c r="I363" t="s">
        <v>35</v>
      </c>
      <c r="J363" t="s">
        <v>48</v>
      </c>
      <c r="K363" t="s">
        <v>22</v>
      </c>
      <c r="L363" t="s">
        <v>1375</v>
      </c>
    </row>
    <row r="364" spans="1:12" x14ac:dyDescent="0.35">
      <c r="A364" t="s">
        <v>1148</v>
      </c>
      <c r="B364">
        <v>18</v>
      </c>
      <c r="C364" t="str">
        <f t="shared" si="5"/>
        <v>18-22yrs</v>
      </c>
      <c r="D364" t="s">
        <v>17</v>
      </c>
      <c r="E364" t="s">
        <v>26</v>
      </c>
      <c r="F364">
        <v>5</v>
      </c>
      <c r="G364" t="s">
        <v>1378</v>
      </c>
      <c r="H364">
        <v>3</v>
      </c>
      <c r="I364" t="s">
        <v>27</v>
      </c>
      <c r="J364" t="s">
        <v>32</v>
      </c>
      <c r="K364" t="s">
        <v>22</v>
      </c>
      <c r="L364" t="s">
        <v>33</v>
      </c>
    </row>
    <row r="365" spans="1:12" x14ac:dyDescent="0.35">
      <c r="A365" t="s">
        <v>1184</v>
      </c>
      <c r="B365">
        <v>18</v>
      </c>
      <c r="C365" t="str">
        <f t="shared" si="5"/>
        <v>18-22yrs</v>
      </c>
      <c r="D365" t="s">
        <v>31</v>
      </c>
      <c r="E365" t="s">
        <v>18</v>
      </c>
      <c r="F365">
        <v>4</v>
      </c>
      <c r="G365" t="s">
        <v>1378</v>
      </c>
      <c r="H365">
        <v>3</v>
      </c>
      <c r="I365" t="s">
        <v>47</v>
      </c>
      <c r="J365" t="s">
        <v>66</v>
      </c>
      <c r="K365" t="s">
        <v>20</v>
      </c>
      <c r="L365" t="s">
        <v>45</v>
      </c>
    </row>
    <row r="366" spans="1:12" x14ac:dyDescent="0.35">
      <c r="A366" t="s">
        <v>1194</v>
      </c>
      <c r="B366">
        <v>18</v>
      </c>
      <c r="C366" t="str">
        <f t="shared" si="5"/>
        <v>18-22yrs</v>
      </c>
      <c r="D366" t="s">
        <v>55</v>
      </c>
      <c r="E366" t="s">
        <v>26</v>
      </c>
      <c r="F366">
        <v>2</v>
      </c>
      <c r="G366" t="s">
        <v>1377</v>
      </c>
      <c r="H366">
        <v>1.3</v>
      </c>
      <c r="I366" t="s">
        <v>35</v>
      </c>
      <c r="J366" t="s">
        <v>1195</v>
      </c>
      <c r="K366" t="s">
        <v>22</v>
      </c>
      <c r="L366" t="s">
        <v>37</v>
      </c>
    </row>
    <row r="367" spans="1:12" x14ac:dyDescent="0.35">
      <c r="A367" t="s">
        <v>1199</v>
      </c>
      <c r="B367">
        <v>18</v>
      </c>
      <c r="C367" t="str">
        <f t="shared" si="5"/>
        <v>18-22yrs</v>
      </c>
      <c r="D367" t="s">
        <v>17</v>
      </c>
      <c r="E367" t="s">
        <v>26</v>
      </c>
      <c r="F367">
        <v>0</v>
      </c>
      <c r="G367" t="s">
        <v>1377</v>
      </c>
      <c r="H367">
        <v>2</v>
      </c>
      <c r="I367" t="s">
        <v>35</v>
      </c>
      <c r="J367" t="s">
        <v>156</v>
      </c>
      <c r="K367" t="s">
        <v>22</v>
      </c>
      <c r="L367" t="s">
        <v>52</v>
      </c>
    </row>
    <row r="368" spans="1:12" x14ac:dyDescent="0.35">
      <c r="A368" t="s">
        <v>1201</v>
      </c>
      <c r="B368">
        <v>18</v>
      </c>
      <c r="C368" t="str">
        <f t="shared" si="5"/>
        <v>18-22yrs</v>
      </c>
      <c r="D368" t="s">
        <v>31</v>
      </c>
      <c r="E368" t="s">
        <v>18</v>
      </c>
      <c r="F368">
        <v>6</v>
      </c>
      <c r="G368" t="s">
        <v>1378</v>
      </c>
      <c r="H368">
        <v>1</v>
      </c>
      <c r="I368" t="s">
        <v>35</v>
      </c>
      <c r="J368" t="s">
        <v>36</v>
      </c>
      <c r="K368" t="s">
        <v>22</v>
      </c>
      <c r="L368" t="s">
        <v>1375</v>
      </c>
    </row>
    <row r="369" spans="1:12" x14ac:dyDescent="0.35">
      <c r="A369" t="s">
        <v>1290</v>
      </c>
      <c r="B369">
        <v>18</v>
      </c>
      <c r="C369" t="str">
        <f t="shared" si="5"/>
        <v>18-22yrs</v>
      </c>
      <c r="D369" t="s">
        <v>55</v>
      </c>
      <c r="E369" t="s">
        <v>26</v>
      </c>
      <c r="F369">
        <v>7</v>
      </c>
      <c r="G369" t="s">
        <v>1378</v>
      </c>
      <c r="H369">
        <v>1</v>
      </c>
      <c r="I369" t="s">
        <v>47</v>
      </c>
      <c r="J369" t="s">
        <v>32</v>
      </c>
      <c r="K369" t="s">
        <v>20</v>
      </c>
      <c r="L369" t="s">
        <v>37</v>
      </c>
    </row>
    <row r="370" spans="1:12" x14ac:dyDescent="0.35">
      <c r="A370" t="s">
        <v>42</v>
      </c>
      <c r="B370">
        <v>19</v>
      </c>
      <c r="C370" t="str">
        <f t="shared" si="5"/>
        <v>18-22yrs</v>
      </c>
      <c r="D370" t="s">
        <v>31</v>
      </c>
      <c r="E370" t="s">
        <v>26</v>
      </c>
      <c r="F370">
        <v>2</v>
      </c>
      <c r="G370" t="s">
        <v>1377</v>
      </c>
      <c r="H370">
        <v>4</v>
      </c>
      <c r="I370" t="s">
        <v>35</v>
      </c>
      <c r="J370" t="s">
        <v>36</v>
      </c>
      <c r="K370" t="s">
        <v>22</v>
      </c>
      <c r="L370" t="s">
        <v>37</v>
      </c>
    </row>
    <row r="371" spans="1:12" x14ac:dyDescent="0.35">
      <c r="A371" t="s">
        <v>43</v>
      </c>
      <c r="B371">
        <v>19</v>
      </c>
      <c r="C371" t="str">
        <f t="shared" si="5"/>
        <v>18-22yrs</v>
      </c>
      <c r="D371" t="s">
        <v>31</v>
      </c>
      <c r="E371" t="s">
        <v>44</v>
      </c>
      <c r="F371">
        <v>2</v>
      </c>
      <c r="G371" t="s">
        <v>1377</v>
      </c>
      <c r="H371">
        <v>5</v>
      </c>
      <c r="I371" t="s">
        <v>35</v>
      </c>
      <c r="J371" t="s">
        <v>28</v>
      </c>
      <c r="K371" t="s">
        <v>22</v>
      </c>
      <c r="L371" t="s">
        <v>45</v>
      </c>
    </row>
    <row r="372" spans="1:12" x14ac:dyDescent="0.35">
      <c r="A372" t="s">
        <v>83</v>
      </c>
      <c r="B372">
        <v>19</v>
      </c>
      <c r="C372" t="str">
        <f t="shared" si="5"/>
        <v>18-22yrs</v>
      </c>
      <c r="D372" t="s">
        <v>31</v>
      </c>
      <c r="E372" t="s">
        <v>26</v>
      </c>
      <c r="F372">
        <v>4</v>
      </c>
      <c r="G372" t="s">
        <v>1378</v>
      </c>
      <c r="H372">
        <v>2</v>
      </c>
      <c r="I372" t="s">
        <v>47</v>
      </c>
      <c r="J372" t="s">
        <v>32</v>
      </c>
      <c r="K372" t="s">
        <v>22</v>
      </c>
      <c r="L372" t="s">
        <v>29</v>
      </c>
    </row>
    <row r="373" spans="1:12" x14ac:dyDescent="0.35">
      <c r="A373" t="s">
        <v>110</v>
      </c>
      <c r="B373">
        <v>19</v>
      </c>
      <c r="C373" t="str">
        <f t="shared" si="5"/>
        <v>18-22yrs</v>
      </c>
      <c r="D373" t="s">
        <v>31</v>
      </c>
      <c r="E373" t="s">
        <v>26</v>
      </c>
      <c r="F373">
        <v>0</v>
      </c>
      <c r="G373" t="s">
        <v>1377</v>
      </c>
      <c r="H373">
        <v>2</v>
      </c>
      <c r="I373" t="s">
        <v>27</v>
      </c>
      <c r="J373" t="s">
        <v>61</v>
      </c>
      <c r="K373" t="s">
        <v>22</v>
      </c>
      <c r="L373" t="s">
        <v>1375</v>
      </c>
    </row>
    <row r="374" spans="1:12" x14ac:dyDescent="0.35">
      <c r="A374" t="s">
        <v>113</v>
      </c>
      <c r="B374">
        <v>19</v>
      </c>
      <c r="C374" t="str">
        <f t="shared" si="5"/>
        <v>18-22yrs</v>
      </c>
      <c r="D374" t="s">
        <v>55</v>
      </c>
      <c r="E374" t="s">
        <v>26</v>
      </c>
      <c r="F374">
        <v>0</v>
      </c>
      <c r="G374" t="s">
        <v>1377</v>
      </c>
      <c r="H374">
        <v>1</v>
      </c>
      <c r="I374" t="s">
        <v>35</v>
      </c>
      <c r="J374" t="s">
        <v>66</v>
      </c>
      <c r="K374" t="s">
        <v>22</v>
      </c>
      <c r="L374" t="s">
        <v>29</v>
      </c>
    </row>
    <row r="375" spans="1:12" x14ac:dyDescent="0.35">
      <c r="A375" t="s">
        <v>116</v>
      </c>
      <c r="B375">
        <v>19</v>
      </c>
      <c r="C375" t="str">
        <f t="shared" si="5"/>
        <v>18-22yrs</v>
      </c>
      <c r="D375" t="s">
        <v>31</v>
      </c>
      <c r="E375" t="s">
        <v>26</v>
      </c>
      <c r="F375">
        <v>4</v>
      </c>
      <c r="G375" t="s">
        <v>1378</v>
      </c>
      <c r="H375">
        <v>1</v>
      </c>
      <c r="I375" t="s">
        <v>47</v>
      </c>
      <c r="J375" t="s">
        <v>36</v>
      </c>
      <c r="K375" t="s">
        <v>22</v>
      </c>
      <c r="L375" t="s">
        <v>29</v>
      </c>
    </row>
    <row r="376" spans="1:12" x14ac:dyDescent="0.35">
      <c r="A376" t="s">
        <v>117</v>
      </c>
      <c r="B376">
        <v>19</v>
      </c>
      <c r="C376" t="str">
        <f t="shared" si="5"/>
        <v>18-22yrs</v>
      </c>
      <c r="D376" t="s">
        <v>31</v>
      </c>
      <c r="E376" t="s">
        <v>26</v>
      </c>
      <c r="F376">
        <v>2</v>
      </c>
      <c r="G376" t="s">
        <v>1377</v>
      </c>
      <c r="H376">
        <v>1</v>
      </c>
      <c r="I376" t="s">
        <v>27</v>
      </c>
      <c r="J376" t="s">
        <v>32</v>
      </c>
      <c r="K376" t="s">
        <v>22</v>
      </c>
      <c r="L376" t="s">
        <v>37</v>
      </c>
    </row>
    <row r="377" spans="1:12" x14ac:dyDescent="0.35">
      <c r="A377" t="s">
        <v>128</v>
      </c>
      <c r="B377">
        <v>19</v>
      </c>
      <c r="C377" t="str">
        <f t="shared" si="5"/>
        <v>18-22yrs</v>
      </c>
      <c r="D377" t="s">
        <v>87</v>
      </c>
      <c r="E377" t="s">
        <v>87</v>
      </c>
      <c r="F377">
        <v>0</v>
      </c>
      <c r="G377" t="s">
        <v>1377</v>
      </c>
      <c r="H377">
        <v>4</v>
      </c>
      <c r="I377" t="s">
        <v>35</v>
      </c>
      <c r="J377" t="s">
        <v>32</v>
      </c>
      <c r="K377" t="s">
        <v>22</v>
      </c>
      <c r="L377" t="s">
        <v>45</v>
      </c>
    </row>
    <row r="378" spans="1:12" x14ac:dyDescent="0.35">
      <c r="A378" t="s">
        <v>131</v>
      </c>
      <c r="B378">
        <v>19</v>
      </c>
      <c r="C378" t="str">
        <f t="shared" si="5"/>
        <v>18-22yrs</v>
      </c>
      <c r="D378" t="s">
        <v>31</v>
      </c>
      <c r="E378" t="s">
        <v>44</v>
      </c>
      <c r="F378">
        <v>2</v>
      </c>
      <c r="G378" t="s">
        <v>1377</v>
      </c>
      <c r="H378">
        <v>5</v>
      </c>
      <c r="I378" t="s">
        <v>35</v>
      </c>
      <c r="J378" t="s">
        <v>28</v>
      </c>
      <c r="K378" t="s">
        <v>22</v>
      </c>
      <c r="L378" t="s">
        <v>29</v>
      </c>
    </row>
    <row r="379" spans="1:12" x14ac:dyDescent="0.35">
      <c r="A379" t="s">
        <v>135</v>
      </c>
      <c r="B379">
        <v>19</v>
      </c>
      <c r="C379" t="str">
        <f t="shared" si="5"/>
        <v>18-22yrs</v>
      </c>
      <c r="D379" t="s">
        <v>55</v>
      </c>
      <c r="E379" t="s">
        <v>18</v>
      </c>
      <c r="F379">
        <v>1</v>
      </c>
      <c r="G379" t="s">
        <v>1377</v>
      </c>
      <c r="H379">
        <v>5</v>
      </c>
      <c r="I379" t="s">
        <v>35</v>
      </c>
      <c r="J379" t="s">
        <v>136</v>
      </c>
      <c r="K379" t="s">
        <v>22</v>
      </c>
      <c r="L379" t="s">
        <v>37</v>
      </c>
    </row>
    <row r="380" spans="1:12" x14ac:dyDescent="0.35">
      <c r="A380" t="s">
        <v>138</v>
      </c>
      <c r="B380">
        <v>19</v>
      </c>
      <c r="C380" t="str">
        <f t="shared" si="5"/>
        <v>18-22yrs</v>
      </c>
      <c r="D380" t="s">
        <v>55</v>
      </c>
      <c r="E380" t="s">
        <v>26</v>
      </c>
      <c r="F380">
        <v>3</v>
      </c>
      <c r="G380" t="s">
        <v>1378</v>
      </c>
      <c r="H380">
        <v>4</v>
      </c>
      <c r="I380" t="s">
        <v>139</v>
      </c>
      <c r="J380" t="s">
        <v>32</v>
      </c>
      <c r="K380" t="s">
        <v>20</v>
      </c>
      <c r="L380" t="s">
        <v>29</v>
      </c>
    </row>
    <row r="381" spans="1:12" x14ac:dyDescent="0.35">
      <c r="A381" t="s">
        <v>140</v>
      </c>
      <c r="B381">
        <v>19</v>
      </c>
      <c r="C381" t="str">
        <f t="shared" si="5"/>
        <v>18-22yrs</v>
      </c>
      <c r="D381" t="s">
        <v>31</v>
      </c>
      <c r="E381" t="s">
        <v>26</v>
      </c>
      <c r="F381">
        <v>0</v>
      </c>
      <c r="G381" t="s">
        <v>1377</v>
      </c>
      <c r="H381">
        <v>2</v>
      </c>
      <c r="I381" t="s">
        <v>35</v>
      </c>
      <c r="J381" t="s">
        <v>32</v>
      </c>
      <c r="K381" t="s">
        <v>22</v>
      </c>
      <c r="L381" t="s">
        <v>1375</v>
      </c>
    </row>
    <row r="382" spans="1:12" x14ac:dyDescent="0.35">
      <c r="A382" t="s">
        <v>144</v>
      </c>
      <c r="B382">
        <v>19</v>
      </c>
      <c r="C382" t="str">
        <f t="shared" si="5"/>
        <v>18-22yrs</v>
      </c>
      <c r="D382" t="s">
        <v>17</v>
      </c>
      <c r="E382" t="s">
        <v>18</v>
      </c>
      <c r="F382">
        <v>1</v>
      </c>
      <c r="G382" t="s">
        <v>1377</v>
      </c>
      <c r="H382">
        <v>2</v>
      </c>
      <c r="I382" t="s">
        <v>57</v>
      </c>
      <c r="J382" t="s">
        <v>145</v>
      </c>
      <c r="K382" t="s">
        <v>22</v>
      </c>
      <c r="L382" t="s">
        <v>33</v>
      </c>
    </row>
    <row r="383" spans="1:12" x14ac:dyDescent="0.35">
      <c r="A383" t="s">
        <v>148</v>
      </c>
      <c r="B383">
        <v>19</v>
      </c>
      <c r="C383" t="str">
        <f t="shared" si="5"/>
        <v>18-22yrs</v>
      </c>
      <c r="D383" t="s">
        <v>31</v>
      </c>
      <c r="E383" t="s">
        <v>26</v>
      </c>
      <c r="F383">
        <v>2</v>
      </c>
      <c r="G383" t="s">
        <v>1377</v>
      </c>
      <c r="H383">
        <v>3</v>
      </c>
      <c r="I383" t="s">
        <v>35</v>
      </c>
      <c r="J383" t="s">
        <v>61</v>
      </c>
      <c r="K383" t="s">
        <v>22</v>
      </c>
      <c r="L383" t="s">
        <v>1375</v>
      </c>
    </row>
    <row r="384" spans="1:12" x14ac:dyDescent="0.35">
      <c r="A384" t="s">
        <v>152</v>
      </c>
      <c r="B384">
        <v>19</v>
      </c>
      <c r="C384" t="str">
        <f t="shared" si="5"/>
        <v>18-22yrs</v>
      </c>
      <c r="D384" t="s">
        <v>31</v>
      </c>
      <c r="E384" t="s">
        <v>44</v>
      </c>
      <c r="F384">
        <v>2</v>
      </c>
      <c r="G384" t="s">
        <v>1377</v>
      </c>
      <c r="H384">
        <v>5</v>
      </c>
      <c r="I384" t="s">
        <v>35</v>
      </c>
      <c r="J384" t="s">
        <v>28</v>
      </c>
      <c r="K384" t="s">
        <v>22</v>
      </c>
      <c r="L384" t="s">
        <v>29</v>
      </c>
    </row>
    <row r="385" spans="1:12" x14ac:dyDescent="0.35">
      <c r="A385" t="s">
        <v>159</v>
      </c>
      <c r="B385">
        <v>19</v>
      </c>
      <c r="C385" t="str">
        <f t="shared" si="5"/>
        <v>18-22yrs</v>
      </c>
      <c r="D385" t="s">
        <v>55</v>
      </c>
      <c r="E385" t="s">
        <v>26</v>
      </c>
      <c r="F385">
        <v>4</v>
      </c>
      <c r="G385" t="s">
        <v>1378</v>
      </c>
      <c r="H385">
        <v>3</v>
      </c>
      <c r="I385" t="s">
        <v>35</v>
      </c>
      <c r="J385" t="s">
        <v>32</v>
      </c>
      <c r="K385" t="s">
        <v>22</v>
      </c>
      <c r="L385" t="s">
        <v>1375</v>
      </c>
    </row>
    <row r="386" spans="1:12" x14ac:dyDescent="0.35">
      <c r="A386" t="s">
        <v>162</v>
      </c>
      <c r="B386">
        <v>19</v>
      </c>
      <c r="C386" t="str">
        <f t="shared" ref="C386:C449" si="6">VLOOKUP(B386,$U$2:$V$4,2)</f>
        <v>18-22yrs</v>
      </c>
      <c r="D386" t="s">
        <v>31</v>
      </c>
      <c r="E386" t="s">
        <v>26</v>
      </c>
      <c r="F386">
        <v>0</v>
      </c>
      <c r="G386" t="s">
        <v>1377</v>
      </c>
      <c r="H386">
        <v>1</v>
      </c>
      <c r="I386" t="s">
        <v>47</v>
      </c>
      <c r="J386" t="s">
        <v>32</v>
      </c>
      <c r="K386" t="s">
        <v>22</v>
      </c>
      <c r="L386" t="s">
        <v>1375</v>
      </c>
    </row>
    <row r="387" spans="1:12" x14ac:dyDescent="0.35">
      <c r="A387" t="s">
        <v>163</v>
      </c>
      <c r="B387">
        <v>19</v>
      </c>
      <c r="C387" t="str">
        <f t="shared" si="6"/>
        <v>18-22yrs</v>
      </c>
      <c r="D387" t="s">
        <v>31</v>
      </c>
      <c r="E387" t="s">
        <v>18</v>
      </c>
      <c r="F387">
        <v>4</v>
      </c>
      <c r="G387" t="s">
        <v>1378</v>
      </c>
      <c r="H387">
        <v>2</v>
      </c>
      <c r="I387" t="s">
        <v>35</v>
      </c>
      <c r="J387" t="s">
        <v>164</v>
      </c>
      <c r="K387" t="s">
        <v>20</v>
      </c>
      <c r="L387" t="s">
        <v>1375</v>
      </c>
    </row>
    <row r="388" spans="1:12" x14ac:dyDescent="0.35">
      <c r="A388" t="s">
        <v>168</v>
      </c>
      <c r="B388">
        <v>19</v>
      </c>
      <c r="C388" t="str">
        <f t="shared" si="6"/>
        <v>18-22yrs</v>
      </c>
      <c r="D388" t="s">
        <v>17</v>
      </c>
      <c r="E388" t="s">
        <v>44</v>
      </c>
      <c r="F388">
        <v>5</v>
      </c>
      <c r="G388" t="s">
        <v>1378</v>
      </c>
      <c r="H388">
        <v>2</v>
      </c>
      <c r="I388" t="s">
        <v>85</v>
      </c>
      <c r="J388" t="s">
        <v>58</v>
      </c>
      <c r="K388" t="s">
        <v>22</v>
      </c>
      <c r="L388" t="s">
        <v>33</v>
      </c>
    </row>
    <row r="389" spans="1:12" x14ac:dyDescent="0.35">
      <c r="A389" t="s">
        <v>169</v>
      </c>
      <c r="B389">
        <v>19</v>
      </c>
      <c r="C389" t="str">
        <f t="shared" si="6"/>
        <v>18-22yrs</v>
      </c>
      <c r="D389" t="s">
        <v>55</v>
      </c>
      <c r="E389" t="s">
        <v>26</v>
      </c>
      <c r="F389">
        <v>3</v>
      </c>
      <c r="G389" t="s">
        <v>1378</v>
      </c>
      <c r="H389">
        <v>4</v>
      </c>
      <c r="I389" t="s">
        <v>47</v>
      </c>
      <c r="J389" t="s">
        <v>32</v>
      </c>
      <c r="K389" t="s">
        <v>22</v>
      </c>
      <c r="L389" t="s">
        <v>1375</v>
      </c>
    </row>
    <row r="390" spans="1:12" x14ac:dyDescent="0.35">
      <c r="A390" t="s">
        <v>180</v>
      </c>
      <c r="B390">
        <v>19</v>
      </c>
      <c r="C390" t="str">
        <f t="shared" si="6"/>
        <v>18-22yrs</v>
      </c>
      <c r="D390" t="s">
        <v>31</v>
      </c>
      <c r="E390" t="s">
        <v>26</v>
      </c>
      <c r="F390">
        <v>2</v>
      </c>
      <c r="G390" t="s">
        <v>1377</v>
      </c>
      <c r="H390">
        <v>2</v>
      </c>
      <c r="I390" t="s">
        <v>27</v>
      </c>
      <c r="J390" t="s">
        <v>32</v>
      </c>
      <c r="K390" t="s">
        <v>20</v>
      </c>
      <c r="L390" t="s">
        <v>1375</v>
      </c>
    </row>
    <row r="391" spans="1:12" x14ac:dyDescent="0.35">
      <c r="A391" t="s">
        <v>186</v>
      </c>
      <c r="B391">
        <v>19</v>
      </c>
      <c r="C391" t="str">
        <f t="shared" si="6"/>
        <v>18-22yrs</v>
      </c>
      <c r="D391" t="s">
        <v>31</v>
      </c>
      <c r="E391" t="s">
        <v>26</v>
      </c>
      <c r="F391">
        <v>1</v>
      </c>
      <c r="G391" t="s">
        <v>1377</v>
      </c>
      <c r="H391">
        <v>1</v>
      </c>
      <c r="I391" t="s">
        <v>27</v>
      </c>
      <c r="J391" t="s">
        <v>96</v>
      </c>
      <c r="K391" t="s">
        <v>22</v>
      </c>
      <c r="L391" t="s">
        <v>1375</v>
      </c>
    </row>
    <row r="392" spans="1:12" x14ac:dyDescent="0.35">
      <c r="A392" t="s">
        <v>194</v>
      </c>
      <c r="B392">
        <v>19</v>
      </c>
      <c r="C392" t="str">
        <f t="shared" si="6"/>
        <v>18-22yrs</v>
      </c>
      <c r="D392" t="s">
        <v>55</v>
      </c>
      <c r="E392" t="s">
        <v>26</v>
      </c>
      <c r="F392">
        <v>2</v>
      </c>
      <c r="G392" t="s">
        <v>1377</v>
      </c>
      <c r="H392">
        <v>1</v>
      </c>
      <c r="I392" t="s">
        <v>35</v>
      </c>
      <c r="J392" t="s">
        <v>36</v>
      </c>
      <c r="K392" t="s">
        <v>22</v>
      </c>
      <c r="L392" t="s">
        <v>1375</v>
      </c>
    </row>
    <row r="393" spans="1:12" x14ac:dyDescent="0.35">
      <c r="A393" t="s">
        <v>199</v>
      </c>
      <c r="B393">
        <v>19</v>
      </c>
      <c r="C393" t="str">
        <f t="shared" si="6"/>
        <v>18-22yrs</v>
      </c>
      <c r="D393" t="s">
        <v>31</v>
      </c>
      <c r="E393" t="s">
        <v>26</v>
      </c>
      <c r="F393">
        <v>1</v>
      </c>
      <c r="G393" t="s">
        <v>1377</v>
      </c>
      <c r="H393">
        <v>1</v>
      </c>
      <c r="I393" t="s">
        <v>47</v>
      </c>
      <c r="J393" t="s">
        <v>96</v>
      </c>
      <c r="K393" t="s">
        <v>20</v>
      </c>
      <c r="L393" t="s">
        <v>1375</v>
      </c>
    </row>
    <row r="394" spans="1:12" x14ac:dyDescent="0.35">
      <c r="A394" t="s">
        <v>202</v>
      </c>
      <c r="B394">
        <v>19</v>
      </c>
      <c r="C394" t="str">
        <f t="shared" si="6"/>
        <v>18-22yrs</v>
      </c>
      <c r="D394" t="s">
        <v>31</v>
      </c>
      <c r="E394" t="s">
        <v>26</v>
      </c>
      <c r="F394">
        <v>2</v>
      </c>
      <c r="G394" t="s">
        <v>1377</v>
      </c>
      <c r="H394">
        <v>2</v>
      </c>
      <c r="I394" t="s">
        <v>27</v>
      </c>
      <c r="J394" t="s">
        <v>203</v>
      </c>
      <c r="K394" t="s">
        <v>20</v>
      </c>
      <c r="L394" t="s">
        <v>29</v>
      </c>
    </row>
    <row r="395" spans="1:12" x14ac:dyDescent="0.35">
      <c r="A395" t="s">
        <v>205</v>
      </c>
      <c r="B395">
        <v>19</v>
      </c>
      <c r="C395" t="str">
        <f t="shared" si="6"/>
        <v>18-22yrs</v>
      </c>
      <c r="D395" t="s">
        <v>87</v>
      </c>
      <c r="E395" t="s">
        <v>87</v>
      </c>
      <c r="F395">
        <v>0</v>
      </c>
      <c r="G395" t="s">
        <v>1377</v>
      </c>
      <c r="H395">
        <v>5</v>
      </c>
      <c r="I395" t="s">
        <v>35</v>
      </c>
      <c r="J395" t="s">
        <v>32</v>
      </c>
      <c r="K395" t="s">
        <v>22</v>
      </c>
      <c r="L395" t="s">
        <v>45</v>
      </c>
    </row>
    <row r="396" spans="1:12" x14ac:dyDescent="0.35">
      <c r="A396" t="s">
        <v>217</v>
      </c>
      <c r="B396">
        <v>19</v>
      </c>
      <c r="C396" t="str">
        <f t="shared" si="6"/>
        <v>18-22yrs</v>
      </c>
      <c r="D396" t="s">
        <v>31</v>
      </c>
      <c r="E396" t="s">
        <v>18</v>
      </c>
      <c r="F396">
        <v>3</v>
      </c>
      <c r="G396" t="s">
        <v>1378</v>
      </c>
      <c r="H396">
        <v>1</v>
      </c>
      <c r="I396" t="s">
        <v>27</v>
      </c>
      <c r="J396" t="s">
        <v>61</v>
      </c>
      <c r="K396" t="s">
        <v>22</v>
      </c>
      <c r="L396" t="s">
        <v>1375</v>
      </c>
    </row>
    <row r="397" spans="1:12" x14ac:dyDescent="0.35">
      <c r="A397" t="s">
        <v>222</v>
      </c>
      <c r="B397">
        <v>19</v>
      </c>
      <c r="C397" t="str">
        <f t="shared" si="6"/>
        <v>18-22yrs</v>
      </c>
      <c r="D397" t="s">
        <v>31</v>
      </c>
      <c r="E397" t="s">
        <v>26</v>
      </c>
      <c r="F397">
        <v>2</v>
      </c>
      <c r="G397" t="s">
        <v>1377</v>
      </c>
      <c r="H397">
        <v>2</v>
      </c>
      <c r="I397" t="s">
        <v>27</v>
      </c>
      <c r="J397" t="s">
        <v>36</v>
      </c>
      <c r="K397" t="s">
        <v>22</v>
      </c>
      <c r="L397" t="s">
        <v>45</v>
      </c>
    </row>
    <row r="398" spans="1:12" x14ac:dyDescent="0.35">
      <c r="A398" t="s">
        <v>226</v>
      </c>
      <c r="B398">
        <v>19</v>
      </c>
      <c r="C398" t="str">
        <f t="shared" si="6"/>
        <v>18-22yrs</v>
      </c>
      <c r="D398" t="s">
        <v>31</v>
      </c>
      <c r="E398" t="s">
        <v>26</v>
      </c>
      <c r="F398">
        <v>6</v>
      </c>
      <c r="G398" t="s">
        <v>1378</v>
      </c>
      <c r="H398">
        <v>2</v>
      </c>
      <c r="I398" t="s">
        <v>47</v>
      </c>
      <c r="J398" t="s">
        <v>61</v>
      </c>
      <c r="K398" t="s">
        <v>22</v>
      </c>
      <c r="L398" t="s">
        <v>37</v>
      </c>
    </row>
    <row r="399" spans="1:12" x14ac:dyDescent="0.35">
      <c r="A399" t="s">
        <v>227</v>
      </c>
      <c r="B399">
        <v>19</v>
      </c>
      <c r="C399" t="str">
        <f t="shared" si="6"/>
        <v>18-22yrs</v>
      </c>
      <c r="D399" t="s">
        <v>55</v>
      </c>
      <c r="E399" t="s">
        <v>18</v>
      </c>
      <c r="F399">
        <v>1</v>
      </c>
      <c r="G399" t="s">
        <v>1377</v>
      </c>
      <c r="H399">
        <v>1</v>
      </c>
      <c r="I399" t="s">
        <v>35</v>
      </c>
      <c r="J399" t="s">
        <v>32</v>
      </c>
      <c r="K399" t="s">
        <v>22</v>
      </c>
      <c r="L399" t="s">
        <v>45</v>
      </c>
    </row>
    <row r="400" spans="1:12" x14ac:dyDescent="0.35">
      <c r="A400" t="s">
        <v>233</v>
      </c>
      <c r="B400">
        <v>19</v>
      </c>
      <c r="C400" t="str">
        <f t="shared" si="6"/>
        <v>18-22yrs</v>
      </c>
      <c r="D400" t="s">
        <v>31</v>
      </c>
      <c r="E400" t="s">
        <v>26</v>
      </c>
      <c r="F400">
        <v>0.5</v>
      </c>
      <c r="G400" t="s">
        <v>1377</v>
      </c>
      <c r="H400">
        <v>0.1</v>
      </c>
      <c r="I400" t="s">
        <v>35</v>
      </c>
      <c r="J400" t="s">
        <v>32</v>
      </c>
      <c r="K400" t="s">
        <v>22</v>
      </c>
      <c r="L400" t="s">
        <v>37</v>
      </c>
    </row>
    <row r="401" spans="1:12" x14ac:dyDescent="0.35">
      <c r="A401" t="s">
        <v>261</v>
      </c>
      <c r="B401">
        <v>19</v>
      </c>
      <c r="C401" t="str">
        <f t="shared" si="6"/>
        <v>18-22yrs</v>
      </c>
      <c r="D401" t="s">
        <v>31</v>
      </c>
      <c r="E401" t="s">
        <v>26</v>
      </c>
      <c r="F401">
        <v>2</v>
      </c>
      <c r="G401" t="s">
        <v>1377</v>
      </c>
      <c r="H401">
        <v>2</v>
      </c>
      <c r="I401" t="s">
        <v>35</v>
      </c>
      <c r="J401" t="s">
        <v>32</v>
      </c>
      <c r="K401" t="s">
        <v>22</v>
      </c>
      <c r="L401" t="s">
        <v>29</v>
      </c>
    </row>
    <row r="402" spans="1:12" x14ac:dyDescent="0.35">
      <c r="A402" t="s">
        <v>267</v>
      </c>
      <c r="B402">
        <v>19</v>
      </c>
      <c r="C402" t="str">
        <f t="shared" si="6"/>
        <v>18-22yrs</v>
      </c>
      <c r="D402" t="s">
        <v>151</v>
      </c>
      <c r="E402" t="s">
        <v>26</v>
      </c>
      <c r="F402">
        <v>2</v>
      </c>
      <c r="G402" t="s">
        <v>1377</v>
      </c>
      <c r="H402">
        <v>2</v>
      </c>
      <c r="I402" t="s">
        <v>35</v>
      </c>
      <c r="J402" t="s">
        <v>76</v>
      </c>
      <c r="K402" t="s">
        <v>22</v>
      </c>
      <c r="L402" t="s">
        <v>1375</v>
      </c>
    </row>
    <row r="403" spans="1:12" x14ac:dyDescent="0.35">
      <c r="A403" t="s">
        <v>281</v>
      </c>
      <c r="B403">
        <v>19</v>
      </c>
      <c r="C403" t="str">
        <f t="shared" si="6"/>
        <v>18-22yrs</v>
      </c>
      <c r="D403" t="s">
        <v>31</v>
      </c>
      <c r="E403" t="s">
        <v>26</v>
      </c>
      <c r="F403">
        <v>0.5</v>
      </c>
      <c r="G403" t="s">
        <v>1377</v>
      </c>
      <c r="H403">
        <v>1</v>
      </c>
      <c r="I403" t="s">
        <v>35</v>
      </c>
      <c r="J403" t="s">
        <v>96</v>
      </c>
      <c r="K403" t="s">
        <v>22</v>
      </c>
      <c r="L403" t="s">
        <v>1375</v>
      </c>
    </row>
    <row r="404" spans="1:12" x14ac:dyDescent="0.35">
      <c r="A404" t="s">
        <v>301</v>
      </c>
      <c r="B404">
        <v>19</v>
      </c>
      <c r="C404" t="str">
        <f t="shared" si="6"/>
        <v>18-22yrs</v>
      </c>
      <c r="D404" t="s">
        <v>31</v>
      </c>
      <c r="E404" t="s">
        <v>26</v>
      </c>
      <c r="F404">
        <v>0.5</v>
      </c>
      <c r="G404" t="s">
        <v>1377</v>
      </c>
      <c r="H404">
        <v>1</v>
      </c>
      <c r="I404" t="s">
        <v>47</v>
      </c>
      <c r="J404" t="s">
        <v>156</v>
      </c>
      <c r="K404" t="s">
        <v>20</v>
      </c>
      <c r="L404" t="s">
        <v>1375</v>
      </c>
    </row>
    <row r="405" spans="1:12" x14ac:dyDescent="0.35">
      <c r="A405" t="s">
        <v>309</v>
      </c>
      <c r="B405">
        <v>19</v>
      </c>
      <c r="C405" t="str">
        <f t="shared" si="6"/>
        <v>18-22yrs</v>
      </c>
      <c r="D405" t="s">
        <v>31</v>
      </c>
      <c r="E405" t="s">
        <v>26</v>
      </c>
      <c r="F405">
        <v>2</v>
      </c>
      <c r="G405" t="s">
        <v>1377</v>
      </c>
      <c r="H405">
        <v>2</v>
      </c>
      <c r="I405" t="s">
        <v>47</v>
      </c>
      <c r="J405" t="s">
        <v>28</v>
      </c>
      <c r="K405" t="s">
        <v>22</v>
      </c>
      <c r="L405" t="s">
        <v>29</v>
      </c>
    </row>
    <row r="406" spans="1:12" x14ac:dyDescent="0.35">
      <c r="A406" t="s">
        <v>310</v>
      </c>
      <c r="B406">
        <v>19</v>
      </c>
      <c r="C406" t="str">
        <f t="shared" si="6"/>
        <v>18-22yrs</v>
      </c>
      <c r="D406" t="s">
        <v>31</v>
      </c>
      <c r="E406" t="s">
        <v>26</v>
      </c>
      <c r="F406">
        <v>2</v>
      </c>
      <c r="G406" t="s">
        <v>1377</v>
      </c>
      <c r="H406">
        <v>2</v>
      </c>
      <c r="I406" t="s">
        <v>108</v>
      </c>
      <c r="J406" t="s">
        <v>32</v>
      </c>
      <c r="K406" t="s">
        <v>20</v>
      </c>
      <c r="L406" t="s">
        <v>1375</v>
      </c>
    </row>
    <row r="407" spans="1:12" x14ac:dyDescent="0.35">
      <c r="A407" t="s">
        <v>325</v>
      </c>
      <c r="B407">
        <v>19</v>
      </c>
      <c r="C407" t="str">
        <f t="shared" si="6"/>
        <v>18-22yrs</v>
      </c>
      <c r="D407" t="s">
        <v>55</v>
      </c>
      <c r="E407" t="s">
        <v>18</v>
      </c>
      <c r="F407">
        <v>1</v>
      </c>
      <c r="G407" t="s">
        <v>1377</v>
      </c>
      <c r="H407">
        <v>1</v>
      </c>
      <c r="I407" t="s">
        <v>27</v>
      </c>
      <c r="J407" t="s">
        <v>326</v>
      </c>
      <c r="K407" t="s">
        <v>20</v>
      </c>
      <c r="L407" t="s">
        <v>45</v>
      </c>
    </row>
    <row r="408" spans="1:12" x14ac:dyDescent="0.35">
      <c r="A408" t="s">
        <v>328</v>
      </c>
      <c r="B408">
        <v>19</v>
      </c>
      <c r="C408" t="str">
        <f t="shared" si="6"/>
        <v>18-22yrs</v>
      </c>
      <c r="D408" t="s">
        <v>87</v>
      </c>
      <c r="E408" t="s">
        <v>87</v>
      </c>
      <c r="F408">
        <v>0</v>
      </c>
      <c r="G408" t="s">
        <v>1377</v>
      </c>
      <c r="H408">
        <v>4</v>
      </c>
      <c r="I408" t="s">
        <v>35</v>
      </c>
      <c r="J408" t="s">
        <v>61</v>
      </c>
      <c r="K408" t="s">
        <v>22</v>
      </c>
      <c r="L408" t="s">
        <v>37</v>
      </c>
    </row>
    <row r="409" spans="1:12" x14ac:dyDescent="0.35">
      <c r="A409" t="s">
        <v>342</v>
      </c>
      <c r="B409">
        <v>19</v>
      </c>
      <c r="C409" t="str">
        <f t="shared" si="6"/>
        <v>18-22yrs</v>
      </c>
      <c r="D409" t="s">
        <v>17</v>
      </c>
      <c r="E409" t="s">
        <v>18</v>
      </c>
      <c r="F409">
        <v>3</v>
      </c>
      <c r="G409" t="s">
        <v>1378</v>
      </c>
      <c r="H409">
        <v>5</v>
      </c>
      <c r="I409" t="s">
        <v>27</v>
      </c>
      <c r="J409" t="s">
        <v>145</v>
      </c>
      <c r="K409" t="s">
        <v>22</v>
      </c>
      <c r="L409" t="s">
        <v>1375</v>
      </c>
    </row>
    <row r="410" spans="1:12" x14ac:dyDescent="0.35">
      <c r="A410" t="s">
        <v>346</v>
      </c>
      <c r="B410">
        <v>19</v>
      </c>
      <c r="C410" t="str">
        <f t="shared" si="6"/>
        <v>18-22yrs</v>
      </c>
      <c r="D410" t="s">
        <v>31</v>
      </c>
      <c r="E410" t="s">
        <v>18</v>
      </c>
      <c r="F410">
        <v>0</v>
      </c>
      <c r="G410" t="s">
        <v>1377</v>
      </c>
      <c r="H410">
        <v>2</v>
      </c>
      <c r="I410" t="s">
        <v>47</v>
      </c>
      <c r="J410" t="s">
        <v>76</v>
      </c>
      <c r="K410" t="s">
        <v>20</v>
      </c>
      <c r="L410" t="s">
        <v>1375</v>
      </c>
    </row>
    <row r="411" spans="1:12" x14ac:dyDescent="0.35">
      <c r="A411" t="s">
        <v>349</v>
      </c>
      <c r="B411">
        <v>19</v>
      </c>
      <c r="C411" t="str">
        <f t="shared" si="6"/>
        <v>18-22yrs</v>
      </c>
      <c r="D411" t="s">
        <v>31</v>
      </c>
      <c r="E411" t="s">
        <v>18</v>
      </c>
      <c r="F411">
        <v>0</v>
      </c>
      <c r="G411" t="s">
        <v>1377</v>
      </c>
      <c r="H411">
        <v>4</v>
      </c>
      <c r="I411" t="s">
        <v>108</v>
      </c>
      <c r="J411" t="s">
        <v>36</v>
      </c>
      <c r="K411" t="s">
        <v>20</v>
      </c>
      <c r="L411" t="s">
        <v>37</v>
      </c>
    </row>
    <row r="412" spans="1:12" x14ac:dyDescent="0.35">
      <c r="A412" t="s">
        <v>366</v>
      </c>
      <c r="B412">
        <v>19</v>
      </c>
      <c r="C412" t="str">
        <f t="shared" si="6"/>
        <v>18-22yrs</v>
      </c>
      <c r="D412" t="s">
        <v>31</v>
      </c>
      <c r="E412" t="s">
        <v>18</v>
      </c>
      <c r="F412">
        <v>0</v>
      </c>
      <c r="G412" t="s">
        <v>1377</v>
      </c>
      <c r="H412">
        <v>2</v>
      </c>
      <c r="I412" t="s">
        <v>47</v>
      </c>
      <c r="J412" t="s">
        <v>21</v>
      </c>
      <c r="K412" t="s">
        <v>22</v>
      </c>
      <c r="L412" t="s">
        <v>29</v>
      </c>
    </row>
    <row r="413" spans="1:12" x14ac:dyDescent="0.35">
      <c r="A413" t="s">
        <v>367</v>
      </c>
      <c r="B413">
        <v>19</v>
      </c>
      <c r="C413" t="str">
        <f t="shared" si="6"/>
        <v>18-22yrs</v>
      </c>
      <c r="D413" t="s">
        <v>31</v>
      </c>
      <c r="E413" t="s">
        <v>18</v>
      </c>
      <c r="F413">
        <v>1</v>
      </c>
      <c r="G413" t="s">
        <v>1377</v>
      </c>
      <c r="H413">
        <v>3</v>
      </c>
      <c r="I413" t="s">
        <v>35</v>
      </c>
      <c r="J413" t="s">
        <v>32</v>
      </c>
      <c r="K413" t="s">
        <v>22</v>
      </c>
      <c r="L413" t="s">
        <v>29</v>
      </c>
    </row>
    <row r="414" spans="1:12" x14ac:dyDescent="0.35">
      <c r="A414" t="s">
        <v>368</v>
      </c>
      <c r="B414">
        <v>19</v>
      </c>
      <c r="C414" t="str">
        <f t="shared" si="6"/>
        <v>18-22yrs</v>
      </c>
      <c r="D414" t="s">
        <v>25</v>
      </c>
      <c r="E414" t="s">
        <v>18</v>
      </c>
      <c r="F414">
        <v>1</v>
      </c>
      <c r="G414" t="s">
        <v>1377</v>
      </c>
      <c r="H414">
        <v>2</v>
      </c>
      <c r="I414" t="s">
        <v>27</v>
      </c>
      <c r="J414" t="s">
        <v>32</v>
      </c>
      <c r="K414" t="s">
        <v>22</v>
      </c>
      <c r="L414" t="s">
        <v>33</v>
      </c>
    </row>
    <row r="415" spans="1:12" x14ac:dyDescent="0.35">
      <c r="A415" t="s">
        <v>370</v>
      </c>
      <c r="B415">
        <v>19</v>
      </c>
      <c r="C415" t="str">
        <f t="shared" si="6"/>
        <v>18-22yrs</v>
      </c>
      <c r="D415" t="s">
        <v>55</v>
      </c>
      <c r="E415" t="s">
        <v>26</v>
      </c>
      <c r="F415">
        <v>2</v>
      </c>
      <c r="G415" t="s">
        <v>1377</v>
      </c>
      <c r="H415">
        <v>3</v>
      </c>
      <c r="I415" t="s">
        <v>47</v>
      </c>
      <c r="J415" t="s">
        <v>96</v>
      </c>
      <c r="K415" t="s">
        <v>22</v>
      </c>
      <c r="L415" t="s">
        <v>1375</v>
      </c>
    </row>
    <row r="416" spans="1:12" x14ac:dyDescent="0.35">
      <c r="A416" t="s">
        <v>375</v>
      </c>
      <c r="B416">
        <v>19</v>
      </c>
      <c r="C416" t="str">
        <f t="shared" si="6"/>
        <v>18-22yrs</v>
      </c>
      <c r="D416" t="s">
        <v>55</v>
      </c>
      <c r="E416" t="s">
        <v>18</v>
      </c>
      <c r="F416">
        <v>3</v>
      </c>
      <c r="G416" t="s">
        <v>1378</v>
      </c>
      <c r="H416">
        <v>0.6</v>
      </c>
      <c r="I416" t="s">
        <v>19</v>
      </c>
      <c r="J416" t="s">
        <v>66</v>
      </c>
      <c r="K416" t="s">
        <v>22</v>
      </c>
      <c r="L416" t="s">
        <v>1375</v>
      </c>
    </row>
    <row r="417" spans="1:12" x14ac:dyDescent="0.35">
      <c r="A417" t="s">
        <v>385</v>
      </c>
      <c r="B417">
        <v>19</v>
      </c>
      <c r="C417" t="str">
        <f t="shared" si="6"/>
        <v>18-22yrs</v>
      </c>
      <c r="D417" t="s">
        <v>31</v>
      </c>
      <c r="E417" t="s">
        <v>18</v>
      </c>
      <c r="F417">
        <v>2</v>
      </c>
      <c r="G417" t="s">
        <v>1377</v>
      </c>
      <c r="H417">
        <v>5</v>
      </c>
      <c r="I417" t="s">
        <v>35</v>
      </c>
      <c r="J417" t="s">
        <v>76</v>
      </c>
      <c r="K417" t="s">
        <v>22</v>
      </c>
      <c r="L417" t="s">
        <v>37</v>
      </c>
    </row>
    <row r="418" spans="1:12" x14ac:dyDescent="0.35">
      <c r="A418" t="s">
        <v>389</v>
      </c>
      <c r="B418">
        <v>19</v>
      </c>
      <c r="C418" t="str">
        <f t="shared" si="6"/>
        <v>18-22yrs</v>
      </c>
      <c r="D418" t="s">
        <v>31</v>
      </c>
      <c r="E418" t="s">
        <v>18</v>
      </c>
      <c r="F418">
        <v>2</v>
      </c>
      <c r="G418" t="s">
        <v>1377</v>
      </c>
      <c r="H418">
        <v>1</v>
      </c>
      <c r="I418" t="s">
        <v>35</v>
      </c>
      <c r="J418" t="s">
        <v>36</v>
      </c>
      <c r="K418" t="s">
        <v>22</v>
      </c>
      <c r="L418" t="s">
        <v>33</v>
      </c>
    </row>
    <row r="419" spans="1:12" x14ac:dyDescent="0.35">
      <c r="A419" t="s">
        <v>394</v>
      </c>
      <c r="B419">
        <v>19</v>
      </c>
      <c r="C419" t="str">
        <f t="shared" si="6"/>
        <v>18-22yrs</v>
      </c>
      <c r="D419" t="s">
        <v>25</v>
      </c>
      <c r="E419" t="s">
        <v>26</v>
      </c>
      <c r="F419">
        <v>5</v>
      </c>
      <c r="G419" t="s">
        <v>1378</v>
      </c>
      <c r="H419">
        <v>2</v>
      </c>
      <c r="I419" t="s">
        <v>27</v>
      </c>
      <c r="J419" t="s">
        <v>96</v>
      </c>
      <c r="K419" t="s">
        <v>22</v>
      </c>
      <c r="L419" t="s">
        <v>33</v>
      </c>
    </row>
    <row r="420" spans="1:12" x14ac:dyDescent="0.35">
      <c r="A420" t="s">
        <v>408</v>
      </c>
      <c r="B420">
        <v>19</v>
      </c>
      <c r="C420" t="str">
        <f t="shared" si="6"/>
        <v>18-22yrs</v>
      </c>
      <c r="D420" t="s">
        <v>55</v>
      </c>
      <c r="E420" t="s">
        <v>18</v>
      </c>
      <c r="F420">
        <v>1</v>
      </c>
      <c r="G420" t="s">
        <v>1377</v>
      </c>
      <c r="H420">
        <v>1</v>
      </c>
      <c r="I420" t="s">
        <v>35</v>
      </c>
      <c r="J420" t="s">
        <v>61</v>
      </c>
      <c r="K420" t="s">
        <v>20</v>
      </c>
      <c r="L420" t="s">
        <v>1375</v>
      </c>
    </row>
    <row r="421" spans="1:12" x14ac:dyDescent="0.35">
      <c r="A421" t="s">
        <v>419</v>
      </c>
      <c r="B421">
        <v>19</v>
      </c>
      <c r="C421" t="str">
        <f t="shared" si="6"/>
        <v>18-22yrs</v>
      </c>
      <c r="D421" t="s">
        <v>31</v>
      </c>
      <c r="E421" t="s">
        <v>26</v>
      </c>
      <c r="F421">
        <v>3</v>
      </c>
      <c r="G421" t="s">
        <v>1378</v>
      </c>
      <c r="H421">
        <v>5</v>
      </c>
      <c r="I421" t="s">
        <v>35</v>
      </c>
      <c r="J421" t="s">
        <v>61</v>
      </c>
      <c r="K421" t="s">
        <v>20</v>
      </c>
      <c r="L421" t="s">
        <v>45</v>
      </c>
    </row>
    <row r="422" spans="1:12" x14ac:dyDescent="0.35">
      <c r="A422" t="s">
        <v>432</v>
      </c>
      <c r="B422">
        <v>19</v>
      </c>
      <c r="C422" t="str">
        <f t="shared" si="6"/>
        <v>18-22yrs</v>
      </c>
      <c r="D422" t="s">
        <v>31</v>
      </c>
      <c r="E422" t="s">
        <v>18</v>
      </c>
      <c r="F422">
        <v>1</v>
      </c>
      <c r="G422" t="s">
        <v>1377</v>
      </c>
      <c r="H422">
        <v>10</v>
      </c>
      <c r="I422" t="s">
        <v>35</v>
      </c>
      <c r="J422" t="s">
        <v>61</v>
      </c>
      <c r="K422" t="s">
        <v>20</v>
      </c>
      <c r="L422" t="s">
        <v>357</v>
      </c>
    </row>
    <row r="423" spans="1:12" x14ac:dyDescent="0.35">
      <c r="A423" t="s">
        <v>436</v>
      </c>
      <c r="B423">
        <v>19</v>
      </c>
      <c r="C423" t="str">
        <f t="shared" si="6"/>
        <v>18-22yrs</v>
      </c>
      <c r="D423" t="s">
        <v>55</v>
      </c>
      <c r="E423" t="s">
        <v>26</v>
      </c>
      <c r="F423">
        <v>2</v>
      </c>
      <c r="G423" t="s">
        <v>1377</v>
      </c>
      <c r="H423">
        <v>2</v>
      </c>
      <c r="I423" t="s">
        <v>142</v>
      </c>
      <c r="J423" t="s">
        <v>48</v>
      </c>
      <c r="K423" t="s">
        <v>20</v>
      </c>
      <c r="L423" t="s">
        <v>437</v>
      </c>
    </row>
    <row r="424" spans="1:12" x14ac:dyDescent="0.35">
      <c r="A424" t="s">
        <v>450</v>
      </c>
      <c r="B424">
        <v>19</v>
      </c>
      <c r="C424" t="str">
        <f t="shared" si="6"/>
        <v>18-22yrs</v>
      </c>
      <c r="D424" t="s">
        <v>31</v>
      </c>
      <c r="E424" t="s">
        <v>87</v>
      </c>
      <c r="F424">
        <v>2</v>
      </c>
      <c r="G424" t="s">
        <v>1377</v>
      </c>
      <c r="H424">
        <v>3</v>
      </c>
      <c r="I424" t="s">
        <v>47</v>
      </c>
      <c r="J424" t="s">
        <v>32</v>
      </c>
      <c r="K424" t="s">
        <v>20</v>
      </c>
      <c r="L424" t="s">
        <v>37</v>
      </c>
    </row>
    <row r="425" spans="1:12" x14ac:dyDescent="0.35">
      <c r="A425" t="s">
        <v>504</v>
      </c>
      <c r="B425">
        <v>19</v>
      </c>
      <c r="C425" t="str">
        <f t="shared" si="6"/>
        <v>18-22yrs</v>
      </c>
      <c r="D425" t="s">
        <v>151</v>
      </c>
      <c r="E425" t="s">
        <v>18</v>
      </c>
      <c r="F425">
        <v>0.75</v>
      </c>
      <c r="G425" t="s">
        <v>1377</v>
      </c>
      <c r="H425">
        <v>4</v>
      </c>
      <c r="I425" t="s">
        <v>27</v>
      </c>
      <c r="J425" t="s">
        <v>505</v>
      </c>
      <c r="K425" t="s">
        <v>22</v>
      </c>
      <c r="L425" t="s">
        <v>37</v>
      </c>
    </row>
    <row r="426" spans="1:12" x14ac:dyDescent="0.35">
      <c r="A426" t="s">
        <v>529</v>
      </c>
      <c r="B426">
        <v>19</v>
      </c>
      <c r="C426" t="str">
        <f t="shared" si="6"/>
        <v>18-22yrs</v>
      </c>
      <c r="D426" t="s">
        <v>25</v>
      </c>
      <c r="E426" t="s">
        <v>18</v>
      </c>
      <c r="F426">
        <v>8</v>
      </c>
      <c r="G426" t="s">
        <v>1378</v>
      </c>
      <c r="H426">
        <v>1</v>
      </c>
      <c r="I426" t="s">
        <v>19</v>
      </c>
      <c r="J426" t="s">
        <v>61</v>
      </c>
      <c r="K426" t="s">
        <v>22</v>
      </c>
      <c r="L426" t="s">
        <v>1375</v>
      </c>
    </row>
    <row r="427" spans="1:12" x14ac:dyDescent="0.35">
      <c r="A427" t="s">
        <v>542</v>
      </c>
      <c r="B427">
        <v>19</v>
      </c>
      <c r="C427" t="str">
        <f t="shared" si="6"/>
        <v>18-22yrs</v>
      </c>
      <c r="D427" t="s">
        <v>31</v>
      </c>
      <c r="E427" t="s">
        <v>18</v>
      </c>
      <c r="F427">
        <v>1</v>
      </c>
      <c r="G427" t="s">
        <v>1377</v>
      </c>
      <c r="H427">
        <v>8</v>
      </c>
      <c r="I427" t="s">
        <v>27</v>
      </c>
      <c r="J427" t="s">
        <v>61</v>
      </c>
      <c r="K427" t="s">
        <v>20</v>
      </c>
      <c r="L427" t="s">
        <v>37</v>
      </c>
    </row>
    <row r="428" spans="1:12" x14ac:dyDescent="0.35">
      <c r="A428" t="s">
        <v>543</v>
      </c>
      <c r="B428">
        <v>19</v>
      </c>
      <c r="C428" t="str">
        <f t="shared" si="6"/>
        <v>18-22yrs</v>
      </c>
      <c r="D428" t="s">
        <v>31</v>
      </c>
      <c r="E428" t="s">
        <v>18</v>
      </c>
      <c r="F428">
        <v>3</v>
      </c>
      <c r="G428" t="s">
        <v>1378</v>
      </c>
      <c r="H428">
        <v>1</v>
      </c>
      <c r="I428" t="s">
        <v>27</v>
      </c>
      <c r="J428" t="s">
        <v>36</v>
      </c>
      <c r="K428" t="s">
        <v>22</v>
      </c>
      <c r="L428" t="s">
        <v>1375</v>
      </c>
    </row>
    <row r="429" spans="1:12" x14ac:dyDescent="0.35">
      <c r="A429" t="s">
        <v>567</v>
      </c>
      <c r="B429">
        <v>19</v>
      </c>
      <c r="C429" t="str">
        <f t="shared" si="6"/>
        <v>18-22yrs</v>
      </c>
      <c r="D429" t="s">
        <v>31</v>
      </c>
      <c r="E429" t="s">
        <v>26</v>
      </c>
      <c r="F429">
        <v>0</v>
      </c>
      <c r="G429" t="s">
        <v>1377</v>
      </c>
      <c r="H429">
        <v>4</v>
      </c>
      <c r="I429" t="s">
        <v>35</v>
      </c>
      <c r="J429" t="s">
        <v>66</v>
      </c>
      <c r="K429" t="s">
        <v>22</v>
      </c>
      <c r="L429" t="s">
        <v>33</v>
      </c>
    </row>
    <row r="430" spans="1:12" x14ac:dyDescent="0.35">
      <c r="A430" t="s">
        <v>580</v>
      </c>
      <c r="B430">
        <v>19</v>
      </c>
      <c r="C430" t="str">
        <f t="shared" si="6"/>
        <v>18-22yrs</v>
      </c>
      <c r="D430" t="s">
        <v>55</v>
      </c>
      <c r="E430" t="s">
        <v>18</v>
      </c>
      <c r="F430">
        <v>4</v>
      </c>
      <c r="G430" t="s">
        <v>1378</v>
      </c>
      <c r="H430">
        <v>6</v>
      </c>
      <c r="I430" t="s">
        <v>35</v>
      </c>
      <c r="J430" t="s">
        <v>61</v>
      </c>
      <c r="K430" t="s">
        <v>22</v>
      </c>
      <c r="L430" t="s">
        <v>1375</v>
      </c>
    </row>
    <row r="431" spans="1:12" x14ac:dyDescent="0.35">
      <c r="A431" t="s">
        <v>581</v>
      </c>
      <c r="B431">
        <v>19</v>
      </c>
      <c r="C431" t="str">
        <f t="shared" si="6"/>
        <v>18-22yrs</v>
      </c>
      <c r="D431" t="s">
        <v>17</v>
      </c>
      <c r="E431" t="s">
        <v>18</v>
      </c>
      <c r="F431">
        <v>0</v>
      </c>
      <c r="G431" t="s">
        <v>1377</v>
      </c>
      <c r="H431">
        <v>3</v>
      </c>
      <c r="I431" t="s">
        <v>35</v>
      </c>
      <c r="J431" t="s">
        <v>39</v>
      </c>
      <c r="K431" t="s">
        <v>20</v>
      </c>
      <c r="L431" t="s">
        <v>1375</v>
      </c>
    </row>
    <row r="432" spans="1:12" x14ac:dyDescent="0.35">
      <c r="A432" t="s">
        <v>587</v>
      </c>
      <c r="B432">
        <v>19</v>
      </c>
      <c r="C432" t="str">
        <f t="shared" si="6"/>
        <v>18-22yrs</v>
      </c>
      <c r="D432" t="s">
        <v>31</v>
      </c>
      <c r="E432" t="s">
        <v>18</v>
      </c>
      <c r="F432">
        <v>4</v>
      </c>
      <c r="G432" t="s">
        <v>1378</v>
      </c>
      <c r="H432">
        <v>3</v>
      </c>
      <c r="I432" t="s">
        <v>47</v>
      </c>
      <c r="J432" t="s">
        <v>156</v>
      </c>
      <c r="K432" t="s">
        <v>22</v>
      </c>
      <c r="L432" t="s">
        <v>1375</v>
      </c>
    </row>
    <row r="433" spans="1:12" x14ac:dyDescent="0.35">
      <c r="A433" t="s">
        <v>594</v>
      </c>
      <c r="B433">
        <v>19</v>
      </c>
      <c r="C433" t="str">
        <f t="shared" si="6"/>
        <v>18-22yrs</v>
      </c>
      <c r="D433" t="s">
        <v>31</v>
      </c>
      <c r="E433" t="s">
        <v>18</v>
      </c>
      <c r="F433">
        <v>2</v>
      </c>
      <c r="G433" t="s">
        <v>1377</v>
      </c>
      <c r="H433">
        <v>3</v>
      </c>
      <c r="I433" t="s">
        <v>47</v>
      </c>
      <c r="J433" t="s">
        <v>48</v>
      </c>
      <c r="K433" t="s">
        <v>20</v>
      </c>
      <c r="L433" t="s">
        <v>1375</v>
      </c>
    </row>
    <row r="434" spans="1:12" x14ac:dyDescent="0.35">
      <c r="A434" t="s">
        <v>595</v>
      </c>
      <c r="B434">
        <v>19</v>
      </c>
      <c r="C434" t="str">
        <f t="shared" si="6"/>
        <v>18-22yrs</v>
      </c>
      <c r="D434" t="s">
        <v>55</v>
      </c>
      <c r="E434" t="s">
        <v>18</v>
      </c>
      <c r="F434">
        <v>0</v>
      </c>
      <c r="G434" t="s">
        <v>1377</v>
      </c>
      <c r="H434">
        <v>1</v>
      </c>
      <c r="I434" t="s">
        <v>35</v>
      </c>
      <c r="J434" t="s">
        <v>28</v>
      </c>
      <c r="K434" t="s">
        <v>22</v>
      </c>
      <c r="L434" t="s">
        <v>357</v>
      </c>
    </row>
    <row r="435" spans="1:12" x14ac:dyDescent="0.35">
      <c r="A435" t="s">
        <v>608</v>
      </c>
      <c r="B435">
        <v>19</v>
      </c>
      <c r="C435" t="str">
        <f t="shared" si="6"/>
        <v>18-22yrs</v>
      </c>
      <c r="D435" t="s">
        <v>87</v>
      </c>
      <c r="E435" t="s">
        <v>87</v>
      </c>
      <c r="F435">
        <v>0</v>
      </c>
      <c r="G435" t="s">
        <v>1377</v>
      </c>
      <c r="H435">
        <v>0</v>
      </c>
      <c r="I435" t="s">
        <v>57</v>
      </c>
      <c r="J435" t="s">
        <v>48</v>
      </c>
      <c r="K435" t="s">
        <v>20</v>
      </c>
      <c r="L435" t="s">
        <v>37</v>
      </c>
    </row>
    <row r="436" spans="1:12" x14ac:dyDescent="0.35">
      <c r="A436" t="s">
        <v>611</v>
      </c>
      <c r="B436">
        <v>19</v>
      </c>
      <c r="C436" t="str">
        <f t="shared" si="6"/>
        <v>18-22yrs</v>
      </c>
      <c r="D436" t="s">
        <v>31</v>
      </c>
      <c r="E436" t="s">
        <v>18</v>
      </c>
      <c r="F436">
        <v>3</v>
      </c>
      <c r="G436" t="s">
        <v>1378</v>
      </c>
      <c r="H436">
        <v>2</v>
      </c>
      <c r="I436" t="s">
        <v>35</v>
      </c>
      <c r="J436" t="s">
        <v>61</v>
      </c>
      <c r="K436" t="s">
        <v>22</v>
      </c>
      <c r="L436" t="s">
        <v>1375</v>
      </c>
    </row>
    <row r="437" spans="1:12" x14ac:dyDescent="0.35">
      <c r="A437" t="s">
        <v>621</v>
      </c>
      <c r="B437">
        <v>19</v>
      </c>
      <c r="C437" t="str">
        <f t="shared" si="6"/>
        <v>18-22yrs</v>
      </c>
      <c r="D437" t="s">
        <v>31</v>
      </c>
      <c r="E437" t="s">
        <v>18</v>
      </c>
      <c r="F437">
        <v>4</v>
      </c>
      <c r="G437" t="s">
        <v>1378</v>
      </c>
      <c r="H437">
        <v>2</v>
      </c>
      <c r="I437" t="s">
        <v>35</v>
      </c>
      <c r="J437" t="s">
        <v>61</v>
      </c>
      <c r="K437" t="s">
        <v>22</v>
      </c>
      <c r="L437" t="s">
        <v>37</v>
      </c>
    </row>
    <row r="438" spans="1:12" x14ac:dyDescent="0.35">
      <c r="A438" t="s">
        <v>629</v>
      </c>
      <c r="B438">
        <v>19</v>
      </c>
      <c r="C438" t="str">
        <f t="shared" si="6"/>
        <v>18-22yrs</v>
      </c>
      <c r="D438" t="s">
        <v>31</v>
      </c>
      <c r="E438" t="s">
        <v>18</v>
      </c>
      <c r="F438">
        <v>4</v>
      </c>
      <c r="G438" t="s">
        <v>1378</v>
      </c>
      <c r="H438">
        <v>3</v>
      </c>
      <c r="I438" t="s">
        <v>108</v>
      </c>
      <c r="J438" t="s">
        <v>36</v>
      </c>
      <c r="K438" t="s">
        <v>22</v>
      </c>
      <c r="L438" t="s">
        <v>1375</v>
      </c>
    </row>
    <row r="439" spans="1:12" x14ac:dyDescent="0.35">
      <c r="A439" t="s">
        <v>633</v>
      </c>
      <c r="B439">
        <v>19</v>
      </c>
      <c r="C439" t="str">
        <f t="shared" si="6"/>
        <v>18-22yrs</v>
      </c>
      <c r="D439" t="s">
        <v>31</v>
      </c>
      <c r="E439" t="s">
        <v>18</v>
      </c>
      <c r="F439">
        <v>0</v>
      </c>
      <c r="G439" t="s">
        <v>1377</v>
      </c>
      <c r="H439">
        <v>6</v>
      </c>
      <c r="I439" t="s">
        <v>108</v>
      </c>
      <c r="J439" t="s">
        <v>166</v>
      </c>
      <c r="K439" t="s">
        <v>20</v>
      </c>
      <c r="L439" t="s">
        <v>33</v>
      </c>
    </row>
    <row r="440" spans="1:12" x14ac:dyDescent="0.35">
      <c r="A440" t="s">
        <v>635</v>
      </c>
      <c r="B440">
        <v>19</v>
      </c>
      <c r="C440" t="str">
        <f t="shared" si="6"/>
        <v>18-22yrs</v>
      </c>
      <c r="D440" t="s">
        <v>31</v>
      </c>
      <c r="E440" t="s">
        <v>26</v>
      </c>
      <c r="F440">
        <v>0</v>
      </c>
      <c r="G440" t="s">
        <v>1377</v>
      </c>
      <c r="H440">
        <v>7</v>
      </c>
      <c r="I440" t="s">
        <v>27</v>
      </c>
      <c r="J440" t="s">
        <v>61</v>
      </c>
      <c r="K440" t="s">
        <v>22</v>
      </c>
      <c r="L440" t="s">
        <v>1375</v>
      </c>
    </row>
    <row r="441" spans="1:12" x14ac:dyDescent="0.35">
      <c r="A441" t="s">
        <v>639</v>
      </c>
      <c r="B441">
        <v>19</v>
      </c>
      <c r="C441" t="str">
        <f t="shared" si="6"/>
        <v>18-22yrs</v>
      </c>
      <c r="D441" t="s">
        <v>31</v>
      </c>
      <c r="E441" t="s">
        <v>18</v>
      </c>
      <c r="F441">
        <v>2</v>
      </c>
      <c r="G441" t="s">
        <v>1377</v>
      </c>
      <c r="H441">
        <v>2</v>
      </c>
      <c r="I441" t="s">
        <v>35</v>
      </c>
      <c r="J441" t="s">
        <v>32</v>
      </c>
      <c r="K441" t="s">
        <v>20</v>
      </c>
      <c r="L441" t="s">
        <v>33</v>
      </c>
    </row>
    <row r="442" spans="1:12" x14ac:dyDescent="0.35">
      <c r="A442" t="s">
        <v>649</v>
      </c>
      <c r="B442">
        <v>19</v>
      </c>
      <c r="C442" t="str">
        <f t="shared" si="6"/>
        <v>18-22yrs</v>
      </c>
      <c r="D442" t="s">
        <v>25</v>
      </c>
      <c r="E442" t="s">
        <v>26</v>
      </c>
      <c r="F442">
        <v>2</v>
      </c>
      <c r="G442" t="s">
        <v>1377</v>
      </c>
      <c r="H442">
        <v>2</v>
      </c>
      <c r="I442" t="s">
        <v>27</v>
      </c>
      <c r="J442" t="s">
        <v>166</v>
      </c>
      <c r="K442" t="s">
        <v>22</v>
      </c>
      <c r="L442" t="s">
        <v>1375</v>
      </c>
    </row>
    <row r="443" spans="1:12" x14ac:dyDescent="0.35">
      <c r="A443" t="s">
        <v>658</v>
      </c>
      <c r="B443">
        <v>19</v>
      </c>
      <c r="C443" t="str">
        <f t="shared" si="6"/>
        <v>18-22yrs</v>
      </c>
      <c r="D443" t="s">
        <v>55</v>
      </c>
      <c r="E443" t="s">
        <v>26</v>
      </c>
      <c r="F443">
        <v>2</v>
      </c>
      <c r="G443" t="s">
        <v>1377</v>
      </c>
      <c r="H443">
        <v>10</v>
      </c>
      <c r="I443" t="s">
        <v>35</v>
      </c>
      <c r="J443" t="s">
        <v>61</v>
      </c>
      <c r="K443" t="s">
        <v>22</v>
      </c>
      <c r="L443" t="s">
        <v>37</v>
      </c>
    </row>
    <row r="444" spans="1:12" x14ac:dyDescent="0.35">
      <c r="A444" t="s">
        <v>678</v>
      </c>
      <c r="B444">
        <v>19</v>
      </c>
      <c r="C444" t="str">
        <f t="shared" si="6"/>
        <v>18-22yrs</v>
      </c>
      <c r="D444" t="s">
        <v>31</v>
      </c>
      <c r="E444" t="s">
        <v>18</v>
      </c>
      <c r="F444">
        <v>2</v>
      </c>
      <c r="G444" t="s">
        <v>1377</v>
      </c>
      <c r="H444">
        <v>1</v>
      </c>
      <c r="I444" t="s">
        <v>27</v>
      </c>
      <c r="J444" t="s">
        <v>166</v>
      </c>
      <c r="K444" t="s">
        <v>20</v>
      </c>
      <c r="L444" t="s">
        <v>45</v>
      </c>
    </row>
    <row r="445" spans="1:12" x14ac:dyDescent="0.35">
      <c r="A445" t="s">
        <v>683</v>
      </c>
      <c r="B445">
        <v>19</v>
      </c>
      <c r="C445" t="str">
        <f t="shared" si="6"/>
        <v>18-22yrs</v>
      </c>
      <c r="D445" t="s">
        <v>17</v>
      </c>
      <c r="E445" t="s">
        <v>18</v>
      </c>
      <c r="F445">
        <v>4</v>
      </c>
      <c r="G445" t="s">
        <v>1378</v>
      </c>
      <c r="H445">
        <v>6</v>
      </c>
      <c r="I445" t="s">
        <v>35</v>
      </c>
      <c r="J445" t="s">
        <v>156</v>
      </c>
      <c r="K445" t="s">
        <v>22</v>
      </c>
      <c r="L445" t="s">
        <v>33</v>
      </c>
    </row>
    <row r="446" spans="1:12" x14ac:dyDescent="0.35">
      <c r="A446" t="s">
        <v>689</v>
      </c>
      <c r="B446">
        <v>19</v>
      </c>
      <c r="C446" t="str">
        <f t="shared" si="6"/>
        <v>18-22yrs</v>
      </c>
      <c r="D446" t="s">
        <v>31</v>
      </c>
      <c r="E446" t="s">
        <v>18</v>
      </c>
      <c r="F446">
        <v>2</v>
      </c>
      <c r="G446" t="s">
        <v>1377</v>
      </c>
      <c r="H446">
        <v>3</v>
      </c>
      <c r="I446" t="s">
        <v>35</v>
      </c>
      <c r="J446" t="s">
        <v>166</v>
      </c>
      <c r="K446" t="s">
        <v>20</v>
      </c>
      <c r="L446" t="s">
        <v>1375</v>
      </c>
    </row>
    <row r="447" spans="1:12" x14ac:dyDescent="0.35">
      <c r="A447" t="s">
        <v>690</v>
      </c>
      <c r="B447">
        <v>19</v>
      </c>
      <c r="C447" t="str">
        <f t="shared" si="6"/>
        <v>18-22yrs</v>
      </c>
      <c r="D447" t="s">
        <v>31</v>
      </c>
      <c r="E447" t="s">
        <v>26</v>
      </c>
      <c r="F447">
        <v>2</v>
      </c>
      <c r="G447" t="s">
        <v>1377</v>
      </c>
      <c r="H447">
        <v>1.5</v>
      </c>
      <c r="I447" t="s">
        <v>35</v>
      </c>
      <c r="J447" t="s">
        <v>36</v>
      </c>
      <c r="K447" t="s">
        <v>22</v>
      </c>
      <c r="L447" t="s">
        <v>29</v>
      </c>
    </row>
    <row r="448" spans="1:12" x14ac:dyDescent="0.35">
      <c r="A448" t="s">
        <v>691</v>
      </c>
      <c r="B448">
        <v>19</v>
      </c>
      <c r="C448" t="str">
        <f t="shared" si="6"/>
        <v>18-22yrs</v>
      </c>
      <c r="D448" t="s">
        <v>25</v>
      </c>
      <c r="E448" t="s">
        <v>18</v>
      </c>
      <c r="F448">
        <v>3</v>
      </c>
      <c r="G448" t="s">
        <v>1378</v>
      </c>
      <c r="H448">
        <v>6</v>
      </c>
      <c r="I448" t="s">
        <v>47</v>
      </c>
      <c r="J448" t="s">
        <v>156</v>
      </c>
      <c r="K448" t="s">
        <v>22</v>
      </c>
      <c r="L448" t="s">
        <v>357</v>
      </c>
    </row>
    <row r="449" spans="1:12" x14ac:dyDescent="0.35">
      <c r="A449" t="s">
        <v>725</v>
      </c>
      <c r="B449">
        <v>19</v>
      </c>
      <c r="C449" t="str">
        <f t="shared" si="6"/>
        <v>18-22yrs</v>
      </c>
      <c r="D449" t="s">
        <v>31</v>
      </c>
      <c r="E449" t="s">
        <v>26</v>
      </c>
      <c r="F449">
        <v>0</v>
      </c>
      <c r="G449" t="s">
        <v>1377</v>
      </c>
      <c r="H449">
        <v>4</v>
      </c>
      <c r="I449" t="s">
        <v>35</v>
      </c>
      <c r="J449" t="s">
        <v>66</v>
      </c>
      <c r="K449" t="s">
        <v>20</v>
      </c>
      <c r="L449" t="s">
        <v>37</v>
      </c>
    </row>
    <row r="450" spans="1:12" x14ac:dyDescent="0.35">
      <c r="A450" t="s">
        <v>766</v>
      </c>
      <c r="B450">
        <v>19</v>
      </c>
      <c r="C450" t="str">
        <f t="shared" ref="C450:C513" si="7">VLOOKUP(B450,$U$2:$V$4,2)</f>
        <v>18-22yrs</v>
      </c>
      <c r="D450" t="s">
        <v>55</v>
      </c>
      <c r="E450" t="s">
        <v>18</v>
      </c>
      <c r="F450">
        <v>4</v>
      </c>
      <c r="G450" t="s">
        <v>1378</v>
      </c>
      <c r="H450">
        <v>0</v>
      </c>
      <c r="I450" t="s">
        <v>27</v>
      </c>
      <c r="J450" t="s">
        <v>61</v>
      </c>
      <c r="K450" t="s">
        <v>20</v>
      </c>
      <c r="L450" t="s">
        <v>29</v>
      </c>
    </row>
    <row r="451" spans="1:12" x14ac:dyDescent="0.35">
      <c r="A451" t="s">
        <v>769</v>
      </c>
      <c r="B451">
        <v>19</v>
      </c>
      <c r="C451" t="str">
        <f t="shared" si="7"/>
        <v>18-22yrs</v>
      </c>
      <c r="D451" t="s">
        <v>31</v>
      </c>
      <c r="E451" t="s">
        <v>26</v>
      </c>
      <c r="F451">
        <v>5</v>
      </c>
      <c r="G451" t="s">
        <v>1378</v>
      </c>
      <c r="H451">
        <v>2</v>
      </c>
      <c r="I451" t="s">
        <v>27</v>
      </c>
      <c r="J451" t="s">
        <v>32</v>
      </c>
      <c r="K451" t="s">
        <v>22</v>
      </c>
      <c r="L451" t="s">
        <v>1375</v>
      </c>
    </row>
    <row r="452" spans="1:12" x14ac:dyDescent="0.35">
      <c r="A452" t="s">
        <v>770</v>
      </c>
      <c r="B452">
        <v>19</v>
      </c>
      <c r="C452" t="str">
        <f t="shared" si="7"/>
        <v>18-22yrs</v>
      </c>
      <c r="D452" t="s">
        <v>31</v>
      </c>
      <c r="E452" t="s">
        <v>18</v>
      </c>
      <c r="F452">
        <v>3</v>
      </c>
      <c r="G452" t="s">
        <v>1378</v>
      </c>
      <c r="H452">
        <v>3</v>
      </c>
      <c r="I452" t="s">
        <v>27</v>
      </c>
      <c r="J452" t="s">
        <v>68</v>
      </c>
      <c r="K452" t="s">
        <v>22</v>
      </c>
      <c r="L452" t="s">
        <v>1375</v>
      </c>
    </row>
    <row r="453" spans="1:12" x14ac:dyDescent="0.35">
      <c r="A453" t="s">
        <v>771</v>
      </c>
      <c r="B453">
        <v>19</v>
      </c>
      <c r="C453" t="str">
        <f t="shared" si="7"/>
        <v>18-22yrs</v>
      </c>
      <c r="D453" t="s">
        <v>31</v>
      </c>
      <c r="E453" t="s">
        <v>26</v>
      </c>
      <c r="F453">
        <v>0</v>
      </c>
      <c r="G453" t="s">
        <v>1377</v>
      </c>
      <c r="H453">
        <v>4</v>
      </c>
      <c r="I453" t="s">
        <v>27</v>
      </c>
      <c r="J453" t="s">
        <v>36</v>
      </c>
      <c r="K453" t="s">
        <v>20</v>
      </c>
      <c r="L453" t="s">
        <v>33</v>
      </c>
    </row>
    <row r="454" spans="1:12" x14ac:dyDescent="0.35">
      <c r="A454" t="s">
        <v>774</v>
      </c>
      <c r="B454">
        <v>19</v>
      </c>
      <c r="C454" t="str">
        <f t="shared" si="7"/>
        <v>18-22yrs</v>
      </c>
      <c r="D454" t="s">
        <v>31</v>
      </c>
      <c r="E454" t="s">
        <v>26</v>
      </c>
      <c r="F454">
        <v>4</v>
      </c>
      <c r="G454" t="s">
        <v>1378</v>
      </c>
      <c r="H454">
        <v>2</v>
      </c>
      <c r="I454" t="s">
        <v>47</v>
      </c>
      <c r="J454" t="s">
        <v>66</v>
      </c>
      <c r="K454" t="s">
        <v>22</v>
      </c>
      <c r="L454" t="s">
        <v>1375</v>
      </c>
    </row>
    <row r="455" spans="1:12" x14ac:dyDescent="0.35">
      <c r="A455" t="s">
        <v>776</v>
      </c>
      <c r="B455">
        <v>19</v>
      </c>
      <c r="C455" t="str">
        <f t="shared" si="7"/>
        <v>18-22yrs</v>
      </c>
      <c r="D455" t="s">
        <v>31</v>
      </c>
      <c r="E455" t="s">
        <v>18</v>
      </c>
      <c r="F455">
        <v>2</v>
      </c>
      <c r="G455" t="s">
        <v>1377</v>
      </c>
      <c r="H455">
        <v>1</v>
      </c>
      <c r="I455" t="s">
        <v>35</v>
      </c>
      <c r="J455" t="s">
        <v>32</v>
      </c>
      <c r="K455" t="s">
        <v>22</v>
      </c>
      <c r="L455" t="s">
        <v>33</v>
      </c>
    </row>
    <row r="456" spans="1:12" x14ac:dyDescent="0.35">
      <c r="A456" t="s">
        <v>791</v>
      </c>
      <c r="B456">
        <v>19</v>
      </c>
      <c r="C456" t="str">
        <f t="shared" si="7"/>
        <v>18-22yrs</v>
      </c>
      <c r="D456" t="s">
        <v>17</v>
      </c>
      <c r="E456" t="s">
        <v>18</v>
      </c>
      <c r="F456">
        <v>5</v>
      </c>
      <c r="G456" t="s">
        <v>1378</v>
      </c>
      <c r="H456">
        <v>5</v>
      </c>
      <c r="I456" t="s">
        <v>47</v>
      </c>
      <c r="J456" t="s">
        <v>61</v>
      </c>
      <c r="K456" t="s">
        <v>22</v>
      </c>
      <c r="L456" t="s">
        <v>33</v>
      </c>
    </row>
    <row r="457" spans="1:12" x14ac:dyDescent="0.35">
      <c r="A457" t="s">
        <v>802</v>
      </c>
      <c r="B457">
        <v>19</v>
      </c>
      <c r="C457" t="str">
        <f t="shared" si="7"/>
        <v>18-22yrs</v>
      </c>
      <c r="D457" t="s">
        <v>55</v>
      </c>
      <c r="E457" t="s">
        <v>18</v>
      </c>
      <c r="F457">
        <v>0</v>
      </c>
      <c r="G457" t="s">
        <v>1377</v>
      </c>
      <c r="H457">
        <v>2</v>
      </c>
      <c r="I457" t="s">
        <v>35</v>
      </c>
      <c r="J457" t="s">
        <v>61</v>
      </c>
      <c r="K457" t="s">
        <v>20</v>
      </c>
      <c r="L457" t="s">
        <v>45</v>
      </c>
    </row>
    <row r="458" spans="1:12" x14ac:dyDescent="0.35">
      <c r="A458" t="s">
        <v>804</v>
      </c>
      <c r="B458">
        <v>19</v>
      </c>
      <c r="C458" t="str">
        <f t="shared" si="7"/>
        <v>18-22yrs</v>
      </c>
      <c r="D458" t="s">
        <v>151</v>
      </c>
      <c r="E458" t="s">
        <v>18</v>
      </c>
      <c r="F458">
        <v>4</v>
      </c>
      <c r="G458" t="s">
        <v>1378</v>
      </c>
      <c r="H458">
        <v>0.5</v>
      </c>
      <c r="I458" t="s">
        <v>47</v>
      </c>
      <c r="J458" t="s">
        <v>32</v>
      </c>
      <c r="K458" t="s">
        <v>22</v>
      </c>
      <c r="L458" t="s">
        <v>1375</v>
      </c>
    </row>
    <row r="459" spans="1:12" x14ac:dyDescent="0.35">
      <c r="A459" t="s">
        <v>819</v>
      </c>
      <c r="B459">
        <v>19</v>
      </c>
      <c r="C459" t="str">
        <f t="shared" si="7"/>
        <v>18-22yrs</v>
      </c>
      <c r="D459" t="s">
        <v>55</v>
      </c>
      <c r="E459" t="s">
        <v>18</v>
      </c>
      <c r="F459">
        <v>1</v>
      </c>
      <c r="G459" t="s">
        <v>1377</v>
      </c>
      <c r="H459">
        <v>4</v>
      </c>
      <c r="I459" t="s">
        <v>35</v>
      </c>
      <c r="J459" t="s">
        <v>48</v>
      </c>
      <c r="K459" t="s">
        <v>20</v>
      </c>
      <c r="L459" t="s">
        <v>29</v>
      </c>
    </row>
    <row r="460" spans="1:12" x14ac:dyDescent="0.35">
      <c r="A460" t="s">
        <v>822</v>
      </c>
      <c r="B460">
        <v>19</v>
      </c>
      <c r="C460" t="str">
        <f t="shared" si="7"/>
        <v>18-22yrs</v>
      </c>
      <c r="D460" t="s">
        <v>55</v>
      </c>
      <c r="E460" t="s">
        <v>18</v>
      </c>
      <c r="F460">
        <v>1</v>
      </c>
      <c r="G460" t="s">
        <v>1377</v>
      </c>
      <c r="H460">
        <v>3</v>
      </c>
      <c r="I460" t="s">
        <v>35</v>
      </c>
      <c r="J460" t="s">
        <v>66</v>
      </c>
      <c r="K460" t="s">
        <v>22</v>
      </c>
      <c r="L460" t="s">
        <v>37</v>
      </c>
    </row>
    <row r="461" spans="1:12" x14ac:dyDescent="0.35">
      <c r="A461" t="s">
        <v>824</v>
      </c>
      <c r="B461">
        <v>19</v>
      </c>
      <c r="C461" t="str">
        <f t="shared" si="7"/>
        <v>18-22yrs</v>
      </c>
      <c r="D461" t="s">
        <v>31</v>
      </c>
      <c r="E461" t="s">
        <v>18</v>
      </c>
      <c r="F461">
        <v>2</v>
      </c>
      <c r="G461" t="s">
        <v>1377</v>
      </c>
      <c r="H461">
        <v>4</v>
      </c>
      <c r="I461" t="s">
        <v>35</v>
      </c>
      <c r="J461" t="s">
        <v>32</v>
      </c>
      <c r="K461" t="s">
        <v>22</v>
      </c>
      <c r="L461" t="s">
        <v>37</v>
      </c>
    </row>
    <row r="462" spans="1:12" x14ac:dyDescent="0.35">
      <c r="A462" t="s">
        <v>827</v>
      </c>
      <c r="B462">
        <v>19</v>
      </c>
      <c r="C462" t="str">
        <f t="shared" si="7"/>
        <v>18-22yrs</v>
      </c>
      <c r="D462" t="s">
        <v>31</v>
      </c>
      <c r="E462" t="s">
        <v>18</v>
      </c>
      <c r="F462">
        <v>2</v>
      </c>
      <c r="G462" t="s">
        <v>1377</v>
      </c>
      <c r="H462">
        <v>2</v>
      </c>
      <c r="I462" t="s">
        <v>47</v>
      </c>
      <c r="J462" t="s">
        <v>32</v>
      </c>
      <c r="K462" t="s">
        <v>22</v>
      </c>
      <c r="L462" t="s">
        <v>1375</v>
      </c>
    </row>
    <row r="463" spans="1:12" x14ac:dyDescent="0.35">
      <c r="A463" t="s">
        <v>829</v>
      </c>
      <c r="B463">
        <v>19</v>
      </c>
      <c r="C463" t="str">
        <f t="shared" si="7"/>
        <v>18-22yrs</v>
      </c>
      <c r="D463" t="s">
        <v>55</v>
      </c>
      <c r="E463" t="s">
        <v>26</v>
      </c>
      <c r="F463">
        <v>0</v>
      </c>
      <c r="G463" t="s">
        <v>1377</v>
      </c>
      <c r="H463">
        <v>4</v>
      </c>
      <c r="I463" t="s">
        <v>27</v>
      </c>
      <c r="J463" t="s">
        <v>61</v>
      </c>
      <c r="K463" t="s">
        <v>22</v>
      </c>
      <c r="L463" t="s">
        <v>29</v>
      </c>
    </row>
    <row r="464" spans="1:12" x14ac:dyDescent="0.35">
      <c r="A464" t="s">
        <v>831</v>
      </c>
      <c r="B464">
        <v>19</v>
      </c>
      <c r="C464" t="str">
        <f t="shared" si="7"/>
        <v>18-22yrs</v>
      </c>
      <c r="D464" t="s">
        <v>17</v>
      </c>
      <c r="E464" t="s">
        <v>18</v>
      </c>
      <c r="F464">
        <v>2</v>
      </c>
      <c r="G464" t="s">
        <v>1377</v>
      </c>
      <c r="H464">
        <v>2</v>
      </c>
      <c r="I464" t="s">
        <v>27</v>
      </c>
      <c r="J464" t="s">
        <v>58</v>
      </c>
      <c r="K464" t="s">
        <v>22</v>
      </c>
      <c r="L464" t="s">
        <v>1375</v>
      </c>
    </row>
    <row r="465" spans="1:12" x14ac:dyDescent="0.35">
      <c r="A465" t="s">
        <v>837</v>
      </c>
      <c r="B465">
        <v>19</v>
      </c>
      <c r="C465" t="str">
        <f t="shared" si="7"/>
        <v>18-22yrs</v>
      </c>
      <c r="D465" t="s">
        <v>17</v>
      </c>
      <c r="E465" t="s">
        <v>44</v>
      </c>
      <c r="F465">
        <v>0</v>
      </c>
      <c r="G465" t="s">
        <v>1377</v>
      </c>
      <c r="H465">
        <v>2</v>
      </c>
      <c r="I465" t="s">
        <v>35</v>
      </c>
      <c r="J465" t="s">
        <v>145</v>
      </c>
      <c r="K465" t="s">
        <v>22</v>
      </c>
      <c r="L465" t="s">
        <v>1375</v>
      </c>
    </row>
    <row r="466" spans="1:12" x14ac:dyDescent="0.35">
      <c r="A466" t="s">
        <v>841</v>
      </c>
      <c r="B466">
        <v>19</v>
      </c>
      <c r="C466" t="str">
        <f t="shared" si="7"/>
        <v>18-22yrs</v>
      </c>
      <c r="D466" t="s">
        <v>55</v>
      </c>
      <c r="E466" t="s">
        <v>26</v>
      </c>
      <c r="F466">
        <v>2</v>
      </c>
      <c r="G466" t="s">
        <v>1377</v>
      </c>
      <c r="H466">
        <v>5</v>
      </c>
      <c r="I466" t="s">
        <v>35</v>
      </c>
      <c r="J466" t="s">
        <v>166</v>
      </c>
      <c r="K466" t="s">
        <v>20</v>
      </c>
      <c r="L466" t="s">
        <v>1375</v>
      </c>
    </row>
    <row r="467" spans="1:12" x14ac:dyDescent="0.35">
      <c r="A467" t="s">
        <v>844</v>
      </c>
      <c r="B467">
        <v>19</v>
      </c>
      <c r="C467" t="str">
        <f t="shared" si="7"/>
        <v>18-22yrs</v>
      </c>
      <c r="D467" t="s">
        <v>55</v>
      </c>
      <c r="E467" t="s">
        <v>18</v>
      </c>
      <c r="F467">
        <v>2</v>
      </c>
      <c r="G467" t="s">
        <v>1377</v>
      </c>
      <c r="H467">
        <v>3</v>
      </c>
      <c r="I467" t="s">
        <v>35</v>
      </c>
      <c r="J467" t="s">
        <v>28</v>
      </c>
      <c r="K467" t="s">
        <v>22</v>
      </c>
      <c r="L467" t="s">
        <v>37</v>
      </c>
    </row>
    <row r="468" spans="1:12" x14ac:dyDescent="0.35">
      <c r="A468" t="s">
        <v>846</v>
      </c>
      <c r="B468">
        <v>19</v>
      </c>
      <c r="C468" t="str">
        <f t="shared" si="7"/>
        <v>18-22yrs</v>
      </c>
      <c r="D468" t="s">
        <v>55</v>
      </c>
      <c r="E468" t="s">
        <v>26</v>
      </c>
      <c r="F468">
        <v>3</v>
      </c>
      <c r="G468" t="s">
        <v>1378</v>
      </c>
      <c r="H468">
        <v>1</v>
      </c>
      <c r="I468" t="s">
        <v>19</v>
      </c>
      <c r="J468" t="s">
        <v>76</v>
      </c>
      <c r="K468" t="s">
        <v>22</v>
      </c>
      <c r="L468" t="s">
        <v>1375</v>
      </c>
    </row>
    <row r="469" spans="1:12" x14ac:dyDescent="0.35">
      <c r="A469" t="s">
        <v>859</v>
      </c>
      <c r="B469">
        <v>19</v>
      </c>
      <c r="C469" t="str">
        <f t="shared" si="7"/>
        <v>18-22yrs</v>
      </c>
      <c r="D469" t="s">
        <v>55</v>
      </c>
      <c r="E469" t="s">
        <v>26</v>
      </c>
      <c r="F469">
        <v>4</v>
      </c>
      <c r="G469" t="s">
        <v>1378</v>
      </c>
      <c r="H469">
        <v>2</v>
      </c>
      <c r="I469" t="s">
        <v>27</v>
      </c>
      <c r="J469" t="s">
        <v>156</v>
      </c>
      <c r="K469" t="s">
        <v>22</v>
      </c>
      <c r="L469" t="s">
        <v>33</v>
      </c>
    </row>
    <row r="470" spans="1:12" x14ac:dyDescent="0.35">
      <c r="A470" t="s">
        <v>865</v>
      </c>
      <c r="B470">
        <v>19</v>
      </c>
      <c r="C470" t="str">
        <f t="shared" si="7"/>
        <v>18-22yrs</v>
      </c>
      <c r="D470" t="s">
        <v>31</v>
      </c>
      <c r="E470" t="s">
        <v>26</v>
      </c>
      <c r="F470">
        <v>0</v>
      </c>
      <c r="G470" t="s">
        <v>1377</v>
      </c>
      <c r="H470">
        <v>4</v>
      </c>
      <c r="I470" t="s">
        <v>35</v>
      </c>
      <c r="J470" t="s">
        <v>156</v>
      </c>
      <c r="K470" t="s">
        <v>22</v>
      </c>
      <c r="L470" t="s">
        <v>33</v>
      </c>
    </row>
    <row r="471" spans="1:12" x14ac:dyDescent="0.35">
      <c r="A471" t="s">
        <v>867</v>
      </c>
      <c r="B471">
        <v>19</v>
      </c>
      <c r="C471" t="str">
        <f t="shared" si="7"/>
        <v>18-22yrs</v>
      </c>
      <c r="D471" t="s">
        <v>17</v>
      </c>
      <c r="E471" t="s">
        <v>18</v>
      </c>
      <c r="F471">
        <v>6</v>
      </c>
      <c r="G471" t="s">
        <v>1378</v>
      </c>
      <c r="H471">
        <v>2</v>
      </c>
      <c r="I471" t="s">
        <v>27</v>
      </c>
      <c r="J471" t="s">
        <v>32</v>
      </c>
      <c r="K471" t="s">
        <v>20</v>
      </c>
      <c r="L471" t="s">
        <v>33</v>
      </c>
    </row>
    <row r="472" spans="1:12" x14ac:dyDescent="0.35">
      <c r="A472" t="s">
        <v>877</v>
      </c>
      <c r="B472">
        <v>19</v>
      </c>
      <c r="C472" t="str">
        <f t="shared" si="7"/>
        <v>18-22yrs</v>
      </c>
      <c r="D472" t="s">
        <v>31</v>
      </c>
      <c r="E472" t="s">
        <v>26</v>
      </c>
      <c r="F472">
        <v>3</v>
      </c>
      <c r="G472" t="s">
        <v>1378</v>
      </c>
      <c r="H472">
        <v>5</v>
      </c>
      <c r="I472" t="s">
        <v>35</v>
      </c>
      <c r="J472" t="s">
        <v>32</v>
      </c>
      <c r="K472" t="s">
        <v>20</v>
      </c>
      <c r="L472" t="s">
        <v>37</v>
      </c>
    </row>
    <row r="473" spans="1:12" x14ac:dyDescent="0.35">
      <c r="A473" t="s">
        <v>881</v>
      </c>
      <c r="B473">
        <v>19</v>
      </c>
      <c r="C473" t="str">
        <f t="shared" si="7"/>
        <v>18-22yrs</v>
      </c>
      <c r="D473" t="s">
        <v>151</v>
      </c>
      <c r="E473" t="s">
        <v>26</v>
      </c>
      <c r="F473">
        <v>2</v>
      </c>
      <c r="G473" t="s">
        <v>1377</v>
      </c>
      <c r="H473">
        <v>3</v>
      </c>
      <c r="I473" t="s">
        <v>27</v>
      </c>
      <c r="J473" t="s">
        <v>115</v>
      </c>
      <c r="K473" t="s">
        <v>20</v>
      </c>
      <c r="L473" t="s">
        <v>29</v>
      </c>
    </row>
    <row r="474" spans="1:12" x14ac:dyDescent="0.35">
      <c r="A474" t="s">
        <v>893</v>
      </c>
      <c r="B474">
        <v>19</v>
      </c>
      <c r="C474" t="str">
        <f t="shared" si="7"/>
        <v>18-22yrs</v>
      </c>
      <c r="D474" t="s">
        <v>31</v>
      </c>
      <c r="E474" t="s">
        <v>26</v>
      </c>
      <c r="F474">
        <v>6</v>
      </c>
      <c r="G474" t="s">
        <v>1378</v>
      </c>
      <c r="H474">
        <v>2</v>
      </c>
      <c r="I474" t="s">
        <v>35</v>
      </c>
      <c r="J474" t="s">
        <v>61</v>
      </c>
      <c r="K474" t="s">
        <v>22</v>
      </c>
      <c r="L474" t="s">
        <v>37</v>
      </c>
    </row>
    <row r="475" spans="1:12" x14ac:dyDescent="0.35">
      <c r="A475" t="s">
        <v>896</v>
      </c>
      <c r="B475">
        <v>19</v>
      </c>
      <c r="C475" t="str">
        <f t="shared" si="7"/>
        <v>18-22yrs</v>
      </c>
      <c r="D475" t="s">
        <v>31</v>
      </c>
      <c r="E475" t="s">
        <v>26</v>
      </c>
      <c r="F475">
        <v>4</v>
      </c>
      <c r="G475" t="s">
        <v>1378</v>
      </c>
      <c r="H475">
        <v>7</v>
      </c>
      <c r="I475" t="s">
        <v>35</v>
      </c>
      <c r="J475" t="s">
        <v>166</v>
      </c>
      <c r="K475" t="s">
        <v>22</v>
      </c>
      <c r="L475" t="s">
        <v>1375</v>
      </c>
    </row>
    <row r="476" spans="1:12" x14ac:dyDescent="0.35">
      <c r="A476" t="s">
        <v>904</v>
      </c>
      <c r="B476">
        <v>19</v>
      </c>
      <c r="C476" t="str">
        <f t="shared" si="7"/>
        <v>18-22yrs</v>
      </c>
      <c r="D476" t="s">
        <v>55</v>
      </c>
      <c r="E476" t="s">
        <v>26</v>
      </c>
      <c r="F476">
        <v>3</v>
      </c>
      <c r="G476" t="s">
        <v>1378</v>
      </c>
      <c r="H476">
        <v>2</v>
      </c>
      <c r="I476" t="s">
        <v>35</v>
      </c>
      <c r="J476" t="s">
        <v>36</v>
      </c>
      <c r="K476" t="s">
        <v>22</v>
      </c>
      <c r="L476" t="s">
        <v>1375</v>
      </c>
    </row>
    <row r="477" spans="1:12" x14ac:dyDescent="0.35">
      <c r="A477" t="s">
        <v>926</v>
      </c>
      <c r="B477">
        <v>19</v>
      </c>
      <c r="C477" t="str">
        <f t="shared" si="7"/>
        <v>18-22yrs</v>
      </c>
      <c r="D477" t="s">
        <v>31</v>
      </c>
      <c r="E477" t="s">
        <v>26</v>
      </c>
      <c r="F477">
        <v>4</v>
      </c>
      <c r="G477" t="s">
        <v>1378</v>
      </c>
      <c r="H477">
        <v>1</v>
      </c>
      <c r="I477" t="s">
        <v>27</v>
      </c>
      <c r="J477" t="s">
        <v>32</v>
      </c>
      <c r="K477" t="s">
        <v>20</v>
      </c>
      <c r="L477" t="s">
        <v>45</v>
      </c>
    </row>
    <row r="478" spans="1:12" x14ac:dyDescent="0.35">
      <c r="A478" t="s">
        <v>931</v>
      </c>
      <c r="B478">
        <v>19</v>
      </c>
      <c r="C478" t="str">
        <f t="shared" si="7"/>
        <v>18-22yrs</v>
      </c>
      <c r="D478" t="s">
        <v>55</v>
      </c>
      <c r="E478" t="s">
        <v>18</v>
      </c>
      <c r="F478">
        <v>2</v>
      </c>
      <c r="G478" t="s">
        <v>1377</v>
      </c>
      <c r="H478">
        <v>2</v>
      </c>
      <c r="I478" t="s">
        <v>35</v>
      </c>
      <c r="J478" t="s">
        <v>76</v>
      </c>
      <c r="K478" t="s">
        <v>22</v>
      </c>
      <c r="L478" t="s">
        <v>37</v>
      </c>
    </row>
    <row r="479" spans="1:12" x14ac:dyDescent="0.35">
      <c r="A479" t="s">
        <v>932</v>
      </c>
      <c r="B479">
        <v>19</v>
      </c>
      <c r="C479" t="str">
        <f t="shared" si="7"/>
        <v>18-22yrs</v>
      </c>
      <c r="D479" t="s">
        <v>31</v>
      </c>
      <c r="E479" t="s">
        <v>26</v>
      </c>
      <c r="F479">
        <v>4</v>
      </c>
      <c r="G479" t="s">
        <v>1378</v>
      </c>
      <c r="H479">
        <v>2</v>
      </c>
      <c r="I479" t="s">
        <v>27</v>
      </c>
      <c r="J479" t="s">
        <v>32</v>
      </c>
      <c r="K479" t="s">
        <v>22</v>
      </c>
      <c r="L479" t="s">
        <v>1375</v>
      </c>
    </row>
    <row r="480" spans="1:12" x14ac:dyDescent="0.35">
      <c r="A480" t="s">
        <v>976</v>
      </c>
      <c r="B480">
        <v>19</v>
      </c>
      <c r="C480" t="str">
        <f t="shared" si="7"/>
        <v>18-22yrs</v>
      </c>
      <c r="D480" t="s">
        <v>55</v>
      </c>
      <c r="E480" t="s">
        <v>26</v>
      </c>
      <c r="F480">
        <v>5</v>
      </c>
      <c r="G480" t="s">
        <v>1378</v>
      </c>
      <c r="H480">
        <v>0</v>
      </c>
      <c r="I480" t="s">
        <v>47</v>
      </c>
      <c r="J480" t="s">
        <v>48</v>
      </c>
      <c r="K480" t="s">
        <v>22</v>
      </c>
      <c r="L480" t="s">
        <v>1375</v>
      </c>
    </row>
    <row r="481" spans="1:12" x14ac:dyDescent="0.35">
      <c r="A481" t="s">
        <v>1013</v>
      </c>
      <c r="B481">
        <v>19</v>
      </c>
      <c r="C481" t="str">
        <f t="shared" si="7"/>
        <v>18-22yrs</v>
      </c>
      <c r="D481" t="s">
        <v>55</v>
      </c>
      <c r="E481" t="s">
        <v>18</v>
      </c>
      <c r="F481">
        <v>2</v>
      </c>
      <c r="G481" t="s">
        <v>1377</v>
      </c>
      <c r="H481">
        <v>2</v>
      </c>
      <c r="I481" t="s">
        <v>35</v>
      </c>
      <c r="J481" t="s">
        <v>32</v>
      </c>
      <c r="K481" t="s">
        <v>20</v>
      </c>
      <c r="L481" t="s">
        <v>37</v>
      </c>
    </row>
    <row r="482" spans="1:12" x14ac:dyDescent="0.35">
      <c r="A482" t="s">
        <v>1020</v>
      </c>
      <c r="B482">
        <v>19</v>
      </c>
      <c r="C482" t="str">
        <f t="shared" si="7"/>
        <v>18-22yrs</v>
      </c>
      <c r="D482" t="s">
        <v>55</v>
      </c>
      <c r="E482" t="s">
        <v>18</v>
      </c>
      <c r="F482">
        <v>10</v>
      </c>
      <c r="G482" t="s">
        <v>1378</v>
      </c>
      <c r="H482">
        <v>1</v>
      </c>
      <c r="I482" t="s">
        <v>35</v>
      </c>
      <c r="J482" t="s">
        <v>66</v>
      </c>
      <c r="K482" t="s">
        <v>20</v>
      </c>
      <c r="L482" t="s">
        <v>37</v>
      </c>
    </row>
    <row r="483" spans="1:12" x14ac:dyDescent="0.35">
      <c r="A483" t="s">
        <v>1032</v>
      </c>
      <c r="B483">
        <v>19</v>
      </c>
      <c r="C483" t="str">
        <f t="shared" si="7"/>
        <v>18-22yrs</v>
      </c>
      <c r="D483" t="s">
        <v>55</v>
      </c>
      <c r="E483" t="s">
        <v>18</v>
      </c>
      <c r="F483">
        <v>4</v>
      </c>
      <c r="G483" t="s">
        <v>1378</v>
      </c>
      <c r="H483">
        <v>4</v>
      </c>
      <c r="I483" t="s">
        <v>35</v>
      </c>
      <c r="J483" t="s">
        <v>61</v>
      </c>
      <c r="K483" t="s">
        <v>22</v>
      </c>
      <c r="L483" t="s">
        <v>33</v>
      </c>
    </row>
    <row r="484" spans="1:12" x14ac:dyDescent="0.35">
      <c r="A484" t="s">
        <v>1038</v>
      </c>
      <c r="B484">
        <v>19</v>
      </c>
      <c r="C484" t="str">
        <f t="shared" si="7"/>
        <v>18-22yrs</v>
      </c>
      <c r="D484" t="s">
        <v>31</v>
      </c>
      <c r="E484" t="s">
        <v>26</v>
      </c>
      <c r="F484">
        <v>5</v>
      </c>
      <c r="G484" t="s">
        <v>1378</v>
      </c>
      <c r="H484">
        <v>3</v>
      </c>
      <c r="I484" t="s">
        <v>35</v>
      </c>
      <c r="J484" t="s">
        <v>61</v>
      </c>
      <c r="K484" t="s">
        <v>22</v>
      </c>
      <c r="L484" t="s">
        <v>33</v>
      </c>
    </row>
    <row r="485" spans="1:12" x14ac:dyDescent="0.35">
      <c r="A485" t="s">
        <v>1039</v>
      </c>
      <c r="B485">
        <v>19</v>
      </c>
      <c r="C485" t="str">
        <f t="shared" si="7"/>
        <v>18-22yrs</v>
      </c>
      <c r="D485" t="s">
        <v>31</v>
      </c>
      <c r="E485" t="s">
        <v>18</v>
      </c>
      <c r="F485">
        <v>8</v>
      </c>
      <c r="G485" t="s">
        <v>1378</v>
      </c>
      <c r="H485">
        <v>2</v>
      </c>
      <c r="I485" t="s">
        <v>47</v>
      </c>
      <c r="J485" t="s">
        <v>166</v>
      </c>
      <c r="K485" t="s">
        <v>20</v>
      </c>
      <c r="L485" t="s">
        <v>29</v>
      </c>
    </row>
    <row r="486" spans="1:12" x14ac:dyDescent="0.35">
      <c r="A486" t="s">
        <v>1042</v>
      </c>
      <c r="B486">
        <v>19</v>
      </c>
      <c r="C486" t="str">
        <f t="shared" si="7"/>
        <v>18-22yrs</v>
      </c>
      <c r="D486" t="s">
        <v>31</v>
      </c>
      <c r="E486" t="s">
        <v>26</v>
      </c>
      <c r="F486">
        <v>5</v>
      </c>
      <c r="G486" t="s">
        <v>1378</v>
      </c>
      <c r="H486">
        <v>3</v>
      </c>
      <c r="I486" t="s">
        <v>35</v>
      </c>
      <c r="J486" t="s">
        <v>28</v>
      </c>
      <c r="K486" t="s">
        <v>22</v>
      </c>
      <c r="L486" t="s">
        <v>45</v>
      </c>
    </row>
    <row r="487" spans="1:12" x14ac:dyDescent="0.35">
      <c r="A487" t="s">
        <v>1054</v>
      </c>
      <c r="B487">
        <v>19</v>
      </c>
      <c r="C487" t="str">
        <f t="shared" si="7"/>
        <v>18-22yrs</v>
      </c>
      <c r="D487" t="s">
        <v>55</v>
      </c>
      <c r="E487" t="s">
        <v>18</v>
      </c>
      <c r="F487">
        <v>7</v>
      </c>
      <c r="G487" t="s">
        <v>1378</v>
      </c>
      <c r="H487">
        <v>6</v>
      </c>
      <c r="I487" t="s">
        <v>35</v>
      </c>
      <c r="J487" t="s">
        <v>68</v>
      </c>
      <c r="K487" t="s">
        <v>22</v>
      </c>
      <c r="L487" t="s">
        <v>37</v>
      </c>
    </row>
    <row r="488" spans="1:12" x14ac:dyDescent="0.35">
      <c r="A488" t="s">
        <v>1055</v>
      </c>
      <c r="B488">
        <v>19</v>
      </c>
      <c r="C488" t="str">
        <f t="shared" si="7"/>
        <v>18-22yrs</v>
      </c>
      <c r="D488" t="s">
        <v>55</v>
      </c>
      <c r="E488" t="s">
        <v>26</v>
      </c>
      <c r="F488">
        <v>5</v>
      </c>
      <c r="G488" t="s">
        <v>1378</v>
      </c>
      <c r="H488">
        <v>4</v>
      </c>
      <c r="I488" t="s">
        <v>35</v>
      </c>
      <c r="J488" t="s">
        <v>28</v>
      </c>
      <c r="K488" t="s">
        <v>22</v>
      </c>
      <c r="L488" t="s">
        <v>1375</v>
      </c>
    </row>
    <row r="489" spans="1:12" x14ac:dyDescent="0.35">
      <c r="A489" t="s">
        <v>1058</v>
      </c>
      <c r="B489">
        <v>19</v>
      </c>
      <c r="C489" t="str">
        <f t="shared" si="7"/>
        <v>18-22yrs</v>
      </c>
      <c r="D489" t="s">
        <v>55</v>
      </c>
      <c r="E489" t="s">
        <v>18</v>
      </c>
      <c r="F489">
        <v>5</v>
      </c>
      <c r="G489" t="s">
        <v>1378</v>
      </c>
      <c r="H489">
        <v>2</v>
      </c>
      <c r="I489" t="s">
        <v>47</v>
      </c>
      <c r="J489" t="s">
        <v>32</v>
      </c>
      <c r="K489" t="s">
        <v>22</v>
      </c>
      <c r="L489" t="s">
        <v>29</v>
      </c>
    </row>
    <row r="490" spans="1:12" x14ac:dyDescent="0.35">
      <c r="A490" t="s">
        <v>1075</v>
      </c>
      <c r="B490">
        <v>19</v>
      </c>
      <c r="C490" t="str">
        <f t="shared" si="7"/>
        <v>18-22yrs</v>
      </c>
      <c r="D490" t="s">
        <v>25</v>
      </c>
      <c r="E490" t="s">
        <v>26</v>
      </c>
      <c r="F490">
        <v>3</v>
      </c>
      <c r="G490" t="s">
        <v>1378</v>
      </c>
      <c r="H490">
        <v>4</v>
      </c>
      <c r="I490" t="s">
        <v>142</v>
      </c>
      <c r="J490" t="s">
        <v>32</v>
      </c>
      <c r="K490" t="s">
        <v>20</v>
      </c>
      <c r="L490" t="s">
        <v>1375</v>
      </c>
    </row>
    <row r="491" spans="1:12" x14ac:dyDescent="0.35">
      <c r="A491" t="s">
        <v>1092</v>
      </c>
      <c r="B491">
        <v>19</v>
      </c>
      <c r="C491" t="str">
        <f t="shared" si="7"/>
        <v>18-22yrs</v>
      </c>
      <c r="D491" t="s">
        <v>55</v>
      </c>
      <c r="E491" t="s">
        <v>26</v>
      </c>
      <c r="F491">
        <v>1</v>
      </c>
      <c r="G491" t="s">
        <v>1377</v>
      </c>
      <c r="H491">
        <v>6</v>
      </c>
      <c r="I491" t="s">
        <v>35</v>
      </c>
      <c r="J491" t="s">
        <v>61</v>
      </c>
      <c r="K491" t="s">
        <v>20</v>
      </c>
      <c r="L491" t="s">
        <v>45</v>
      </c>
    </row>
    <row r="492" spans="1:12" x14ac:dyDescent="0.35">
      <c r="A492" t="s">
        <v>1115</v>
      </c>
      <c r="B492">
        <v>19</v>
      </c>
      <c r="C492" t="str">
        <f t="shared" si="7"/>
        <v>18-22yrs</v>
      </c>
      <c r="D492" t="s">
        <v>55</v>
      </c>
      <c r="E492" t="s">
        <v>26</v>
      </c>
      <c r="F492">
        <v>3</v>
      </c>
      <c r="G492" t="s">
        <v>1378</v>
      </c>
      <c r="H492">
        <v>1</v>
      </c>
      <c r="I492" t="s">
        <v>27</v>
      </c>
      <c r="J492" t="s">
        <v>66</v>
      </c>
      <c r="K492" t="s">
        <v>22</v>
      </c>
      <c r="L492" t="s">
        <v>37</v>
      </c>
    </row>
    <row r="493" spans="1:12" x14ac:dyDescent="0.35">
      <c r="A493" t="s">
        <v>1118</v>
      </c>
      <c r="B493">
        <v>19</v>
      </c>
      <c r="C493" t="str">
        <f t="shared" si="7"/>
        <v>18-22yrs</v>
      </c>
      <c r="D493" t="s">
        <v>17</v>
      </c>
      <c r="E493" t="s">
        <v>18</v>
      </c>
      <c r="F493">
        <v>1</v>
      </c>
      <c r="G493" t="s">
        <v>1377</v>
      </c>
      <c r="H493">
        <v>1</v>
      </c>
      <c r="I493" t="s">
        <v>47</v>
      </c>
      <c r="J493" t="s">
        <v>68</v>
      </c>
      <c r="K493" t="s">
        <v>22</v>
      </c>
      <c r="L493" t="s">
        <v>1375</v>
      </c>
    </row>
    <row r="494" spans="1:12" x14ac:dyDescent="0.35">
      <c r="A494" t="s">
        <v>1120</v>
      </c>
      <c r="B494">
        <v>19</v>
      </c>
      <c r="C494" t="str">
        <f t="shared" si="7"/>
        <v>18-22yrs</v>
      </c>
      <c r="D494" t="s">
        <v>55</v>
      </c>
      <c r="E494" t="s">
        <v>18</v>
      </c>
      <c r="F494">
        <v>2</v>
      </c>
      <c r="G494" t="s">
        <v>1377</v>
      </c>
      <c r="H494">
        <v>2</v>
      </c>
      <c r="I494" t="s">
        <v>35</v>
      </c>
      <c r="J494" t="s">
        <v>36</v>
      </c>
      <c r="K494" t="s">
        <v>20</v>
      </c>
      <c r="L494" t="s">
        <v>1375</v>
      </c>
    </row>
    <row r="495" spans="1:12" x14ac:dyDescent="0.35">
      <c r="A495" t="s">
        <v>1127</v>
      </c>
      <c r="B495">
        <v>19</v>
      </c>
      <c r="C495" t="str">
        <f t="shared" si="7"/>
        <v>18-22yrs</v>
      </c>
      <c r="D495" t="s">
        <v>55</v>
      </c>
      <c r="E495" t="s">
        <v>26</v>
      </c>
      <c r="F495">
        <v>6</v>
      </c>
      <c r="G495" t="s">
        <v>1378</v>
      </c>
      <c r="H495">
        <v>5</v>
      </c>
      <c r="I495" t="s">
        <v>47</v>
      </c>
      <c r="J495" t="s">
        <v>61</v>
      </c>
      <c r="K495" t="s">
        <v>20</v>
      </c>
      <c r="L495" t="s">
        <v>1375</v>
      </c>
    </row>
    <row r="496" spans="1:12" x14ac:dyDescent="0.35">
      <c r="A496" t="s">
        <v>1130</v>
      </c>
      <c r="B496">
        <v>19</v>
      </c>
      <c r="C496" t="str">
        <f t="shared" si="7"/>
        <v>18-22yrs</v>
      </c>
      <c r="D496" t="s">
        <v>31</v>
      </c>
      <c r="E496" t="s">
        <v>18</v>
      </c>
      <c r="F496">
        <v>6</v>
      </c>
      <c r="G496" t="s">
        <v>1378</v>
      </c>
      <c r="H496">
        <v>2</v>
      </c>
      <c r="I496" t="s">
        <v>35</v>
      </c>
      <c r="J496" t="s">
        <v>32</v>
      </c>
      <c r="K496" t="s">
        <v>20</v>
      </c>
      <c r="L496" t="s">
        <v>29</v>
      </c>
    </row>
    <row r="497" spans="1:12" x14ac:dyDescent="0.35">
      <c r="A497" t="s">
        <v>1131</v>
      </c>
      <c r="B497">
        <v>19</v>
      </c>
      <c r="C497" t="str">
        <f t="shared" si="7"/>
        <v>18-22yrs</v>
      </c>
      <c r="D497" t="s">
        <v>55</v>
      </c>
      <c r="E497" t="s">
        <v>18</v>
      </c>
      <c r="F497">
        <v>6</v>
      </c>
      <c r="G497" t="s">
        <v>1378</v>
      </c>
      <c r="H497">
        <v>3</v>
      </c>
      <c r="I497" t="s">
        <v>35</v>
      </c>
      <c r="J497" t="s">
        <v>36</v>
      </c>
      <c r="K497" t="s">
        <v>22</v>
      </c>
      <c r="L497" t="s">
        <v>1375</v>
      </c>
    </row>
    <row r="498" spans="1:12" x14ac:dyDescent="0.35">
      <c r="A498" t="s">
        <v>1135</v>
      </c>
      <c r="B498">
        <v>19</v>
      </c>
      <c r="C498" t="str">
        <f t="shared" si="7"/>
        <v>18-22yrs</v>
      </c>
      <c r="D498" t="s">
        <v>17</v>
      </c>
      <c r="E498" t="s">
        <v>26</v>
      </c>
      <c r="F498">
        <v>8</v>
      </c>
      <c r="G498" t="s">
        <v>1378</v>
      </c>
      <c r="H498">
        <v>5</v>
      </c>
      <c r="I498" t="s">
        <v>35</v>
      </c>
      <c r="J498" t="s">
        <v>68</v>
      </c>
      <c r="K498" t="s">
        <v>22</v>
      </c>
      <c r="L498" t="s">
        <v>1375</v>
      </c>
    </row>
    <row r="499" spans="1:12" x14ac:dyDescent="0.35">
      <c r="A499" t="s">
        <v>1138</v>
      </c>
      <c r="B499">
        <v>19</v>
      </c>
      <c r="C499" t="str">
        <f t="shared" si="7"/>
        <v>18-22yrs</v>
      </c>
      <c r="D499" t="s">
        <v>17</v>
      </c>
      <c r="E499" t="s">
        <v>26</v>
      </c>
      <c r="F499">
        <v>2</v>
      </c>
      <c r="G499" t="s">
        <v>1377</v>
      </c>
      <c r="H499">
        <v>3</v>
      </c>
      <c r="I499" t="s">
        <v>47</v>
      </c>
      <c r="J499" t="s">
        <v>32</v>
      </c>
      <c r="K499" t="s">
        <v>22</v>
      </c>
      <c r="L499" t="s">
        <v>1375</v>
      </c>
    </row>
    <row r="500" spans="1:12" x14ac:dyDescent="0.35">
      <c r="A500" t="s">
        <v>1141</v>
      </c>
      <c r="B500">
        <v>19</v>
      </c>
      <c r="C500" t="str">
        <f t="shared" si="7"/>
        <v>18-22yrs</v>
      </c>
      <c r="D500" t="s">
        <v>31</v>
      </c>
      <c r="E500" t="s">
        <v>18</v>
      </c>
      <c r="F500">
        <v>0</v>
      </c>
      <c r="G500" t="s">
        <v>1377</v>
      </c>
      <c r="H500">
        <v>10</v>
      </c>
      <c r="I500" t="s">
        <v>35</v>
      </c>
      <c r="J500" t="s">
        <v>76</v>
      </c>
      <c r="K500" t="s">
        <v>22</v>
      </c>
      <c r="L500" t="s">
        <v>37</v>
      </c>
    </row>
    <row r="501" spans="1:12" x14ac:dyDescent="0.35">
      <c r="A501" t="s">
        <v>1144</v>
      </c>
      <c r="B501">
        <v>19</v>
      </c>
      <c r="C501" t="str">
        <f t="shared" si="7"/>
        <v>18-22yrs</v>
      </c>
      <c r="D501" t="s">
        <v>55</v>
      </c>
      <c r="E501" t="s">
        <v>26</v>
      </c>
      <c r="F501">
        <v>8</v>
      </c>
      <c r="G501" t="s">
        <v>1378</v>
      </c>
      <c r="H501">
        <v>1</v>
      </c>
      <c r="I501" t="s">
        <v>47</v>
      </c>
      <c r="J501" t="s">
        <v>166</v>
      </c>
      <c r="K501" t="s">
        <v>22</v>
      </c>
      <c r="L501" t="s">
        <v>1375</v>
      </c>
    </row>
    <row r="502" spans="1:12" x14ac:dyDescent="0.35">
      <c r="A502" t="s">
        <v>1145</v>
      </c>
      <c r="B502">
        <v>19</v>
      </c>
      <c r="C502" t="str">
        <f t="shared" si="7"/>
        <v>18-22yrs</v>
      </c>
      <c r="D502" t="s">
        <v>17</v>
      </c>
      <c r="E502" t="s">
        <v>18</v>
      </c>
      <c r="F502">
        <v>6</v>
      </c>
      <c r="G502" t="s">
        <v>1378</v>
      </c>
      <c r="H502">
        <v>10</v>
      </c>
      <c r="I502" t="s">
        <v>35</v>
      </c>
      <c r="J502" t="s">
        <v>39</v>
      </c>
      <c r="K502" t="s">
        <v>22</v>
      </c>
      <c r="L502" t="s">
        <v>1375</v>
      </c>
    </row>
    <row r="503" spans="1:12" x14ac:dyDescent="0.35">
      <c r="A503" t="s">
        <v>1149</v>
      </c>
      <c r="B503">
        <v>19</v>
      </c>
      <c r="C503" t="str">
        <f t="shared" si="7"/>
        <v>18-22yrs</v>
      </c>
      <c r="D503" t="s">
        <v>31</v>
      </c>
      <c r="E503" t="s">
        <v>18</v>
      </c>
      <c r="F503">
        <v>4</v>
      </c>
      <c r="G503" t="s">
        <v>1378</v>
      </c>
      <c r="H503">
        <v>2</v>
      </c>
      <c r="I503" t="s">
        <v>27</v>
      </c>
      <c r="J503" t="s">
        <v>32</v>
      </c>
      <c r="K503" t="s">
        <v>20</v>
      </c>
      <c r="L503" t="s">
        <v>29</v>
      </c>
    </row>
    <row r="504" spans="1:12" x14ac:dyDescent="0.35">
      <c r="A504" t="s">
        <v>1150</v>
      </c>
      <c r="B504">
        <v>19</v>
      </c>
      <c r="C504" t="str">
        <f t="shared" si="7"/>
        <v>18-22yrs</v>
      </c>
      <c r="D504" t="s">
        <v>55</v>
      </c>
      <c r="E504" t="s">
        <v>18</v>
      </c>
      <c r="F504">
        <v>6</v>
      </c>
      <c r="G504" t="s">
        <v>1378</v>
      </c>
      <c r="H504">
        <v>3</v>
      </c>
      <c r="I504" t="s">
        <v>35</v>
      </c>
      <c r="J504" t="s">
        <v>32</v>
      </c>
      <c r="K504" t="s">
        <v>22</v>
      </c>
      <c r="L504" t="s">
        <v>1375</v>
      </c>
    </row>
    <row r="505" spans="1:12" x14ac:dyDescent="0.35">
      <c r="A505" t="s">
        <v>1156</v>
      </c>
      <c r="B505">
        <v>19</v>
      </c>
      <c r="C505" t="str">
        <f t="shared" si="7"/>
        <v>18-22yrs</v>
      </c>
      <c r="D505" t="s">
        <v>55</v>
      </c>
      <c r="E505" t="s">
        <v>18</v>
      </c>
      <c r="F505">
        <v>4</v>
      </c>
      <c r="G505" t="s">
        <v>1378</v>
      </c>
      <c r="H505">
        <v>2</v>
      </c>
      <c r="I505" t="s">
        <v>47</v>
      </c>
      <c r="J505" t="s">
        <v>36</v>
      </c>
      <c r="K505" t="s">
        <v>20</v>
      </c>
      <c r="L505" t="s">
        <v>37</v>
      </c>
    </row>
    <row r="506" spans="1:12" x14ac:dyDescent="0.35">
      <c r="A506" t="s">
        <v>1183</v>
      </c>
      <c r="B506">
        <v>19</v>
      </c>
      <c r="C506" t="str">
        <f t="shared" si="7"/>
        <v>18-22yrs</v>
      </c>
      <c r="D506" t="s">
        <v>31</v>
      </c>
      <c r="E506" t="s">
        <v>18</v>
      </c>
      <c r="F506">
        <v>3</v>
      </c>
      <c r="G506" t="s">
        <v>1378</v>
      </c>
      <c r="H506">
        <v>3</v>
      </c>
      <c r="I506" t="s">
        <v>47</v>
      </c>
      <c r="J506" t="s">
        <v>28</v>
      </c>
      <c r="K506" t="s">
        <v>20</v>
      </c>
      <c r="L506" t="s">
        <v>45</v>
      </c>
    </row>
    <row r="507" spans="1:12" x14ac:dyDescent="0.35">
      <c r="A507" t="s">
        <v>1193</v>
      </c>
      <c r="B507">
        <v>19</v>
      </c>
      <c r="C507" t="str">
        <f t="shared" si="7"/>
        <v>18-22yrs</v>
      </c>
      <c r="D507" t="s">
        <v>31</v>
      </c>
      <c r="E507" t="s">
        <v>18</v>
      </c>
      <c r="F507">
        <v>4</v>
      </c>
      <c r="G507" t="s">
        <v>1378</v>
      </c>
      <c r="H507">
        <v>4</v>
      </c>
      <c r="I507" t="s">
        <v>27</v>
      </c>
      <c r="J507" t="s">
        <v>166</v>
      </c>
      <c r="K507" t="s">
        <v>20</v>
      </c>
      <c r="L507" t="s">
        <v>1375</v>
      </c>
    </row>
    <row r="508" spans="1:12" x14ac:dyDescent="0.35">
      <c r="A508" t="s">
        <v>30</v>
      </c>
      <c r="B508">
        <v>20</v>
      </c>
      <c r="C508" t="str">
        <f t="shared" si="7"/>
        <v>18-22yrs</v>
      </c>
      <c r="D508" t="s">
        <v>31</v>
      </c>
      <c r="E508" t="s">
        <v>18</v>
      </c>
      <c r="F508">
        <v>7</v>
      </c>
      <c r="G508" t="s">
        <v>1378</v>
      </c>
      <c r="H508">
        <v>2</v>
      </c>
      <c r="I508" t="s">
        <v>19</v>
      </c>
      <c r="J508" t="s">
        <v>32</v>
      </c>
      <c r="K508" t="s">
        <v>22</v>
      </c>
      <c r="L508" t="s">
        <v>33</v>
      </c>
    </row>
    <row r="509" spans="1:12" x14ac:dyDescent="0.35">
      <c r="A509" t="s">
        <v>34</v>
      </c>
      <c r="B509">
        <v>20</v>
      </c>
      <c r="C509" t="str">
        <f t="shared" si="7"/>
        <v>18-22yrs</v>
      </c>
      <c r="D509" t="s">
        <v>31</v>
      </c>
      <c r="E509" t="s">
        <v>26</v>
      </c>
      <c r="F509">
        <v>3</v>
      </c>
      <c r="G509" t="s">
        <v>1378</v>
      </c>
      <c r="H509">
        <v>5</v>
      </c>
      <c r="I509" t="s">
        <v>35</v>
      </c>
      <c r="J509" t="s">
        <v>36</v>
      </c>
      <c r="K509" t="s">
        <v>20</v>
      </c>
      <c r="L509" t="s">
        <v>37</v>
      </c>
    </row>
    <row r="510" spans="1:12" x14ac:dyDescent="0.35">
      <c r="A510" t="s">
        <v>49</v>
      </c>
      <c r="B510">
        <v>20</v>
      </c>
      <c r="C510" t="str">
        <f t="shared" si="7"/>
        <v>18-22yrs</v>
      </c>
      <c r="D510" t="s">
        <v>31</v>
      </c>
      <c r="E510" t="s">
        <v>18</v>
      </c>
      <c r="F510">
        <v>0</v>
      </c>
      <c r="G510" t="s">
        <v>1377</v>
      </c>
      <c r="H510">
        <v>5</v>
      </c>
      <c r="I510" t="s">
        <v>35</v>
      </c>
      <c r="J510" t="s">
        <v>50</v>
      </c>
      <c r="K510" t="s">
        <v>20</v>
      </c>
      <c r="L510" t="s">
        <v>1375</v>
      </c>
    </row>
    <row r="511" spans="1:12" x14ac:dyDescent="0.35">
      <c r="A511" t="s">
        <v>59</v>
      </c>
      <c r="B511">
        <v>20</v>
      </c>
      <c r="C511" t="str">
        <f t="shared" si="7"/>
        <v>18-22yrs</v>
      </c>
      <c r="D511" t="s">
        <v>31</v>
      </c>
      <c r="E511" t="s">
        <v>18</v>
      </c>
      <c r="F511">
        <v>5</v>
      </c>
      <c r="G511" t="s">
        <v>1378</v>
      </c>
      <c r="H511">
        <v>3</v>
      </c>
      <c r="I511" t="s">
        <v>35</v>
      </c>
      <c r="J511" t="s">
        <v>28</v>
      </c>
      <c r="K511" t="s">
        <v>20</v>
      </c>
      <c r="L511" t="s">
        <v>45</v>
      </c>
    </row>
    <row r="512" spans="1:12" x14ac:dyDescent="0.35">
      <c r="A512" t="s">
        <v>62</v>
      </c>
      <c r="B512">
        <v>20</v>
      </c>
      <c r="C512" t="str">
        <f t="shared" si="7"/>
        <v>18-22yrs</v>
      </c>
      <c r="D512" t="s">
        <v>17</v>
      </c>
      <c r="E512" t="s">
        <v>26</v>
      </c>
      <c r="F512">
        <v>0</v>
      </c>
      <c r="G512" t="s">
        <v>1377</v>
      </c>
      <c r="H512">
        <v>2</v>
      </c>
      <c r="I512" t="s">
        <v>63</v>
      </c>
      <c r="J512" t="s">
        <v>61</v>
      </c>
      <c r="K512" t="s">
        <v>22</v>
      </c>
      <c r="L512" t="s">
        <v>52</v>
      </c>
    </row>
    <row r="513" spans="1:12" x14ac:dyDescent="0.35">
      <c r="A513" t="s">
        <v>64</v>
      </c>
      <c r="B513">
        <v>20</v>
      </c>
      <c r="C513" t="str">
        <f t="shared" si="7"/>
        <v>18-22yrs</v>
      </c>
      <c r="D513" t="s">
        <v>31</v>
      </c>
      <c r="E513" t="s">
        <v>26</v>
      </c>
      <c r="F513">
        <v>1</v>
      </c>
      <c r="G513" t="s">
        <v>1377</v>
      </c>
      <c r="H513">
        <v>1</v>
      </c>
      <c r="I513" t="s">
        <v>27</v>
      </c>
      <c r="J513" t="s">
        <v>32</v>
      </c>
      <c r="K513" t="s">
        <v>20</v>
      </c>
      <c r="L513" t="s">
        <v>29</v>
      </c>
    </row>
    <row r="514" spans="1:12" x14ac:dyDescent="0.35">
      <c r="A514" t="s">
        <v>69</v>
      </c>
      <c r="B514">
        <v>20</v>
      </c>
      <c r="C514" t="str">
        <f t="shared" ref="C514:C577" si="8">VLOOKUP(B514,$U$2:$V$4,2)</f>
        <v>18-22yrs</v>
      </c>
      <c r="D514" t="s">
        <v>25</v>
      </c>
      <c r="E514" t="s">
        <v>18</v>
      </c>
      <c r="F514">
        <v>4</v>
      </c>
      <c r="G514" t="s">
        <v>1378</v>
      </c>
      <c r="H514">
        <v>2</v>
      </c>
      <c r="I514" t="s">
        <v>19</v>
      </c>
      <c r="J514" t="s">
        <v>32</v>
      </c>
      <c r="K514" t="s">
        <v>22</v>
      </c>
      <c r="L514" t="s">
        <v>29</v>
      </c>
    </row>
    <row r="515" spans="1:12" x14ac:dyDescent="0.35">
      <c r="A515" t="s">
        <v>74</v>
      </c>
      <c r="B515">
        <v>20</v>
      </c>
      <c r="C515" t="str">
        <f t="shared" si="8"/>
        <v>18-22yrs</v>
      </c>
      <c r="D515" t="s">
        <v>31</v>
      </c>
      <c r="E515" t="s">
        <v>26</v>
      </c>
      <c r="F515">
        <v>3</v>
      </c>
      <c r="G515" t="s">
        <v>1378</v>
      </c>
      <c r="H515">
        <v>2</v>
      </c>
      <c r="I515" t="s">
        <v>35</v>
      </c>
      <c r="J515" t="s">
        <v>66</v>
      </c>
      <c r="K515" t="s">
        <v>20</v>
      </c>
      <c r="L515" t="s">
        <v>1375</v>
      </c>
    </row>
    <row r="516" spans="1:12" x14ac:dyDescent="0.35">
      <c r="A516" t="s">
        <v>75</v>
      </c>
      <c r="B516">
        <v>20</v>
      </c>
      <c r="C516" t="str">
        <f t="shared" si="8"/>
        <v>18-22yrs</v>
      </c>
      <c r="D516" t="s">
        <v>31</v>
      </c>
      <c r="E516" t="s">
        <v>26</v>
      </c>
      <c r="F516">
        <v>5</v>
      </c>
      <c r="G516" t="s">
        <v>1378</v>
      </c>
      <c r="H516">
        <v>5</v>
      </c>
      <c r="I516" t="s">
        <v>19</v>
      </c>
      <c r="J516" t="s">
        <v>76</v>
      </c>
      <c r="K516" t="s">
        <v>22</v>
      </c>
      <c r="L516" t="s">
        <v>45</v>
      </c>
    </row>
    <row r="517" spans="1:12" x14ac:dyDescent="0.35">
      <c r="A517" t="s">
        <v>78</v>
      </c>
      <c r="B517">
        <v>20</v>
      </c>
      <c r="C517" t="str">
        <f t="shared" si="8"/>
        <v>18-22yrs</v>
      </c>
      <c r="D517" t="s">
        <v>31</v>
      </c>
      <c r="E517" t="s">
        <v>18</v>
      </c>
      <c r="F517">
        <v>3</v>
      </c>
      <c r="G517" t="s">
        <v>1378</v>
      </c>
      <c r="H517">
        <v>2</v>
      </c>
      <c r="I517" t="s">
        <v>47</v>
      </c>
      <c r="J517" t="s">
        <v>32</v>
      </c>
      <c r="K517" t="s">
        <v>20</v>
      </c>
      <c r="L517" t="s">
        <v>29</v>
      </c>
    </row>
    <row r="518" spans="1:12" x14ac:dyDescent="0.35">
      <c r="A518" t="s">
        <v>92</v>
      </c>
      <c r="B518">
        <v>20</v>
      </c>
      <c r="C518" t="str">
        <f t="shared" si="8"/>
        <v>18-22yrs</v>
      </c>
      <c r="D518" t="s">
        <v>87</v>
      </c>
      <c r="E518" t="s">
        <v>87</v>
      </c>
      <c r="F518">
        <v>0</v>
      </c>
      <c r="G518" t="s">
        <v>1377</v>
      </c>
      <c r="H518">
        <v>5</v>
      </c>
      <c r="I518" t="s">
        <v>35</v>
      </c>
      <c r="J518" t="s">
        <v>76</v>
      </c>
      <c r="K518" t="s">
        <v>20</v>
      </c>
      <c r="L518" t="s">
        <v>45</v>
      </c>
    </row>
    <row r="519" spans="1:12" x14ac:dyDescent="0.35">
      <c r="A519" t="s">
        <v>95</v>
      </c>
      <c r="B519">
        <v>20</v>
      </c>
      <c r="C519" t="str">
        <f t="shared" si="8"/>
        <v>18-22yrs</v>
      </c>
      <c r="D519" t="s">
        <v>55</v>
      </c>
      <c r="E519" t="s">
        <v>18</v>
      </c>
      <c r="F519">
        <v>4</v>
      </c>
      <c r="G519" t="s">
        <v>1378</v>
      </c>
      <c r="H519">
        <v>2</v>
      </c>
      <c r="I519" t="s">
        <v>35</v>
      </c>
      <c r="J519" t="s">
        <v>96</v>
      </c>
      <c r="K519" t="s">
        <v>22</v>
      </c>
      <c r="L519" t="s">
        <v>45</v>
      </c>
    </row>
    <row r="520" spans="1:12" x14ac:dyDescent="0.35">
      <c r="A520" t="s">
        <v>98</v>
      </c>
      <c r="B520">
        <v>20</v>
      </c>
      <c r="C520" t="str">
        <f t="shared" si="8"/>
        <v>18-22yrs</v>
      </c>
      <c r="D520" t="s">
        <v>87</v>
      </c>
      <c r="E520" t="s">
        <v>87</v>
      </c>
      <c r="F520">
        <v>0</v>
      </c>
      <c r="G520" t="s">
        <v>1377</v>
      </c>
      <c r="H520">
        <v>0</v>
      </c>
      <c r="I520" t="s">
        <v>27</v>
      </c>
      <c r="J520" t="s">
        <v>66</v>
      </c>
      <c r="K520" t="s">
        <v>22</v>
      </c>
      <c r="L520" t="s">
        <v>33</v>
      </c>
    </row>
    <row r="521" spans="1:12" x14ac:dyDescent="0.35">
      <c r="A521" t="s">
        <v>101</v>
      </c>
      <c r="B521">
        <v>20</v>
      </c>
      <c r="C521" t="str">
        <f t="shared" si="8"/>
        <v>18-22yrs</v>
      </c>
      <c r="D521" t="s">
        <v>31</v>
      </c>
      <c r="E521" t="s">
        <v>26</v>
      </c>
      <c r="F521">
        <v>7</v>
      </c>
      <c r="G521" t="s">
        <v>1378</v>
      </c>
      <c r="H521">
        <v>2</v>
      </c>
      <c r="I521" t="s">
        <v>47</v>
      </c>
      <c r="J521" t="s">
        <v>32</v>
      </c>
      <c r="K521" t="s">
        <v>20</v>
      </c>
      <c r="L521" t="s">
        <v>29</v>
      </c>
    </row>
    <row r="522" spans="1:12" x14ac:dyDescent="0.35">
      <c r="A522" t="s">
        <v>105</v>
      </c>
      <c r="B522">
        <v>20</v>
      </c>
      <c r="C522" t="str">
        <f t="shared" si="8"/>
        <v>18-22yrs</v>
      </c>
      <c r="D522" t="s">
        <v>31</v>
      </c>
      <c r="E522" t="s">
        <v>26</v>
      </c>
      <c r="F522">
        <v>2</v>
      </c>
      <c r="G522" t="s">
        <v>1377</v>
      </c>
      <c r="H522">
        <v>1</v>
      </c>
      <c r="I522" t="s">
        <v>35</v>
      </c>
      <c r="J522" t="s">
        <v>32</v>
      </c>
      <c r="K522" t="s">
        <v>20</v>
      </c>
      <c r="L522" t="s">
        <v>29</v>
      </c>
    </row>
    <row r="523" spans="1:12" x14ac:dyDescent="0.35">
      <c r="A523" t="s">
        <v>106</v>
      </c>
      <c r="B523">
        <v>20</v>
      </c>
      <c r="C523" t="str">
        <f t="shared" si="8"/>
        <v>18-22yrs</v>
      </c>
      <c r="D523" t="s">
        <v>31</v>
      </c>
      <c r="E523" t="s">
        <v>26</v>
      </c>
      <c r="F523">
        <v>2</v>
      </c>
      <c r="G523" t="s">
        <v>1377</v>
      </c>
      <c r="H523">
        <v>2</v>
      </c>
      <c r="I523" t="s">
        <v>27</v>
      </c>
      <c r="J523" t="s">
        <v>66</v>
      </c>
      <c r="K523" t="s">
        <v>20</v>
      </c>
      <c r="L523" t="s">
        <v>1375</v>
      </c>
    </row>
    <row r="524" spans="1:12" x14ac:dyDescent="0.35">
      <c r="A524" t="s">
        <v>111</v>
      </c>
      <c r="B524">
        <v>20</v>
      </c>
      <c r="C524" t="str">
        <f t="shared" si="8"/>
        <v>18-22yrs</v>
      </c>
      <c r="D524" t="s">
        <v>55</v>
      </c>
      <c r="E524" t="s">
        <v>18</v>
      </c>
      <c r="F524">
        <v>5</v>
      </c>
      <c r="G524" t="s">
        <v>1378</v>
      </c>
      <c r="H524">
        <v>2</v>
      </c>
      <c r="I524" t="s">
        <v>47</v>
      </c>
      <c r="J524" t="s">
        <v>66</v>
      </c>
      <c r="K524" t="s">
        <v>22</v>
      </c>
      <c r="L524" t="s">
        <v>29</v>
      </c>
    </row>
    <row r="525" spans="1:12" x14ac:dyDescent="0.35">
      <c r="A525" t="s">
        <v>119</v>
      </c>
      <c r="B525">
        <v>20</v>
      </c>
      <c r="C525" t="str">
        <f t="shared" si="8"/>
        <v>18-22yrs</v>
      </c>
      <c r="D525" t="s">
        <v>55</v>
      </c>
      <c r="E525" t="s">
        <v>18</v>
      </c>
      <c r="F525">
        <v>5</v>
      </c>
      <c r="G525" t="s">
        <v>1378</v>
      </c>
      <c r="H525">
        <v>1</v>
      </c>
      <c r="I525" t="s">
        <v>47</v>
      </c>
      <c r="J525" t="s">
        <v>32</v>
      </c>
      <c r="K525" t="s">
        <v>22</v>
      </c>
      <c r="L525" t="s">
        <v>1375</v>
      </c>
    </row>
    <row r="526" spans="1:12" x14ac:dyDescent="0.35">
      <c r="A526" t="s">
        <v>122</v>
      </c>
      <c r="B526">
        <v>20</v>
      </c>
      <c r="C526" t="str">
        <f t="shared" si="8"/>
        <v>18-22yrs</v>
      </c>
      <c r="D526" t="s">
        <v>31</v>
      </c>
      <c r="E526" t="s">
        <v>18</v>
      </c>
      <c r="F526">
        <v>3</v>
      </c>
      <c r="G526" t="s">
        <v>1378</v>
      </c>
      <c r="H526">
        <v>1</v>
      </c>
      <c r="I526" t="s">
        <v>35</v>
      </c>
      <c r="J526" t="s">
        <v>96</v>
      </c>
      <c r="K526" t="s">
        <v>22</v>
      </c>
      <c r="L526" t="s">
        <v>29</v>
      </c>
    </row>
    <row r="527" spans="1:12" x14ac:dyDescent="0.35">
      <c r="A527" t="s">
        <v>125</v>
      </c>
      <c r="B527">
        <v>20</v>
      </c>
      <c r="C527" t="str">
        <f t="shared" si="8"/>
        <v>18-22yrs</v>
      </c>
      <c r="D527" t="s">
        <v>31</v>
      </c>
      <c r="E527" t="s">
        <v>18</v>
      </c>
      <c r="F527">
        <v>2</v>
      </c>
      <c r="G527" t="s">
        <v>1377</v>
      </c>
      <c r="H527">
        <v>2</v>
      </c>
      <c r="I527" t="s">
        <v>35</v>
      </c>
      <c r="J527" t="s">
        <v>36</v>
      </c>
      <c r="K527" t="s">
        <v>22</v>
      </c>
      <c r="L527" t="s">
        <v>1375</v>
      </c>
    </row>
    <row r="528" spans="1:12" x14ac:dyDescent="0.35">
      <c r="A528" t="s">
        <v>127</v>
      </c>
      <c r="B528">
        <v>20</v>
      </c>
      <c r="C528" t="str">
        <f t="shared" si="8"/>
        <v>18-22yrs</v>
      </c>
      <c r="D528" t="s">
        <v>55</v>
      </c>
      <c r="E528" t="s">
        <v>26</v>
      </c>
      <c r="F528">
        <v>4</v>
      </c>
      <c r="G528" t="s">
        <v>1378</v>
      </c>
      <c r="H528">
        <v>2</v>
      </c>
      <c r="I528" t="s">
        <v>35</v>
      </c>
      <c r="J528" t="s">
        <v>32</v>
      </c>
      <c r="K528" t="s">
        <v>22</v>
      </c>
      <c r="L528" t="s">
        <v>45</v>
      </c>
    </row>
    <row r="529" spans="1:12" x14ac:dyDescent="0.35">
      <c r="A529" t="s">
        <v>130</v>
      </c>
      <c r="B529">
        <v>20</v>
      </c>
      <c r="C529" t="str">
        <f t="shared" si="8"/>
        <v>18-22yrs</v>
      </c>
      <c r="D529" t="s">
        <v>31</v>
      </c>
      <c r="E529" t="s">
        <v>26</v>
      </c>
      <c r="F529">
        <v>1.5</v>
      </c>
      <c r="G529" t="s">
        <v>1377</v>
      </c>
      <c r="H529">
        <v>1</v>
      </c>
      <c r="I529" t="s">
        <v>27</v>
      </c>
      <c r="J529" t="s">
        <v>96</v>
      </c>
      <c r="K529" t="s">
        <v>22</v>
      </c>
      <c r="L529" t="s">
        <v>33</v>
      </c>
    </row>
    <row r="530" spans="1:12" x14ac:dyDescent="0.35">
      <c r="A530" t="s">
        <v>132</v>
      </c>
      <c r="B530">
        <v>20</v>
      </c>
      <c r="C530" t="str">
        <f t="shared" si="8"/>
        <v>18-22yrs</v>
      </c>
      <c r="D530" t="s">
        <v>31</v>
      </c>
      <c r="E530" t="s">
        <v>26</v>
      </c>
      <c r="F530">
        <v>2</v>
      </c>
      <c r="G530" t="s">
        <v>1377</v>
      </c>
      <c r="H530">
        <v>2</v>
      </c>
      <c r="I530" t="s">
        <v>35</v>
      </c>
      <c r="J530" t="s">
        <v>32</v>
      </c>
      <c r="K530" t="s">
        <v>20</v>
      </c>
      <c r="L530" t="s">
        <v>33</v>
      </c>
    </row>
    <row r="531" spans="1:12" x14ac:dyDescent="0.35">
      <c r="A531" t="s">
        <v>134</v>
      </c>
      <c r="B531">
        <v>20</v>
      </c>
      <c r="C531" t="str">
        <f t="shared" si="8"/>
        <v>18-22yrs</v>
      </c>
      <c r="D531" t="s">
        <v>31</v>
      </c>
      <c r="E531" t="s">
        <v>26</v>
      </c>
      <c r="F531">
        <v>2</v>
      </c>
      <c r="G531" t="s">
        <v>1377</v>
      </c>
      <c r="H531">
        <v>3</v>
      </c>
      <c r="I531" t="s">
        <v>47</v>
      </c>
      <c r="J531" t="s">
        <v>66</v>
      </c>
      <c r="K531" t="s">
        <v>20</v>
      </c>
      <c r="L531" t="s">
        <v>37</v>
      </c>
    </row>
    <row r="532" spans="1:12" x14ac:dyDescent="0.35">
      <c r="A532" t="s">
        <v>141</v>
      </c>
      <c r="B532">
        <v>20</v>
      </c>
      <c r="C532" t="str">
        <f t="shared" si="8"/>
        <v>18-22yrs</v>
      </c>
      <c r="D532" t="s">
        <v>55</v>
      </c>
      <c r="E532" t="s">
        <v>18</v>
      </c>
      <c r="F532">
        <v>3</v>
      </c>
      <c r="G532" t="s">
        <v>1378</v>
      </c>
      <c r="H532">
        <v>10</v>
      </c>
      <c r="I532" t="s">
        <v>142</v>
      </c>
      <c r="J532" t="s">
        <v>28</v>
      </c>
      <c r="K532" t="s">
        <v>20</v>
      </c>
      <c r="L532" t="s">
        <v>1375</v>
      </c>
    </row>
    <row r="533" spans="1:12" x14ac:dyDescent="0.35">
      <c r="A533" t="s">
        <v>143</v>
      </c>
      <c r="B533">
        <v>20</v>
      </c>
      <c r="C533" t="str">
        <f t="shared" si="8"/>
        <v>18-22yrs</v>
      </c>
      <c r="D533" t="s">
        <v>25</v>
      </c>
      <c r="E533" t="s">
        <v>18</v>
      </c>
      <c r="F533">
        <v>3</v>
      </c>
      <c r="G533" t="s">
        <v>1378</v>
      </c>
      <c r="H533">
        <v>5</v>
      </c>
      <c r="I533" t="s">
        <v>27</v>
      </c>
      <c r="J533" t="s">
        <v>48</v>
      </c>
      <c r="K533" t="s">
        <v>22</v>
      </c>
      <c r="L533" t="s">
        <v>1375</v>
      </c>
    </row>
    <row r="534" spans="1:12" x14ac:dyDescent="0.35">
      <c r="A534" t="s">
        <v>149</v>
      </c>
      <c r="B534">
        <v>20</v>
      </c>
      <c r="C534" t="str">
        <f t="shared" si="8"/>
        <v>18-22yrs</v>
      </c>
      <c r="D534" t="s">
        <v>31</v>
      </c>
      <c r="E534" t="s">
        <v>18</v>
      </c>
      <c r="F534">
        <v>0</v>
      </c>
      <c r="G534" t="s">
        <v>1377</v>
      </c>
      <c r="H534">
        <v>2</v>
      </c>
      <c r="I534" t="s">
        <v>35</v>
      </c>
      <c r="J534" t="s">
        <v>61</v>
      </c>
      <c r="K534" t="s">
        <v>22</v>
      </c>
      <c r="L534" t="s">
        <v>29</v>
      </c>
    </row>
    <row r="535" spans="1:12" x14ac:dyDescent="0.35">
      <c r="A535" t="s">
        <v>153</v>
      </c>
      <c r="B535">
        <v>20</v>
      </c>
      <c r="C535" t="str">
        <f t="shared" si="8"/>
        <v>18-22yrs</v>
      </c>
      <c r="D535" t="s">
        <v>55</v>
      </c>
      <c r="E535" t="s">
        <v>26</v>
      </c>
      <c r="F535">
        <v>5</v>
      </c>
      <c r="G535" t="s">
        <v>1378</v>
      </c>
      <c r="H535">
        <v>1.5</v>
      </c>
      <c r="I535" t="s">
        <v>35</v>
      </c>
      <c r="J535" t="s">
        <v>154</v>
      </c>
      <c r="K535" t="s">
        <v>22</v>
      </c>
      <c r="L535" t="s">
        <v>1375</v>
      </c>
    </row>
    <row r="536" spans="1:12" x14ac:dyDescent="0.35">
      <c r="A536" t="s">
        <v>165</v>
      </c>
      <c r="B536">
        <v>20</v>
      </c>
      <c r="C536" t="str">
        <f t="shared" si="8"/>
        <v>18-22yrs</v>
      </c>
      <c r="D536" t="s">
        <v>17</v>
      </c>
      <c r="E536" t="s">
        <v>26</v>
      </c>
      <c r="F536">
        <v>4</v>
      </c>
      <c r="G536" t="s">
        <v>1378</v>
      </c>
      <c r="H536">
        <v>6</v>
      </c>
      <c r="I536" t="s">
        <v>35</v>
      </c>
      <c r="J536" t="s">
        <v>166</v>
      </c>
      <c r="K536" t="s">
        <v>22</v>
      </c>
      <c r="L536" t="s">
        <v>1375</v>
      </c>
    </row>
    <row r="537" spans="1:12" x14ac:dyDescent="0.35">
      <c r="A537" t="s">
        <v>167</v>
      </c>
      <c r="B537">
        <v>20</v>
      </c>
      <c r="C537" t="str">
        <f t="shared" si="8"/>
        <v>18-22yrs</v>
      </c>
      <c r="D537" t="s">
        <v>55</v>
      </c>
      <c r="E537" t="s">
        <v>26</v>
      </c>
      <c r="F537">
        <v>2</v>
      </c>
      <c r="G537" t="s">
        <v>1377</v>
      </c>
      <c r="H537">
        <v>4</v>
      </c>
      <c r="I537" t="s">
        <v>35</v>
      </c>
      <c r="J537" t="s">
        <v>32</v>
      </c>
      <c r="K537" t="s">
        <v>22</v>
      </c>
      <c r="L537" t="s">
        <v>1375</v>
      </c>
    </row>
    <row r="538" spans="1:12" x14ac:dyDescent="0.35">
      <c r="A538" t="s">
        <v>181</v>
      </c>
      <c r="B538">
        <v>20</v>
      </c>
      <c r="C538" t="str">
        <f t="shared" si="8"/>
        <v>18-22yrs</v>
      </c>
      <c r="D538" t="s">
        <v>31</v>
      </c>
      <c r="E538" t="s">
        <v>26</v>
      </c>
      <c r="F538">
        <v>1</v>
      </c>
      <c r="G538" t="s">
        <v>1377</v>
      </c>
      <c r="H538">
        <v>1</v>
      </c>
      <c r="I538" t="s">
        <v>35</v>
      </c>
      <c r="J538" t="s">
        <v>32</v>
      </c>
      <c r="K538" t="s">
        <v>20</v>
      </c>
      <c r="L538" t="s">
        <v>1375</v>
      </c>
    </row>
    <row r="539" spans="1:12" x14ac:dyDescent="0.35">
      <c r="A539" t="s">
        <v>184</v>
      </c>
      <c r="B539">
        <v>20</v>
      </c>
      <c r="C539" t="str">
        <f t="shared" si="8"/>
        <v>18-22yrs</v>
      </c>
      <c r="D539" t="s">
        <v>31</v>
      </c>
      <c r="E539" t="s">
        <v>26</v>
      </c>
      <c r="F539">
        <v>0</v>
      </c>
      <c r="G539" t="s">
        <v>1377</v>
      </c>
      <c r="H539">
        <v>0.15</v>
      </c>
      <c r="I539" t="s">
        <v>19</v>
      </c>
      <c r="J539" t="s">
        <v>76</v>
      </c>
      <c r="K539" t="s">
        <v>22</v>
      </c>
      <c r="L539" t="s">
        <v>1375</v>
      </c>
    </row>
    <row r="540" spans="1:12" x14ac:dyDescent="0.35">
      <c r="A540" t="s">
        <v>200</v>
      </c>
      <c r="B540">
        <v>20</v>
      </c>
      <c r="C540" t="str">
        <f t="shared" si="8"/>
        <v>18-22yrs</v>
      </c>
      <c r="D540" t="s">
        <v>55</v>
      </c>
      <c r="E540" t="s">
        <v>26</v>
      </c>
      <c r="F540">
        <v>5</v>
      </c>
      <c r="G540" t="s">
        <v>1378</v>
      </c>
      <c r="H540">
        <v>2</v>
      </c>
      <c r="I540" t="s">
        <v>47</v>
      </c>
      <c r="J540" t="s">
        <v>156</v>
      </c>
      <c r="K540" t="s">
        <v>22</v>
      </c>
      <c r="L540" t="s">
        <v>1375</v>
      </c>
    </row>
    <row r="541" spans="1:12" x14ac:dyDescent="0.35">
      <c r="A541" t="s">
        <v>201</v>
      </c>
      <c r="B541">
        <v>20</v>
      </c>
      <c r="C541" t="str">
        <f t="shared" si="8"/>
        <v>18-22yrs</v>
      </c>
      <c r="D541" t="s">
        <v>55</v>
      </c>
      <c r="E541" t="s">
        <v>26</v>
      </c>
      <c r="F541">
        <v>2</v>
      </c>
      <c r="G541" t="s">
        <v>1377</v>
      </c>
      <c r="H541">
        <v>1</v>
      </c>
      <c r="I541" t="s">
        <v>47</v>
      </c>
      <c r="J541" t="s">
        <v>32</v>
      </c>
      <c r="K541" t="s">
        <v>22</v>
      </c>
      <c r="L541" t="s">
        <v>29</v>
      </c>
    </row>
    <row r="542" spans="1:12" x14ac:dyDescent="0.35">
      <c r="A542" t="s">
        <v>206</v>
      </c>
      <c r="B542">
        <v>20</v>
      </c>
      <c r="C542" t="str">
        <f t="shared" si="8"/>
        <v>18-22yrs</v>
      </c>
      <c r="D542" t="s">
        <v>31</v>
      </c>
      <c r="E542" t="s">
        <v>26</v>
      </c>
      <c r="F542">
        <v>3</v>
      </c>
      <c r="G542" t="s">
        <v>1378</v>
      </c>
      <c r="H542">
        <v>2</v>
      </c>
      <c r="I542" t="s">
        <v>27</v>
      </c>
      <c r="J542" t="s">
        <v>156</v>
      </c>
      <c r="K542" t="s">
        <v>22</v>
      </c>
      <c r="L542" t="s">
        <v>33</v>
      </c>
    </row>
    <row r="543" spans="1:12" x14ac:dyDescent="0.35">
      <c r="A543" t="s">
        <v>209</v>
      </c>
      <c r="B543">
        <v>20</v>
      </c>
      <c r="C543" t="str">
        <f t="shared" si="8"/>
        <v>18-22yrs</v>
      </c>
      <c r="D543" t="s">
        <v>31</v>
      </c>
      <c r="E543" t="s">
        <v>26</v>
      </c>
      <c r="F543">
        <v>2</v>
      </c>
      <c r="G543" t="s">
        <v>1377</v>
      </c>
      <c r="H543">
        <v>4</v>
      </c>
      <c r="I543" t="s">
        <v>47</v>
      </c>
      <c r="J543" t="s">
        <v>21</v>
      </c>
      <c r="K543" t="s">
        <v>22</v>
      </c>
      <c r="L543" t="s">
        <v>1375</v>
      </c>
    </row>
    <row r="544" spans="1:12" x14ac:dyDescent="0.35">
      <c r="A544" t="s">
        <v>218</v>
      </c>
      <c r="B544">
        <v>20</v>
      </c>
      <c r="C544" t="str">
        <f t="shared" si="8"/>
        <v>18-22yrs</v>
      </c>
      <c r="D544" t="s">
        <v>31</v>
      </c>
      <c r="E544" t="s">
        <v>26</v>
      </c>
      <c r="F544">
        <v>3</v>
      </c>
      <c r="G544" t="s">
        <v>1378</v>
      </c>
      <c r="H544">
        <v>2</v>
      </c>
      <c r="I544" t="s">
        <v>35</v>
      </c>
      <c r="J544" t="s">
        <v>36</v>
      </c>
      <c r="K544" t="s">
        <v>22</v>
      </c>
      <c r="L544" t="s">
        <v>1375</v>
      </c>
    </row>
    <row r="545" spans="1:12" x14ac:dyDescent="0.35">
      <c r="A545" t="s">
        <v>219</v>
      </c>
      <c r="B545">
        <v>20</v>
      </c>
      <c r="C545" t="str">
        <f t="shared" si="8"/>
        <v>18-22yrs</v>
      </c>
      <c r="D545" t="s">
        <v>31</v>
      </c>
      <c r="E545" t="s">
        <v>26</v>
      </c>
      <c r="F545">
        <v>3</v>
      </c>
      <c r="G545" t="s">
        <v>1378</v>
      </c>
      <c r="H545">
        <v>2</v>
      </c>
      <c r="I545" t="s">
        <v>27</v>
      </c>
      <c r="J545" t="s">
        <v>156</v>
      </c>
      <c r="K545" t="s">
        <v>22</v>
      </c>
      <c r="L545" t="s">
        <v>33</v>
      </c>
    </row>
    <row r="546" spans="1:12" x14ac:dyDescent="0.35">
      <c r="A546" t="s">
        <v>220</v>
      </c>
      <c r="B546">
        <v>20</v>
      </c>
      <c r="C546" t="str">
        <f t="shared" si="8"/>
        <v>18-22yrs</v>
      </c>
      <c r="D546" t="s">
        <v>31</v>
      </c>
      <c r="E546" t="s">
        <v>26</v>
      </c>
      <c r="F546">
        <v>1</v>
      </c>
      <c r="G546" t="s">
        <v>1377</v>
      </c>
      <c r="H546">
        <v>0</v>
      </c>
      <c r="I546" t="s">
        <v>57</v>
      </c>
      <c r="J546" t="s">
        <v>96</v>
      </c>
      <c r="K546" t="s">
        <v>22</v>
      </c>
      <c r="L546" t="s">
        <v>1375</v>
      </c>
    </row>
    <row r="547" spans="1:12" x14ac:dyDescent="0.35">
      <c r="A547" t="s">
        <v>224</v>
      </c>
      <c r="B547">
        <v>20</v>
      </c>
      <c r="C547" t="str">
        <f t="shared" si="8"/>
        <v>18-22yrs</v>
      </c>
      <c r="D547" t="s">
        <v>55</v>
      </c>
      <c r="E547" t="s">
        <v>18</v>
      </c>
      <c r="F547">
        <v>6</v>
      </c>
      <c r="G547" t="s">
        <v>1378</v>
      </c>
      <c r="H547">
        <v>1</v>
      </c>
      <c r="I547" t="s">
        <v>19</v>
      </c>
      <c r="J547" t="s">
        <v>76</v>
      </c>
      <c r="K547" t="s">
        <v>22</v>
      </c>
      <c r="L547" t="s">
        <v>1375</v>
      </c>
    </row>
    <row r="548" spans="1:12" x14ac:dyDescent="0.35">
      <c r="A548" t="s">
        <v>225</v>
      </c>
      <c r="B548">
        <v>20</v>
      </c>
      <c r="C548" t="str">
        <f t="shared" si="8"/>
        <v>18-22yrs</v>
      </c>
      <c r="D548" t="s">
        <v>55</v>
      </c>
      <c r="E548" t="s">
        <v>18</v>
      </c>
      <c r="F548">
        <v>3</v>
      </c>
      <c r="G548" t="s">
        <v>1378</v>
      </c>
      <c r="H548">
        <v>2</v>
      </c>
      <c r="I548" t="s">
        <v>19</v>
      </c>
      <c r="J548" t="s">
        <v>32</v>
      </c>
      <c r="K548" t="s">
        <v>20</v>
      </c>
      <c r="L548" t="s">
        <v>29</v>
      </c>
    </row>
    <row r="549" spans="1:12" x14ac:dyDescent="0.35">
      <c r="A549" t="s">
        <v>231</v>
      </c>
      <c r="B549">
        <v>20</v>
      </c>
      <c r="C549" t="str">
        <f t="shared" si="8"/>
        <v>18-22yrs</v>
      </c>
      <c r="D549" t="s">
        <v>31</v>
      </c>
      <c r="E549" t="s">
        <v>44</v>
      </c>
      <c r="F549">
        <v>5</v>
      </c>
      <c r="G549" t="s">
        <v>1378</v>
      </c>
      <c r="H549">
        <v>2</v>
      </c>
      <c r="I549" t="s">
        <v>47</v>
      </c>
      <c r="J549" t="s">
        <v>32</v>
      </c>
      <c r="K549" t="s">
        <v>20</v>
      </c>
      <c r="L549" t="s">
        <v>29</v>
      </c>
    </row>
    <row r="550" spans="1:12" x14ac:dyDescent="0.35">
      <c r="A550" t="s">
        <v>234</v>
      </c>
      <c r="B550">
        <v>20</v>
      </c>
      <c r="C550" t="str">
        <f t="shared" si="8"/>
        <v>18-22yrs</v>
      </c>
      <c r="D550" t="s">
        <v>31</v>
      </c>
      <c r="E550" t="s">
        <v>18</v>
      </c>
      <c r="F550">
        <v>3</v>
      </c>
      <c r="G550" t="s">
        <v>1378</v>
      </c>
      <c r="H550">
        <v>2</v>
      </c>
      <c r="I550" t="s">
        <v>142</v>
      </c>
      <c r="J550" t="s">
        <v>235</v>
      </c>
      <c r="K550" t="s">
        <v>22</v>
      </c>
      <c r="L550" t="s">
        <v>45</v>
      </c>
    </row>
    <row r="551" spans="1:12" x14ac:dyDescent="0.35">
      <c r="A551" t="s">
        <v>239</v>
      </c>
      <c r="B551">
        <v>20</v>
      </c>
      <c r="C551" t="str">
        <f t="shared" si="8"/>
        <v>18-22yrs</v>
      </c>
      <c r="D551" t="s">
        <v>55</v>
      </c>
      <c r="E551" t="s">
        <v>18</v>
      </c>
      <c r="F551">
        <v>4</v>
      </c>
      <c r="G551" t="s">
        <v>1378</v>
      </c>
      <c r="H551">
        <v>2</v>
      </c>
      <c r="I551" t="s">
        <v>85</v>
      </c>
      <c r="J551" t="s">
        <v>61</v>
      </c>
      <c r="K551" t="s">
        <v>20</v>
      </c>
      <c r="L551" t="s">
        <v>37</v>
      </c>
    </row>
    <row r="552" spans="1:12" x14ac:dyDescent="0.35">
      <c r="A552" t="s">
        <v>240</v>
      </c>
      <c r="B552">
        <v>20</v>
      </c>
      <c r="C552" t="str">
        <f t="shared" si="8"/>
        <v>18-22yrs</v>
      </c>
      <c r="D552" t="s">
        <v>31</v>
      </c>
      <c r="E552" t="s">
        <v>26</v>
      </c>
      <c r="F552">
        <v>6</v>
      </c>
      <c r="G552" t="s">
        <v>1378</v>
      </c>
      <c r="H552">
        <v>4</v>
      </c>
      <c r="I552" t="s">
        <v>19</v>
      </c>
      <c r="J552" t="s">
        <v>96</v>
      </c>
      <c r="K552" t="s">
        <v>22</v>
      </c>
      <c r="L552" t="s">
        <v>1375</v>
      </c>
    </row>
    <row r="553" spans="1:12" x14ac:dyDescent="0.35">
      <c r="A553" t="s">
        <v>247</v>
      </c>
      <c r="B553">
        <v>20</v>
      </c>
      <c r="C553" t="str">
        <f t="shared" si="8"/>
        <v>18-22yrs</v>
      </c>
      <c r="D553" t="s">
        <v>31</v>
      </c>
      <c r="E553" t="s">
        <v>26</v>
      </c>
      <c r="F553">
        <v>0</v>
      </c>
      <c r="G553" t="s">
        <v>1377</v>
      </c>
      <c r="H553">
        <v>1</v>
      </c>
      <c r="I553" t="s">
        <v>35</v>
      </c>
      <c r="J553" t="s">
        <v>28</v>
      </c>
      <c r="K553" t="s">
        <v>20</v>
      </c>
      <c r="L553" t="s">
        <v>1375</v>
      </c>
    </row>
    <row r="554" spans="1:12" x14ac:dyDescent="0.35">
      <c r="A554" t="s">
        <v>249</v>
      </c>
      <c r="B554">
        <v>20</v>
      </c>
      <c r="C554" t="str">
        <f t="shared" si="8"/>
        <v>18-22yrs</v>
      </c>
      <c r="D554" t="s">
        <v>31</v>
      </c>
      <c r="E554" t="s">
        <v>26</v>
      </c>
      <c r="F554">
        <v>0</v>
      </c>
      <c r="G554" t="s">
        <v>1377</v>
      </c>
      <c r="H554">
        <v>2</v>
      </c>
      <c r="I554" t="s">
        <v>47</v>
      </c>
      <c r="J554" t="s">
        <v>32</v>
      </c>
      <c r="K554" t="s">
        <v>22</v>
      </c>
      <c r="L554" t="s">
        <v>1375</v>
      </c>
    </row>
    <row r="555" spans="1:12" x14ac:dyDescent="0.35">
      <c r="A555" t="s">
        <v>250</v>
      </c>
      <c r="B555">
        <v>20</v>
      </c>
      <c r="C555" t="str">
        <f t="shared" si="8"/>
        <v>18-22yrs</v>
      </c>
      <c r="D555" t="s">
        <v>31</v>
      </c>
      <c r="E555" t="s">
        <v>26</v>
      </c>
      <c r="F555">
        <v>0</v>
      </c>
      <c r="G555" t="s">
        <v>1377</v>
      </c>
      <c r="H555">
        <v>0.5</v>
      </c>
      <c r="I555" t="s">
        <v>47</v>
      </c>
      <c r="J555" t="s">
        <v>66</v>
      </c>
      <c r="K555" t="s">
        <v>22</v>
      </c>
      <c r="L555" t="s">
        <v>29</v>
      </c>
    </row>
    <row r="556" spans="1:12" x14ac:dyDescent="0.35">
      <c r="A556" t="s">
        <v>253</v>
      </c>
      <c r="B556">
        <v>20</v>
      </c>
      <c r="C556" t="str">
        <f t="shared" si="8"/>
        <v>18-22yrs</v>
      </c>
      <c r="D556" t="s">
        <v>55</v>
      </c>
      <c r="E556" t="s">
        <v>18</v>
      </c>
      <c r="F556">
        <v>5</v>
      </c>
      <c r="G556" t="s">
        <v>1378</v>
      </c>
      <c r="H556">
        <v>2</v>
      </c>
      <c r="I556" t="s">
        <v>19</v>
      </c>
      <c r="J556" t="s">
        <v>96</v>
      </c>
      <c r="K556" t="s">
        <v>22</v>
      </c>
      <c r="L556" t="s">
        <v>29</v>
      </c>
    </row>
    <row r="557" spans="1:12" x14ac:dyDescent="0.35">
      <c r="A557" t="s">
        <v>259</v>
      </c>
      <c r="B557">
        <v>20</v>
      </c>
      <c r="C557" t="str">
        <f t="shared" si="8"/>
        <v>18-22yrs</v>
      </c>
      <c r="D557" t="s">
        <v>31</v>
      </c>
      <c r="E557" t="s">
        <v>26</v>
      </c>
      <c r="F557">
        <v>1</v>
      </c>
      <c r="G557" t="s">
        <v>1377</v>
      </c>
      <c r="H557">
        <v>3</v>
      </c>
      <c r="I557" t="s">
        <v>47</v>
      </c>
      <c r="J557" t="s">
        <v>36</v>
      </c>
      <c r="K557" t="s">
        <v>20</v>
      </c>
      <c r="L557" t="s">
        <v>37</v>
      </c>
    </row>
    <row r="558" spans="1:12" x14ac:dyDescent="0.35">
      <c r="A558" t="s">
        <v>263</v>
      </c>
      <c r="B558">
        <v>20</v>
      </c>
      <c r="C558" t="str">
        <f t="shared" si="8"/>
        <v>18-22yrs</v>
      </c>
      <c r="D558" t="s">
        <v>31</v>
      </c>
      <c r="E558" t="s">
        <v>18</v>
      </c>
      <c r="F558">
        <v>3</v>
      </c>
      <c r="G558" t="s">
        <v>1378</v>
      </c>
      <c r="H558">
        <v>2</v>
      </c>
      <c r="I558" t="s">
        <v>63</v>
      </c>
      <c r="J558" t="s">
        <v>36</v>
      </c>
      <c r="K558" t="s">
        <v>20</v>
      </c>
      <c r="L558" t="s">
        <v>37</v>
      </c>
    </row>
    <row r="559" spans="1:12" x14ac:dyDescent="0.35">
      <c r="A559" t="s">
        <v>278</v>
      </c>
      <c r="B559">
        <v>20</v>
      </c>
      <c r="C559" t="str">
        <f t="shared" si="8"/>
        <v>18-22yrs</v>
      </c>
      <c r="D559" t="s">
        <v>55</v>
      </c>
      <c r="E559" t="s">
        <v>18</v>
      </c>
      <c r="F559">
        <v>3</v>
      </c>
      <c r="G559" t="s">
        <v>1378</v>
      </c>
      <c r="H559">
        <v>1</v>
      </c>
      <c r="I559" t="s">
        <v>35</v>
      </c>
      <c r="J559" t="s">
        <v>32</v>
      </c>
      <c r="K559" t="s">
        <v>22</v>
      </c>
      <c r="L559" t="s">
        <v>1375</v>
      </c>
    </row>
    <row r="560" spans="1:12" x14ac:dyDescent="0.35">
      <c r="A560" t="s">
        <v>279</v>
      </c>
      <c r="B560">
        <v>20</v>
      </c>
      <c r="C560" t="str">
        <f t="shared" si="8"/>
        <v>18-22yrs</v>
      </c>
      <c r="D560" t="s">
        <v>31</v>
      </c>
      <c r="E560" t="s">
        <v>18</v>
      </c>
      <c r="F560">
        <v>3</v>
      </c>
      <c r="G560" t="s">
        <v>1378</v>
      </c>
      <c r="H560">
        <v>2</v>
      </c>
      <c r="I560" t="s">
        <v>47</v>
      </c>
      <c r="J560" t="s">
        <v>96</v>
      </c>
      <c r="K560" t="s">
        <v>20</v>
      </c>
      <c r="L560" t="s">
        <v>1375</v>
      </c>
    </row>
    <row r="561" spans="1:12" x14ac:dyDescent="0.35">
      <c r="A561" t="s">
        <v>283</v>
      </c>
      <c r="B561">
        <v>20</v>
      </c>
      <c r="C561" t="str">
        <f t="shared" si="8"/>
        <v>18-22yrs</v>
      </c>
      <c r="D561" t="s">
        <v>17</v>
      </c>
      <c r="E561" t="s">
        <v>18</v>
      </c>
      <c r="F561">
        <v>3</v>
      </c>
      <c r="G561" t="s">
        <v>1378</v>
      </c>
      <c r="H561">
        <v>2</v>
      </c>
      <c r="I561" t="s">
        <v>27</v>
      </c>
      <c r="J561" t="s">
        <v>21</v>
      </c>
      <c r="K561" t="s">
        <v>22</v>
      </c>
      <c r="L561" t="s">
        <v>33</v>
      </c>
    </row>
    <row r="562" spans="1:12" x14ac:dyDescent="0.35">
      <c r="A562" t="s">
        <v>286</v>
      </c>
      <c r="B562">
        <v>20</v>
      </c>
      <c r="C562" t="str">
        <f t="shared" si="8"/>
        <v>18-22yrs</v>
      </c>
      <c r="D562" t="s">
        <v>17</v>
      </c>
      <c r="E562" t="s">
        <v>26</v>
      </c>
      <c r="F562">
        <v>5</v>
      </c>
      <c r="G562" t="s">
        <v>1378</v>
      </c>
      <c r="H562">
        <v>3</v>
      </c>
      <c r="I562" t="s">
        <v>35</v>
      </c>
      <c r="J562" t="s">
        <v>68</v>
      </c>
      <c r="K562" t="s">
        <v>22</v>
      </c>
      <c r="L562" t="s">
        <v>1375</v>
      </c>
    </row>
    <row r="563" spans="1:12" x14ac:dyDescent="0.35">
      <c r="A563" t="s">
        <v>293</v>
      </c>
      <c r="B563">
        <v>20</v>
      </c>
      <c r="C563" t="str">
        <f t="shared" si="8"/>
        <v>18-22yrs</v>
      </c>
      <c r="D563" t="s">
        <v>55</v>
      </c>
      <c r="E563" t="s">
        <v>18</v>
      </c>
      <c r="F563">
        <v>3</v>
      </c>
      <c r="G563" t="s">
        <v>1378</v>
      </c>
      <c r="H563">
        <v>2</v>
      </c>
      <c r="I563" t="s">
        <v>19</v>
      </c>
      <c r="J563" t="s">
        <v>76</v>
      </c>
      <c r="K563" t="s">
        <v>20</v>
      </c>
      <c r="L563" t="s">
        <v>1375</v>
      </c>
    </row>
    <row r="564" spans="1:12" x14ac:dyDescent="0.35">
      <c r="A564" t="s">
        <v>297</v>
      </c>
      <c r="B564">
        <v>20</v>
      </c>
      <c r="C564" t="str">
        <f t="shared" si="8"/>
        <v>18-22yrs</v>
      </c>
      <c r="D564" t="s">
        <v>17</v>
      </c>
      <c r="E564" t="s">
        <v>18</v>
      </c>
      <c r="F564">
        <v>3</v>
      </c>
      <c r="G564" t="s">
        <v>1378</v>
      </c>
      <c r="H564">
        <v>4</v>
      </c>
      <c r="I564" t="s">
        <v>47</v>
      </c>
      <c r="J564" t="s">
        <v>39</v>
      </c>
      <c r="K564" t="s">
        <v>22</v>
      </c>
      <c r="L564" t="s">
        <v>52</v>
      </c>
    </row>
    <row r="565" spans="1:12" x14ac:dyDescent="0.35">
      <c r="A565" t="s">
        <v>299</v>
      </c>
      <c r="B565">
        <v>20</v>
      </c>
      <c r="C565" t="str">
        <f t="shared" si="8"/>
        <v>18-22yrs</v>
      </c>
      <c r="D565" t="s">
        <v>31</v>
      </c>
      <c r="E565" t="s">
        <v>26</v>
      </c>
      <c r="F565">
        <v>4</v>
      </c>
      <c r="G565" t="s">
        <v>1378</v>
      </c>
      <c r="H565">
        <v>0.5</v>
      </c>
      <c r="I565" t="s">
        <v>47</v>
      </c>
      <c r="J565" t="s">
        <v>96</v>
      </c>
      <c r="K565" t="s">
        <v>20</v>
      </c>
      <c r="L565" t="s">
        <v>1375</v>
      </c>
    </row>
    <row r="566" spans="1:12" x14ac:dyDescent="0.35">
      <c r="A566" t="s">
        <v>302</v>
      </c>
      <c r="B566">
        <v>20</v>
      </c>
      <c r="C566" t="str">
        <f t="shared" si="8"/>
        <v>18-22yrs</v>
      </c>
      <c r="D566" t="s">
        <v>31</v>
      </c>
      <c r="E566" t="s">
        <v>18</v>
      </c>
      <c r="F566">
        <v>0</v>
      </c>
      <c r="G566" t="s">
        <v>1377</v>
      </c>
      <c r="H566">
        <v>3</v>
      </c>
      <c r="I566" t="s">
        <v>35</v>
      </c>
      <c r="J566" t="s">
        <v>96</v>
      </c>
      <c r="K566" t="s">
        <v>22</v>
      </c>
      <c r="L566" t="s">
        <v>37</v>
      </c>
    </row>
    <row r="567" spans="1:12" x14ac:dyDescent="0.35">
      <c r="A567" t="s">
        <v>323</v>
      </c>
      <c r="B567">
        <v>20</v>
      </c>
      <c r="C567" t="str">
        <f t="shared" si="8"/>
        <v>18-22yrs</v>
      </c>
      <c r="D567" t="s">
        <v>31</v>
      </c>
      <c r="E567" t="s">
        <v>18</v>
      </c>
      <c r="F567">
        <v>5</v>
      </c>
      <c r="G567" t="s">
        <v>1378</v>
      </c>
      <c r="H567">
        <v>1</v>
      </c>
      <c r="I567" t="s">
        <v>63</v>
      </c>
      <c r="J567" t="s">
        <v>66</v>
      </c>
      <c r="K567" t="s">
        <v>22</v>
      </c>
      <c r="L567" t="s">
        <v>29</v>
      </c>
    </row>
    <row r="568" spans="1:12" x14ac:dyDescent="0.35">
      <c r="A568" t="s">
        <v>331</v>
      </c>
      <c r="B568">
        <v>20</v>
      </c>
      <c r="C568" t="str">
        <f t="shared" si="8"/>
        <v>18-22yrs</v>
      </c>
      <c r="D568" t="s">
        <v>31</v>
      </c>
      <c r="E568" t="s">
        <v>44</v>
      </c>
      <c r="F568">
        <v>1</v>
      </c>
      <c r="G568" t="s">
        <v>1377</v>
      </c>
      <c r="H568">
        <v>1</v>
      </c>
      <c r="I568" t="s">
        <v>27</v>
      </c>
      <c r="J568" t="s">
        <v>66</v>
      </c>
      <c r="K568" t="s">
        <v>22</v>
      </c>
      <c r="L568" t="s">
        <v>1375</v>
      </c>
    </row>
    <row r="569" spans="1:12" x14ac:dyDescent="0.35">
      <c r="A569" t="s">
        <v>333</v>
      </c>
      <c r="B569">
        <v>20</v>
      </c>
      <c r="C569" t="str">
        <f t="shared" si="8"/>
        <v>18-22yrs</v>
      </c>
      <c r="D569" t="s">
        <v>55</v>
      </c>
      <c r="E569" t="s">
        <v>318</v>
      </c>
      <c r="F569">
        <v>6</v>
      </c>
      <c r="G569" t="s">
        <v>1378</v>
      </c>
      <c r="H569">
        <v>4</v>
      </c>
      <c r="I569" t="s">
        <v>35</v>
      </c>
      <c r="J569" t="s">
        <v>32</v>
      </c>
      <c r="K569" t="s">
        <v>20</v>
      </c>
      <c r="L569" t="s">
        <v>29</v>
      </c>
    </row>
    <row r="570" spans="1:12" x14ac:dyDescent="0.35">
      <c r="A570" t="s">
        <v>340</v>
      </c>
      <c r="B570">
        <v>20</v>
      </c>
      <c r="C570" t="str">
        <f t="shared" si="8"/>
        <v>18-22yrs</v>
      </c>
      <c r="D570" t="s">
        <v>17</v>
      </c>
      <c r="E570" t="s">
        <v>18</v>
      </c>
      <c r="F570">
        <v>4</v>
      </c>
      <c r="G570" t="s">
        <v>1378</v>
      </c>
      <c r="H570">
        <v>0.1</v>
      </c>
      <c r="I570" t="s">
        <v>47</v>
      </c>
      <c r="J570" t="s">
        <v>58</v>
      </c>
      <c r="K570" t="s">
        <v>20</v>
      </c>
      <c r="L570" t="s">
        <v>1375</v>
      </c>
    </row>
    <row r="571" spans="1:12" x14ac:dyDescent="0.35">
      <c r="A571" t="s">
        <v>345</v>
      </c>
      <c r="B571">
        <v>20</v>
      </c>
      <c r="C571" t="str">
        <f t="shared" si="8"/>
        <v>18-22yrs</v>
      </c>
      <c r="D571" t="s">
        <v>31</v>
      </c>
      <c r="E571" t="s">
        <v>18</v>
      </c>
      <c r="F571">
        <v>4</v>
      </c>
      <c r="G571" t="s">
        <v>1378</v>
      </c>
      <c r="H571">
        <v>1</v>
      </c>
      <c r="I571" t="s">
        <v>35</v>
      </c>
      <c r="J571" t="s">
        <v>32</v>
      </c>
      <c r="K571" t="s">
        <v>22</v>
      </c>
      <c r="L571" t="s">
        <v>45</v>
      </c>
    </row>
    <row r="572" spans="1:12" x14ac:dyDescent="0.35">
      <c r="A572" t="s">
        <v>348</v>
      </c>
      <c r="B572">
        <v>20</v>
      </c>
      <c r="C572" t="str">
        <f t="shared" si="8"/>
        <v>18-22yrs</v>
      </c>
      <c r="D572" t="s">
        <v>31</v>
      </c>
      <c r="E572" t="s">
        <v>26</v>
      </c>
      <c r="F572">
        <v>1</v>
      </c>
      <c r="G572" t="s">
        <v>1377</v>
      </c>
      <c r="H572">
        <v>5</v>
      </c>
      <c r="I572" t="s">
        <v>27</v>
      </c>
      <c r="J572" t="s">
        <v>96</v>
      </c>
      <c r="K572" t="s">
        <v>22</v>
      </c>
      <c r="L572" t="s">
        <v>1375</v>
      </c>
    </row>
    <row r="573" spans="1:12" x14ac:dyDescent="0.35">
      <c r="A573" t="s">
        <v>351</v>
      </c>
      <c r="B573">
        <v>20</v>
      </c>
      <c r="C573" t="str">
        <f t="shared" si="8"/>
        <v>18-22yrs</v>
      </c>
      <c r="D573" t="s">
        <v>31</v>
      </c>
      <c r="E573" t="s">
        <v>18</v>
      </c>
      <c r="F573">
        <v>4</v>
      </c>
      <c r="G573" t="s">
        <v>1378</v>
      </c>
      <c r="H573">
        <v>4</v>
      </c>
      <c r="I573" t="s">
        <v>27</v>
      </c>
      <c r="J573" t="s">
        <v>32</v>
      </c>
      <c r="K573" t="s">
        <v>22</v>
      </c>
      <c r="L573" t="s">
        <v>37</v>
      </c>
    </row>
    <row r="574" spans="1:12" x14ac:dyDescent="0.35">
      <c r="A574" t="s">
        <v>352</v>
      </c>
      <c r="B574">
        <v>20</v>
      </c>
      <c r="C574" t="str">
        <f t="shared" si="8"/>
        <v>18-22yrs</v>
      </c>
      <c r="D574" t="s">
        <v>17</v>
      </c>
      <c r="E574" t="s">
        <v>18</v>
      </c>
      <c r="F574">
        <v>4</v>
      </c>
      <c r="G574" t="s">
        <v>1378</v>
      </c>
      <c r="H574">
        <v>2</v>
      </c>
      <c r="I574" t="s">
        <v>27</v>
      </c>
      <c r="J574" t="s">
        <v>32</v>
      </c>
      <c r="K574" t="s">
        <v>22</v>
      </c>
      <c r="L574" t="s">
        <v>52</v>
      </c>
    </row>
    <row r="575" spans="1:12" x14ac:dyDescent="0.35">
      <c r="A575" t="s">
        <v>358</v>
      </c>
      <c r="B575">
        <v>20</v>
      </c>
      <c r="C575" t="str">
        <f t="shared" si="8"/>
        <v>18-22yrs</v>
      </c>
      <c r="D575" t="s">
        <v>17</v>
      </c>
      <c r="E575" t="s">
        <v>26</v>
      </c>
      <c r="F575">
        <v>0</v>
      </c>
      <c r="G575" t="s">
        <v>1377</v>
      </c>
      <c r="H575">
        <v>3.5</v>
      </c>
      <c r="I575" t="s">
        <v>27</v>
      </c>
      <c r="J575" t="s">
        <v>359</v>
      </c>
      <c r="K575" t="s">
        <v>22</v>
      </c>
      <c r="L575" t="s">
        <v>357</v>
      </c>
    </row>
    <row r="576" spans="1:12" x14ac:dyDescent="0.35">
      <c r="A576" t="s">
        <v>361</v>
      </c>
      <c r="B576">
        <v>20</v>
      </c>
      <c r="C576" t="str">
        <f t="shared" si="8"/>
        <v>18-22yrs</v>
      </c>
      <c r="D576" t="s">
        <v>31</v>
      </c>
      <c r="E576" t="s">
        <v>26</v>
      </c>
      <c r="F576">
        <v>3</v>
      </c>
      <c r="G576" t="s">
        <v>1378</v>
      </c>
      <c r="H576">
        <v>1</v>
      </c>
      <c r="I576" t="s">
        <v>47</v>
      </c>
      <c r="J576" t="s">
        <v>96</v>
      </c>
      <c r="K576" t="s">
        <v>22</v>
      </c>
      <c r="L576" t="s">
        <v>29</v>
      </c>
    </row>
    <row r="577" spans="1:12" x14ac:dyDescent="0.35">
      <c r="A577" t="s">
        <v>369</v>
      </c>
      <c r="B577">
        <v>20</v>
      </c>
      <c r="C577" t="str">
        <f t="shared" si="8"/>
        <v>18-22yrs</v>
      </c>
      <c r="D577" t="s">
        <v>17</v>
      </c>
      <c r="E577" t="s">
        <v>18</v>
      </c>
      <c r="F577">
        <v>2</v>
      </c>
      <c r="G577" t="s">
        <v>1377</v>
      </c>
      <c r="H577">
        <v>1</v>
      </c>
      <c r="I577" t="s">
        <v>47</v>
      </c>
      <c r="J577" t="s">
        <v>61</v>
      </c>
      <c r="K577" t="s">
        <v>22</v>
      </c>
      <c r="L577" t="s">
        <v>52</v>
      </c>
    </row>
    <row r="578" spans="1:12" x14ac:dyDescent="0.35">
      <c r="A578" t="s">
        <v>380</v>
      </c>
      <c r="B578">
        <v>20</v>
      </c>
      <c r="C578" t="str">
        <f t="shared" ref="C578:C641" si="9">VLOOKUP(B578,$U$2:$V$4,2)</f>
        <v>18-22yrs</v>
      </c>
      <c r="D578" t="s">
        <v>25</v>
      </c>
      <c r="E578" t="s">
        <v>18</v>
      </c>
      <c r="F578">
        <v>5</v>
      </c>
      <c r="G578" t="s">
        <v>1378</v>
      </c>
      <c r="H578">
        <v>3</v>
      </c>
      <c r="I578" t="s">
        <v>35</v>
      </c>
      <c r="J578" t="s">
        <v>32</v>
      </c>
      <c r="K578" t="s">
        <v>20</v>
      </c>
      <c r="L578" t="s">
        <v>37</v>
      </c>
    </row>
    <row r="579" spans="1:12" x14ac:dyDescent="0.35">
      <c r="A579" t="s">
        <v>381</v>
      </c>
      <c r="B579">
        <v>20</v>
      </c>
      <c r="C579" t="str">
        <f t="shared" si="9"/>
        <v>18-22yrs</v>
      </c>
      <c r="D579" t="s">
        <v>31</v>
      </c>
      <c r="E579" t="s">
        <v>18</v>
      </c>
      <c r="F579">
        <v>3</v>
      </c>
      <c r="G579" t="s">
        <v>1378</v>
      </c>
      <c r="H579">
        <v>1</v>
      </c>
      <c r="I579" t="s">
        <v>47</v>
      </c>
      <c r="J579" t="s">
        <v>156</v>
      </c>
      <c r="K579" t="s">
        <v>22</v>
      </c>
      <c r="L579" t="s">
        <v>29</v>
      </c>
    </row>
    <row r="580" spans="1:12" x14ac:dyDescent="0.35">
      <c r="A580" t="s">
        <v>382</v>
      </c>
      <c r="B580">
        <v>20</v>
      </c>
      <c r="C580" t="str">
        <f t="shared" si="9"/>
        <v>18-22yrs</v>
      </c>
      <c r="D580" t="s">
        <v>31</v>
      </c>
      <c r="E580" t="s">
        <v>18</v>
      </c>
      <c r="F580">
        <v>1</v>
      </c>
      <c r="G580" t="s">
        <v>1377</v>
      </c>
      <c r="H580">
        <v>4</v>
      </c>
      <c r="I580" t="s">
        <v>35</v>
      </c>
      <c r="J580" t="s">
        <v>28</v>
      </c>
      <c r="K580" t="s">
        <v>22</v>
      </c>
      <c r="L580" t="s">
        <v>1375</v>
      </c>
    </row>
    <row r="581" spans="1:12" x14ac:dyDescent="0.35">
      <c r="A581" t="s">
        <v>387</v>
      </c>
      <c r="B581">
        <v>20</v>
      </c>
      <c r="C581" t="str">
        <f t="shared" si="9"/>
        <v>18-22yrs</v>
      </c>
      <c r="D581" t="s">
        <v>55</v>
      </c>
      <c r="E581" t="s">
        <v>18</v>
      </c>
      <c r="F581">
        <v>0</v>
      </c>
      <c r="G581" t="s">
        <v>1377</v>
      </c>
      <c r="H581">
        <v>5</v>
      </c>
      <c r="I581" t="s">
        <v>47</v>
      </c>
      <c r="J581" t="s">
        <v>32</v>
      </c>
      <c r="K581" t="s">
        <v>22</v>
      </c>
      <c r="L581" t="s">
        <v>33</v>
      </c>
    </row>
    <row r="582" spans="1:12" x14ac:dyDescent="0.35">
      <c r="A582" t="s">
        <v>392</v>
      </c>
      <c r="B582">
        <v>20</v>
      </c>
      <c r="C582" t="str">
        <f t="shared" si="9"/>
        <v>18-22yrs</v>
      </c>
      <c r="D582" t="s">
        <v>55</v>
      </c>
      <c r="E582" t="s">
        <v>26</v>
      </c>
      <c r="F582">
        <v>3</v>
      </c>
      <c r="G582" t="s">
        <v>1378</v>
      </c>
      <c r="H582">
        <v>3</v>
      </c>
      <c r="I582" t="s">
        <v>47</v>
      </c>
      <c r="J582" t="s">
        <v>32</v>
      </c>
      <c r="K582" t="s">
        <v>22</v>
      </c>
      <c r="L582" t="s">
        <v>37</v>
      </c>
    </row>
    <row r="583" spans="1:12" x14ac:dyDescent="0.35">
      <c r="A583" t="s">
        <v>423</v>
      </c>
      <c r="B583">
        <v>20</v>
      </c>
      <c r="C583" t="str">
        <f t="shared" si="9"/>
        <v>18-22yrs</v>
      </c>
      <c r="D583" t="s">
        <v>31</v>
      </c>
      <c r="E583" t="s">
        <v>18</v>
      </c>
      <c r="F583">
        <v>6</v>
      </c>
      <c r="G583" t="s">
        <v>1378</v>
      </c>
      <c r="H583">
        <v>3</v>
      </c>
      <c r="I583" t="s">
        <v>47</v>
      </c>
      <c r="J583" t="s">
        <v>66</v>
      </c>
      <c r="K583" t="s">
        <v>22</v>
      </c>
      <c r="L583" t="s">
        <v>1375</v>
      </c>
    </row>
    <row r="584" spans="1:12" x14ac:dyDescent="0.35">
      <c r="A584" t="s">
        <v>428</v>
      </c>
      <c r="B584">
        <v>20</v>
      </c>
      <c r="C584" t="str">
        <f t="shared" si="9"/>
        <v>18-22yrs</v>
      </c>
      <c r="D584" t="s">
        <v>55</v>
      </c>
      <c r="E584" t="s">
        <v>18</v>
      </c>
      <c r="F584">
        <v>6</v>
      </c>
      <c r="G584" t="s">
        <v>1378</v>
      </c>
      <c r="H584">
        <v>1</v>
      </c>
      <c r="I584" t="s">
        <v>19</v>
      </c>
      <c r="J584" t="s">
        <v>21</v>
      </c>
      <c r="K584" t="s">
        <v>22</v>
      </c>
      <c r="L584" t="s">
        <v>1375</v>
      </c>
    </row>
    <row r="585" spans="1:12" x14ac:dyDescent="0.35">
      <c r="A585" t="s">
        <v>476</v>
      </c>
      <c r="B585">
        <v>20</v>
      </c>
      <c r="C585" t="str">
        <f t="shared" si="9"/>
        <v>18-22yrs</v>
      </c>
      <c r="D585" t="s">
        <v>55</v>
      </c>
      <c r="E585" t="s">
        <v>18</v>
      </c>
      <c r="F585">
        <v>1</v>
      </c>
      <c r="G585" t="s">
        <v>1377</v>
      </c>
      <c r="H585">
        <v>4</v>
      </c>
      <c r="I585" t="s">
        <v>35</v>
      </c>
      <c r="J585" t="s">
        <v>61</v>
      </c>
      <c r="K585" t="s">
        <v>22</v>
      </c>
      <c r="L585" t="s">
        <v>29</v>
      </c>
    </row>
    <row r="586" spans="1:12" x14ac:dyDescent="0.35">
      <c r="A586" t="s">
        <v>481</v>
      </c>
      <c r="B586">
        <v>20</v>
      </c>
      <c r="C586" t="str">
        <f t="shared" si="9"/>
        <v>18-22yrs</v>
      </c>
      <c r="D586" t="s">
        <v>31</v>
      </c>
      <c r="E586" t="s">
        <v>18</v>
      </c>
      <c r="F586">
        <v>3</v>
      </c>
      <c r="G586" t="s">
        <v>1378</v>
      </c>
      <c r="H586">
        <v>4</v>
      </c>
      <c r="I586" t="s">
        <v>19</v>
      </c>
      <c r="J586" t="s">
        <v>32</v>
      </c>
      <c r="K586" t="s">
        <v>22</v>
      </c>
      <c r="L586" t="s">
        <v>33</v>
      </c>
    </row>
    <row r="587" spans="1:12" x14ac:dyDescent="0.35">
      <c r="A587" t="s">
        <v>485</v>
      </c>
      <c r="B587">
        <v>20</v>
      </c>
      <c r="C587" t="str">
        <f t="shared" si="9"/>
        <v>18-22yrs</v>
      </c>
      <c r="D587" t="s">
        <v>17</v>
      </c>
      <c r="E587" t="s">
        <v>26</v>
      </c>
      <c r="F587">
        <v>3</v>
      </c>
      <c r="G587" t="s">
        <v>1378</v>
      </c>
      <c r="H587">
        <v>4</v>
      </c>
      <c r="I587" t="s">
        <v>47</v>
      </c>
      <c r="J587" t="s">
        <v>277</v>
      </c>
      <c r="K587" t="s">
        <v>22</v>
      </c>
      <c r="L587" t="s">
        <v>1375</v>
      </c>
    </row>
    <row r="588" spans="1:12" x14ac:dyDescent="0.35">
      <c r="A588" t="s">
        <v>500</v>
      </c>
      <c r="B588">
        <v>20</v>
      </c>
      <c r="C588" t="str">
        <f t="shared" si="9"/>
        <v>18-22yrs</v>
      </c>
      <c r="D588" t="s">
        <v>55</v>
      </c>
      <c r="E588" t="s">
        <v>18</v>
      </c>
      <c r="F588">
        <v>1</v>
      </c>
      <c r="G588" t="s">
        <v>1377</v>
      </c>
      <c r="H588">
        <v>4</v>
      </c>
      <c r="I588" t="s">
        <v>35</v>
      </c>
      <c r="J588" t="s">
        <v>32</v>
      </c>
      <c r="K588" t="s">
        <v>20</v>
      </c>
      <c r="L588" t="s">
        <v>33</v>
      </c>
    </row>
    <row r="589" spans="1:12" x14ac:dyDescent="0.35">
      <c r="A589" t="s">
        <v>502</v>
      </c>
      <c r="B589">
        <v>20</v>
      </c>
      <c r="C589" t="str">
        <f t="shared" si="9"/>
        <v>18-22yrs</v>
      </c>
      <c r="D589" t="s">
        <v>55</v>
      </c>
      <c r="E589" t="s">
        <v>18</v>
      </c>
      <c r="F589">
        <v>1</v>
      </c>
      <c r="G589" t="s">
        <v>1377</v>
      </c>
      <c r="H589">
        <v>3</v>
      </c>
      <c r="I589" t="s">
        <v>35</v>
      </c>
      <c r="J589" t="s">
        <v>36</v>
      </c>
      <c r="K589" t="s">
        <v>20</v>
      </c>
      <c r="L589" t="s">
        <v>37</v>
      </c>
    </row>
    <row r="590" spans="1:12" x14ac:dyDescent="0.35">
      <c r="A590" t="s">
        <v>503</v>
      </c>
      <c r="B590">
        <v>20</v>
      </c>
      <c r="C590" t="str">
        <f t="shared" si="9"/>
        <v>18-22yrs</v>
      </c>
      <c r="D590" t="s">
        <v>31</v>
      </c>
      <c r="E590" t="s">
        <v>18</v>
      </c>
      <c r="F590">
        <v>3</v>
      </c>
      <c r="G590" t="s">
        <v>1378</v>
      </c>
      <c r="H590">
        <v>2</v>
      </c>
      <c r="I590" t="s">
        <v>47</v>
      </c>
      <c r="J590" t="s">
        <v>21</v>
      </c>
      <c r="K590" t="s">
        <v>22</v>
      </c>
      <c r="L590" t="s">
        <v>29</v>
      </c>
    </row>
    <row r="591" spans="1:12" x14ac:dyDescent="0.35">
      <c r="A591" t="s">
        <v>506</v>
      </c>
      <c r="B591">
        <v>20</v>
      </c>
      <c r="C591" t="str">
        <f t="shared" si="9"/>
        <v>18-22yrs</v>
      </c>
      <c r="D591" t="s">
        <v>17</v>
      </c>
      <c r="E591" t="s">
        <v>18</v>
      </c>
      <c r="F591">
        <v>4</v>
      </c>
      <c r="G591" t="s">
        <v>1378</v>
      </c>
      <c r="H591">
        <v>1</v>
      </c>
      <c r="I591" t="s">
        <v>47</v>
      </c>
      <c r="J591" t="s">
        <v>32</v>
      </c>
      <c r="K591" t="s">
        <v>22</v>
      </c>
      <c r="L591" t="s">
        <v>33</v>
      </c>
    </row>
    <row r="592" spans="1:12" x14ac:dyDescent="0.35">
      <c r="A592" t="s">
        <v>509</v>
      </c>
      <c r="B592">
        <v>20</v>
      </c>
      <c r="C592" t="str">
        <f t="shared" si="9"/>
        <v>18-22yrs</v>
      </c>
      <c r="D592" t="s">
        <v>17</v>
      </c>
      <c r="E592" t="s">
        <v>18</v>
      </c>
      <c r="F592">
        <v>0</v>
      </c>
      <c r="G592" t="s">
        <v>1377</v>
      </c>
      <c r="H592">
        <v>4</v>
      </c>
      <c r="I592" t="s">
        <v>27</v>
      </c>
      <c r="J592" t="s">
        <v>145</v>
      </c>
      <c r="K592" t="s">
        <v>22</v>
      </c>
      <c r="L592" t="s">
        <v>33</v>
      </c>
    </row>
    <row r="593" spans="1:12" x14ac:dyDescent="0.35">
      <c r="A593" t="s">
        <v>512</v>
      </c>
      <c r="B593">
        <v>20</v>
      </c>
      <c r="C593" t="str">
        <f t="shared" si="9"/>
        <v>18-22yrs</v>
      </c>
      <c r="D593" t="s">
        <v>31</v>
      </c>
      <c r="E593" t="s">
        <v>18</v>
      </c>
      <c r="F593">
        <v>1</v>
      </c>
      <c r="G593" t="s">
        <v>1377</v>
      </c>
      <c r="H593">
        <v>2</v>
      </c>
      <c r="I593" t="s">
        <v>108</v>
      </c>
      <c r="J593" t="s">
        <v>32</v>
      </c>
      <c r="K593" t="s">
        <v>22</v>
      </c>
      <c r="L593" t="s">
        <v>45</v>
      </c>
    </row>
    <row r="594" spans="1:12" x14ac:dyDescent="0.35">
      <c r="A594" t="s">
        <v>516</v>
      </c>
      <c r="B594">
        <v>20</v>
      </c>
      <c r="C594" t="str">
        <f t="shared" si="9"/>
        <v>18-22yrs</v>
      </c>
      <c r="D594" t="s">
        <v>31</v>
      </c>
      <c r="E594" t="s">
        <v>18</v>
      </c>
      <c r="F594">
        <v>2</v>
      </c>
      <c r="G594" t="s">
        <v>1377</v>
      </c>
      <c r="H594">
        <v>2</v>
      </c>
      <c r="I594" t="s">
        <v>35</v>
      </c>
      <c r="J594" t="s">
        <v>156</v>
      </c>
      <c r="K594" t="s">
        <v>22</v>
      </c>
      <c r="L594" t="s">
        <v>37</v>
      </c>
    </row>
    <row r="595" spans="1:12" x14ac:dyDescent="0.35">
      <c r="A595" t="s">
        <v>518</v>
      </c>
      <c r="B595">
        <v>20</v>
      </c>
      <c r="C595" t="str">
        <f t="shared" si="9"/>
        <v>18-22yrs</v>
      </c>
      <c r="D595" t="s">
        <v>17</v>
      </c>
      <c r="E595" t="s">
        <v>18</v>
      </c>
      <c r="F595">
        <v>1</v>
      </c>
      <c r="G595" t="s">
        <v>1377</v>
      </c>
      <c r="H595">
        <v>2</v>
      </c>
      <c r="I595" t="s">
        <v>35</v>
      </c>
      <c r="J595" t="s">
        <v>145</v>
      </c>
      <c r="K595" t="s">
        <v>20</v>
      </c>
      <c r="L595" t="s">
        <v>45</v>
      </c>
    </row>
    <row r="596" spans="1:12" x14ac:dyDescent="0.35">
      <c r="A596" t="s">
        <v>519</v>
      </c>
      <c r="B596">
        <v>20</v>
      </c>
      <c r="C596" t="str">
        <f t="shared" si="9"/>
        <v>18-22yrs</v>
      </c>
      <c r="D596" t="s">
        <v>31</v>
      </c>
      <c r="E596" t="s">
        <v>18</v>
      </c>
      <c r="F596">
        <v>5</v>
      </c>
      <c r="G596" t="s">
        <v>1378</v>
      </c>
      <c r="H596">
        <v>4</v>
      </c>
      <c r="I596" t="s">
        <v>108</v>
      </c>
      <c r="J596" t="s">
        <v>32</v>
      </c>
      <c r="K596" t="s">
        <v>22</v>
      </c>
      <c r="L596" t="s">
        <v>29</v>
      </c>
    </row>
    <row r="597" spans="1:12" x14ac:dyDescent="0.35">
      <c r="A597" t="s">
        <v>527</v>
      </c>
      <c r="B597">
        <v>20</v>
      </c>
      <c r="C597" t="str">
        <f t="shared" si="9"/>
        <v>18-22yrs</v>
      </c>
      <c r="D597" t="s">
        <v>55</v>
      </c>
      <c r="E597" t="s">
        <v>18</v>
      </c>
      <c r="F597">
        <v>2</v>
      </c>
      <c r="G597" t="s">
        <v>1377</v>
      </c>
      <c r="H597">
        <v>1</v>
      </c>
      <c r="I597" t="s">
        <v>47</v>
      </c>
      <c r="J597" t="s">
        <v>36</v>
      </c>
      <c r="K597" t="s">
        <v>22</v>
      </c>
      <c r="L597" t="s">
        <v>1375</v>
      </c>
    </row>
    <row r="598" spans="1:12" x14ac:dyDescent="0.35">
      <c r="A598" t="s">
        <v>531</v>
      </c>
      <c r="B598">
        <v>20</v>
      </c>
      <c r="C598" t="str">
        <f t="shared" si="9"/>
        <v>18-22yrs</v>
      </c>
      <c r="D598" t="s">
        <v>55</v>
      </c>
      <c r="E598" t="s">
        <v>18</v>
      </c>
      <c r="F598">
        <v>2</v>
      </c>
      <c r="G598" t="s">
        <v>1377</v>
      </c>
      <c r="H598">
        <v>3</v>
      </c>
      <c r="I598" t="s">
        <v>35</v>
      </c>
      <c r="J598" t="s">
        <v>36</v>
      </c>
      <c r="K598" t="s">
        <v>22</v>
      </c>
      <c r="L598" t="s">
        <v>29</v>
      </c>
    </row>
    <row r="599" spans="1:12" x14ac:dyDescent="0.35">
      <c r="A599" t="s">
        <v>533</v>
      </c>
      <c r="B599">
        <v>20</v>
      </c>
      <c r="C599" t="str">
        <f t="shared" si="9"/>
        <v>18-22yrs</v>
      </c>
      <c r="D599" t="s">
        <v>31</v>
      </c>
      <c r="E599" t="s">
        <v>18</v>
      </c>
      <c r="F599">
        <v>3</v>
      </c>
      <c r="G599" t="s">
        <v>1378</v>
      </c>
      <c r="H599">
        <v>4</v>
      </c>
      <c r="I599" t="s">
        <v>27</v>
      </c>
      <c r="J599" t="s">
        <v>166</v>
      </c>
      <c r="K599" t="s">
        <v>22</v>
      </c>
      <c r="L599" t="s">
        <v>37</v>
      </c>
    </row>
    <row r="600" spans="1:12" x14ac:dyDescent="0.35">
      <c r="A600" t="s">
        <v>536</v>
      </c>
      <c r="B600">
        <v>20</v>
      </c>
      <c r="C600" t="str">
        <f t="shared" si="9"/>
        <v>18-22yrs</v>
      </c>
      <c r="D600" t="s">
        <v>55</v>
      </c>
      <c r="E600" t="s">
        <v>18</v>
      </c>
      <c r="F600">
        <v>2</v>
      </c>
      <c r="G600" t="s">
        <v>1377</v>
      </c>
      <c r="H600">
        <v>3</v>
      </c>
      <c r="I600" t="s">
        <v>35</v>
      </c>
      <c r="J600" t="s">
        <v>76</v>
      </c>
      <c r="K600" t="s">
        <v>22</v>
      </c>
      <c r="L600" t="s">
        <v>29</v>
      </c>
    </row>
    <row r="601" spans="1:12" x14ac:dyDescent="0.35">
      <c r="A601" t="s">
        <v>548</v>
      </c>
      <c r="B601">
        <v>20</v>
      </c>
      <c r="C601" t="str">
        <f t="shared" si="9"/>
        <v>18-22yrs</v>
      </c>
      <c r="D601" t="s">
        <v>31</v>
      </c>
      <c r="E601" t="s">
        <v>18</v>
      </c>
      <c r="F601">
        <v>0.7</v>
      </c>
      <c r="G601" t="s">
        <v>1377</v>
      </c>
      <c r="H601">
        <v>3</v>
      </c>
      <c r="I601" t="s">
        <v>35</v>
      </c>
      <c r="J601" t="s">
        <v>66</v>
      </c>
      <c r="K601" t="s">
        <v>22</v>
      </c>
      <c r="L601" t="s">
        <v>29</v>
      </c>
    </row>
    <row r="602" spans="1:12" x14ac:dyDescent="0.35">
      <c r="A602" t="s">
        <v>551</v>
      </c>
      <c r="B602">
        <v>20</v>
      </c>
      <c r="C602" t="str">
        <f t="shared" si="9"/>
        <v>18-22yrs</v>
      </c>
      <c r="D602" t="s">
        <v>31</v>
      </c>
      <c r="E602" t="s">
        <v>18</v>
      </c>
      <c r="F602">
        <v>3</v>
      </c>
      <c r="G602" t="s">
        <v>1378</v>
      </c>
      <c r="H602">
        <v>2</v>
      </c>
      <c r="I602" t="s">
        <v>108</v>
      </c>
      <c r="J602" t="s">
        <v>66</v>
      </c>
      <c r="K602" t="s">
        <v>22</v>
      </c>
      <c r="L602" t="s">
        <v>45</v>
      </c>
    </row>
    <row r="603" spans="1:12" x14ac:dyDescent="0.35">
      <c r="A603" t="s">
        <v>554</v>
      </c>
      <c r="B603">
        <v>20</v>
      </c>
      <c r="C603" t="str">
        <f t="shared" si="9"/>
        <v>18-22yrs</v>
      </c>
      <c r="D603" t="s">
        <v>31</v>
      </c>
      <c r="E603" t="s">
        <v>18</v>
      </c>
      <c r="F603">
        <v>0</v>
      </c>
      <c r="G603" t="s">
        <v>1377</v>
      </c>
      <c r="H603">
        <v>5</v>
      </c>
      <c r="I603" t="s">
        <v>35</v>
      </c>
      <c r="J603" t="s">
        <v>32</v>
      </c>
      <c r="K603" t="s">
        <v>22</v>
      </c>
      <c r="L603" t="s">
        <v>37</v>
      </c>
    </row>
    <row r="604" spans="1:12" x14ac:dyDescent="0.35">
      <c r="A604" t="s">
        <v>562</v>
      </c>
      <c r="B604">
        <v>20</v>
      </c>
      <c r="C604" t="str">
        <f t="shared" si="9"/>
        <v>18-22yrs</v>
      </c>
      <c r="D604" t="s">
        <v>31</v>
      </c>
      <c r="E604" t="s">
        <v>18</v>
      </c>
      <c r="F604">
        <v>4</v>
      </c>
      <c r="G604" t="s">
        <v>1378</v>
      </c>
      <c r="H604">
        <v>0</v>
      </c>
      <c r="I604" t="s">
        <v>27</v>
      </c>
      <c r="J604" t="s">
        <v>66</v>
      </c>
      <c r="K604" t="s">
        <v>22</v>
      </c>
      <c r="L604" t="s">
        <v>1375</v>
      </c>
    </row>
    <row r="605" spans="1:12" x14ac:dyDescent="0.35">
      <c r="A605" t="s">
        <v>566</v>
      </c>
      <c r="B605">
        <v>20</v>
      </c>
      <c r="C605" t="str">
        <f t="shared" si="9"/>
        <v>18-22yrs</v>
      </c>
      <c r="D605" t="s">
        <v>17</v>
      </c>
      <c r="E605" t="s">
        <v>18</v>
      </c>
      <c r="F605">
        <v>7</v>
      </c>
      <c r="G605" t="s">
        <v>1378</v>
      </c>
      <c r="H605">
        <v>4</v>
      </c>
      <c r="I605" t="s">
        <v>142</v>
      </c>
      <c r="J605" t="s">
        <v>39</v>
      </c>
      <c r="K605" t="s">
        <v>20</v>
      </c>
      <c r="L605" t="s">
        <v>33</v>
      </c>
    </row>
    <row r="606" spans="1:12" x14ac:dyDescent="0.35">
      <c r="A606" t="s">
        <v>577</v>
      </c>
      <c r="B606">
        <v>20</v>
      </c>
      <c r="C606" t="str">
        <f t="shared" si="9"/>
        <v>18-22yrs</v>
      </c>
      <c r="D606" t="s">
        <v>17</v>
      </c>
      <c r="E606" t="s">
        <v>18</v>
      </c>
      <c r="F606">
        <v>5</v>
      </c>
      <c r="G606" t="s">
        <v>1378</v>
      </c>
      <c r="H606">
        <v>1</v>
      </c>
      <c r="I606" t="s">
        <v>19</v>
      </c>
      <c r="J606" t="s">
        <v>145</v>
      </c>
      <c r="K606" t="s">
        <v>22</v>
      </c>
      <c r="L606" t="s">
        <v>33</v>
      </c>
    </row>
    <row r="607" spans="1:12" x14ac:dyDescent="0.35">
      <c r="A607" t="s">
        <v>578</v>
      </c>
      <c r="B607">
        <v>20</v>
      </c>
      <c r="C607" t="str">
        <f t="shared" si="9"/>
        <v>18-22yrs</v>
      </c>
      <c r="D607" t="s">
        <v>31</v>
      </c>
      <c r="E607" t="s">
        <v>18</v>
      </c>
      <c r="F607">
        <v>0</v>
      </c>
      <c r="G607" t="s">
        <v>1377</v>
      </c>
      <c r="H607">
        <v>2</v>
      </c>
      <c r="I607" t="s">
        <v>47</v>
      </c>
      <c r="J607" t="s">
        <v>32</v>
      </c>
      <c r="K607" t="s">
        <v>22</v>
      </c>
      <c r="L607" t="s">
        <v>37</v>
      </c>
    </row>
    <row r="608" spans="1:12" x14ac:dyDescent="0.35">
      <c r="A608" t="s">
        <v>579</v>
      </c>
      <c r="B608">
        <v>20</v>
      </c>
      <c r="C608" t="str">
        <f t="shared" si="9"/>
        <v>18-22yrs</v>
      </c>
      <c r="D608" t="s">
        <v>31</v>
      </c>
      <c r="E608" t="s">
        <v>18</v>
      </c>
      <c r="F608">
        <v>4</v>
      </c>
      <c r="G608" t="s">
        <v>1378</v>
      </c>
      <c r="H608">
        <v>2</v>
      </c>
      <c r="I608" t="s">
        <v>27</v>
      </c>
      <c r="J608" t="s">
        <v>32</v>
      </c>
      <c r="K608" t="s">
        <v>22</v>
      </c>
      <c r="L608" t="s">
        <v>45</v>
      </c>
    </row>
    <row r="609" spans="1:12" x14ac:dyDescent="0.35">
      <c r="A609" t="s">
        <v>585</v>
      </c>
      <c r="B609">
        <v>20</v>
      </c>
      <c r="C609" t="str">
        <f t="shared" si="9"/>
        <v>18-22yrs</v>
      </c>
      <c r="D609" t="s">
        <v>31</v>
      </c>
      <c r="E609" t="s">
        <v>18</v>
      </c>
      <c r="F609">
        <v>5</v>
      </c>
      <c r="G609" t="s">
        <v>1378</v>
      </c>
      <c r="H609">
        <v>4</v>
      </c>
      <c r="I609" t="s">
        <v>35</v>
      </c>
      <c r="J609" t="s">
        <v>28</v>
      </c>
      <c r="K609" t="s">
        <v>20</v>
      </c>
      <c r="L609" t="s">
        <v>1375</v>
      </c>
    </row>
    <row r="610" spans="1:12" x14ac:dyDescent="0.35">
      <c r="A610" t="s">
        <v>586</v>
      </c>
      <c r="B610">
        <v>20</v>
      </c>
      <c r="C610" t="str">
        <f t="shared" si="9"/>
        <v>18-22yrs</v>
      </c>
      <c r="D610" t="s">
        <v>31</v>
      </c>
      <c r="E610" t="s">
        <v>26</v>
      </c>
      <c r="F610">
        <v>4</v>
      </c>
      <c r="G610" t="s">
        <v>1378</v>
      </c>
      <c r="H610">
        <v>4</v>
      </c>
      <c r="I610" t="s">
        <v>35</v>
      </c>
      <c r="J610" t="s">
        <v>61</v>
      </c>
      <c r="K610" t="s">
        <v>22</v>
      </c>
      <c r="L610" t="s">
        <v>45</v>
      </c>
    </row>
    <row r="611" spans="1:12" x14ac:dyDescent="0.35">
      <c r="A611" t="s">
        <v>588</v>
      </c>
      <c r="B611">
        <v>20</v>
      </c>
      <c r="C611" t="str">
        <f t="shared" si="9"/>
        <v>18-22yrs</v>
      </c>
      <c r="D611" t="s">
        <v>31</v>
      </c>
      <c r="E611" t="s">
        <v>18</v>
      </c>
      <c r="F611">
        <v>4</v>
      </c>
      <c r="G611" t="s">
        <v>1378</v>
      </c>
      <c r="H611">
        <v>2</v>
      </c>
      <c r="I611" t="s">
        <v>27</v>
      </c>
      <c r="J611" t="s">
        <v>68</v>
      </c>
      <c r="K611" t="s">
        <v>22</v>
      </c>
      <c r="L611" t="s">
        <v>37</v>
      </c>
    </row>
    <row r="612" spans="1:12" x14ac:dyDescent="0.35">
      <c r="A612" t="s">
        <v>599</v>
      </c>
      <c r="B612">
        <v>20</v>
      </c>
      <c r="C612" t="str">
        <f t="shared" si="9"/>
        <v>18-22yrs</v>
      </c>
      <c r="D612" t="s">
        <v>31</v>
      </c>
      <c r="E612" t="s">
        <v>18</v>
      </c>
      <c r="F612">
        <v>4</v>
      </c>
      <c r="G612" t="s">
        <v>1378</v>
      </c>
      <c r="H612">
        <v>2</v>
      </c>
      <c r="I612" t="s">
        <v>47</v>
      </c>
      <c r="J612" t="s">
        <v>66</v>
      </c>
      <c r="K612" t="s">
        <v>20</v>
      </c>
      <c r="L612" t="s">
        <v>1375</v>
      </c>
    </row>
    <row r="613" spans="1:12" x14ac:dyDescent="0.35">
      <c r="A613" t="s">
        <v>600</v>
      </c>
      <c r="B613">
        <v>20</v>
      </c>
      <c r="C613" t="str">
        <f t="shared" si="9"/>
        <v>18-22yrs</v>
      </c>
      <c r="D613" t="s">
        <v>55</v>
      </c>
      <c r="E613" t="s">
        <v>26</v>
      </c>
      <c r="F613">
        <v>2</v>
      </c>
      <c r="G613" t="s">
        <v>1377</v>
      </c>
      <c r="H613">
        <v>4</v>
      </c>
      <c r="I613" t="s">
        <v>35</v>
      </c>
      <c r="J613" t="s">
        <v>76</v>
      </c>
      <c r="K613" t="s">
        <v>22</v>
      </c>
      <c r="L613" t="s">
        <v>37</v>
      </c>
    </row>
    <row r="614" spans="1:12" x14ac:dyDescent="0.35">
      <c r="A614" t="s">
        <v>603</v>
      </c>
      <c r="B614">
        <v>20</v>
      </c>
      <c r="C614" t="str">
        <f t="shared" si="9"/>
        <v>18-22yrs</v>
      </c>
      <c r="D614" t="s">
        <v>31</v>
      </c>
      <c r="E614" t="s">
        <v>18</v>
      </c>
      <c r="F614">
        <v>3</v>
      </c>
      <c r="G614" t="s">
        <v>1378</v>
      </c>
      <c r="H614">
        <v>3</v>
      </c>
      <c r="I614" t="s">
        <v>27</v>
      </c>
      <c r="J614" t="s">
        <v>604</v>
      </c>
      <c r="K614" t="s">
        <v>22</v>
      </c>
      <c r="L614" t="s">
        <v>33</v>
      </c>
    </row>
    <row r="615" spans="1:12" x14ac:dyDescent="0.35">
      <c r="A615" t="s">
        <v>606</v>
      </c>
      <c r="B615">
        <v>20</v>
      </c>
      <c r="C615" t="str">
        <f t="shared" si="9"/>
        <v>18-22yrs</v>
      </c>
      <c r="D615" t="s">
        <v>31</v>
      </c>
      <c r="E615" t="s">
        <v>18</v>
      </c>
      <c r="F615">
        <v>7</v>
      </c>
      <c r="G615" t="s">
        <v>1378</v>
      </c>
      <c r="H615">
        <v>2</v>
      </c>
      <c r="I615" t="s">
        <v>142</v>
      </c>
      <c r="J615" t="s">
        <v>61</v>
      </c>
      <c r="K615" t="s">
        <v>22</v>
      </c>
      <c r="L615" t="s">
        <v>29</v>
      </c>
    </row>
    <row r="616" spans="1:12" x14ac:dyDescent="0.35">
      <c r="A616" t="s">
        <v>607</v>
      </c>
      <c r="B616">
        <v>20</v>
      </c>
      <c r="C616" t="str">
        <f t="shared" si="9"/>
        <v>18-22yrs</v>
      </c>
      <c r="D616" t="s">
        <v>31</v>
      </c>
      <c r="E616" t="s">
        <v>26</v>
      </c>
      <c r="F616">
        <v>0.5</v>
      </c>
      <c r="G616" t="s">
        <v>1377</v>
      </c>
      <c r="H616">
        <v>3</v>
      </c>
      <c r="I616" t="s">
        <v>35</v>
      </c>
      <c r="J616" t="s">
        <v>28</v>
      </c>
      <c r="K616" t="s">
        <v>20</v>
      </c>
      <c r="L616" t="s">
        <v>37</v>
      </c>
    </row>
    <row r="617" spans="1:12" x14ac:dyDescent="0.35">
      <c r="A617" t="s">
        <v>615</v>
      </c>
      <c r="B617">
        <v>20</v>
      </c>
      <c r="C617" t="str">
        <f t="shared" si="9"/>
        <v>18-22yrs</v>
      </c>
      <c r="D617" t="s">
        <v>31</v>
      </c>
      <c r="E617" t="s">
        <v>18</v>
      </c>
      <c r="F617">
        <v>2</v>
      </c>
      <c r="G617" t="s">
        <v>1377</v>
      </c>
      <c r="H617">
        <v>1</v>
      </c>
      <c r="I617" t="s">
        <v>47</v>
      </c>
      <c r="J617" t="s">
        <v>166</v>
      </c>
      <c r="K617" t="s">
        <v>20</v>
      </c>
      <c r="L617" t="s">
        <v>1375</v>
      </c>
    </row>
    <row r="618" spans="1:12" x14ac:dyDescent="0.35">
      <c r="A618" t="s">
        <v>617</v>
      </c>
      <c r="B618">
        <v>20</v>
      </c>
      <c r="C618" t="str">
        <f t="shared" si="9"/>
        <v>18-22yrs</v>
      </c>
      <c r="D618" t="s">
        <v>55</v>
      </c>
      <c r="E618" t="s">
        <v>18</v>
      </c>
      <c r="F618">
        <v>4</v>
      </c>
      <c r="G618" t="s">
        <v>1378</v>
      </c>
      <c r="H618">
        <v>2</v>
      </c>
      <c r="I618" t="s">
        <v>35</v>
      </c>
      <c r="J618" t="s">
        <v>28</v>
      </c>
      <c r="K618" t="s">
        <v>20</v>
      </c>
      <c r="L618" t="s">
        <v>29</v>
      </c>
    </row>
    <row r="619" spans="1:12" x14ac:dyDescent="0.35">
      <c r="A619" t="s">
        <v>618</v>
      </c>
      <c r="B619">
        <v>20</v>
      </c>
      <c r="C619" t="str">
        <f t="shared" si="9"/>
        <v>18-22yrs</v>
      </c>
      <c r="D619" t="s">
        <v>151</v>
      </c>
      <c r="E619" t="s">
        <v>18</v>
      </c>
      <c r="F619">
        <v>0</v>
      </c>
      <c r="G619" t="s">
        <v>1377</v>
      </c>
      <c r="H619">
        <v>4</v>
      </c>
      <c r="I619" t="s">
        <v>35</v>
      </c>
      <c r="J619" t="s">
        <v>61</v>
      </c>
      <c r="K619" t="s">
        <v>20</v>
      </c>
      <c r="L619" t="s">
        <v>37</v>
      </c>
    </row>
    <row r="620" spans="1:12" x14ac:dyDescent="0.35">
      <c r="A620" t="s">
        <v>619</v>
      </c>
      <c r="B620">
        <v>20</v>
      </c>
      <c r="C620" t="str">
        <f t="shared" si="9"/>
        <v>18-22yrs</v>
      </c>
      <c r="D620" t="s">
        <v>55</v>
      </c>
      <c r="E620" t="s">
        <v>18</v>
      </c>
      <c r="F620">
        <v>0</v>
      </c>
      <c r="G620" t="s">
        <v>1377</v>
      </c>
      <c r="H620">
        <v>4</v>
      </c>
      <c r="I620" t="s">
        <v>47</v>
      </c>
      <c r="J620" t="s">
        <v>166</v>
      </c>
      <c r="K620" t="s">
        <v>22</v>
      </c>
      <c r="L620" t="s">
        <v>1375</v>
      </c>
    </row>
    <row r="621" spans="1:12" x14ac:dyDescent="0.35">
      <c r="A621" t="s">
        <v>623</v>
      </c>
      <c r="B621">
        <v>20</v>
      </c>
      <c r="C621" t="str">
        <f t="shared" si="9"/>
        <v>18-22yrs</v>
      </c>
      <c r="D621" t="s">
        <v>55</v>
      </c>
      <c r="E621" t="s">
        <v>18</v>
      </c>
      <c r="F621">
        <v>2</v>
      </c>
      <c r="G621" t="s">
        <v>1377</v>
      </c>
      <c r="H621">
        <v>5</v>
      </c>
      <c r="I621" t="s">
        <v>35</v>
      </c>
      <c r="J621" t="s">
        <v>61</v>
      </c>
      <c r="K621" t="s">
        <v>20</v>
      </c>
      <c r="L621" t="s">
        <v>45</v>
      </c>
    </row>
    <row r="622" spans="1:12" x14ac:dyDescent="0.35">
      <c r="A622" t="s">
        <v>630</v>
      </c>
      <c r="B622">
        <v>20</v>
      </c>
      <c r="C622" t="str">
        <f t="shared" si="9"/>
        <v>18-22yrs</v>
      </c>
      <c r="D622" t="s">
        <v>17</v>
      </c>
      <c r="E622" t="s">
        <v>18</v>
      </c>
      <c r="F622">
        <v>6</v>
      </c>
      <c r="G622" t="s">
        <v>1378</v>
      </c>
      <c r="H622">
        <v>10</v>
      </c>
      <c r="I622" t="s">
        <v>108</v>
      </c>
      <c r="J622" t="s">
        <v>277</v>
      </c>
      <c r="K622" t="s">
        <v>22</v>
      </c>
      <c r="L622" t="s">
        <v>1375</v>
      </c>
    </row>
    <row r="623" spans="1:12" x14ac:dyDescent="0.35">
      <c r="A623" t="s">
        <v>632</v>
      </c>
      <c r="B623">
        <v>20</v>
      </c>
      <c r="C623" t="str">
        <f t="shared" si="9"/>
        <v>18-22yrs</v>
      </c>
      <c r="D623" t="s">
        <v>55</v>
      </c>
      <c r="E623" t="s">
        <v>18</v>
      </c>
      <c r="F623">
        <v>4</v>
      </c>
      <c r="G623" t="s">
        <v>1378</v>
      </c>
      <c r="H623">
        <v>4</v>
      </c>
      <c r="I623" t="s">
        <v>27</v>
      </c>
      <c r="J623" t="s">
        <v>32</v>
      </c>
      <c r="K623" t="s">
        <v>22</v>
      </c>
      <c r="L623" t="s">
        <v>45</v>
      </c>
    </row>
    <row r="624" spans="1:12" x14ac:dyDescent="0.35">
      <c r="A624" t="s">
        <v>643</v>
      </c>
      <c r="B624">
        <v>20</v>
      </c>
      <c r="C624" t="str">
        <f t="shared" si="9"/>
        <v>18-22yrs</v>
      </c>
      <c r="D624" t="s">
        <v>31</v>
      </c>
      <c r="E624" t="s">
        <v>18</v>
      </c>
      <c r="F624">
        <v>0</v>
      </c>
      <c r="G624" t="s">
        <v>1377</v>
      </c>
      <c r="H624">
        <v>0.5</v>
      </c>
      <c r="I624" t="s">
        <v>35</v>
      </c>
      <c r="J624" t="s">
        <v>66</v>
      </c>
      <c r="K624" t="s">
        <v>22</v>
      </c>
      <c r="L624" t="s">
        <v>1375</v>
      </c>
    </row>
    <row r="625" spans="1:12" x14ac:dyDescent="0.35">
      <c r="A625" t="s">
        <v>645</v>
      </c>
      <c r="B625">
        <v>20</v>
      </c>
      <c r="C625" t="str">
        <f t="shared" si="9"/>
        <v>18-22yrs</v>
      </c>
      <c r="D625" t="s">
        <v>151</v>
      </c>
      <c r="E625" t="s">
        <v>18</v>
      </c>
      <c r="F625">
        <v>6</v>
      </c>
      <c r="G625" t="s">
        <v>1378</v>
      </c>
      <c r="H625">
        <v>1</v>
      </c>
      <c r="I625" t="s">
        <v>35</v>
      </c>
      <c r="J625" t="s">
        <v>32</v>
      </c>
      <c r="K625" t="s">
        <v>20</v>
      </c>
      <c r="L625" t="s">
        <v>29</v>
      </c>
    </row>
    <row r="626" spans="1:12" x14ac:dyDescent="0.35">
      <c r="A626" t="s">
        <v>648</v>
      </c>
      <c r="B626">
        <v>20</v>
      </c>
      <c r="C626" t="str">
        <f t="shared" si="9"/>
        <v>18-22yrs</v>
      </c>
      <c r="D626" t="s">
        <v>31</v>
      </c>
      <c r="E626" t="s">
        <v>18</v>
      </c>
      <c r="F626">
        <v>5</v>
      </c>
      <c r="G626" t="s">
        <v>1378</v>
      </c>
      <c r="H626">
        <v>2</v>
      </c>
      <c r="I626" t="s">
        <v>27</v>
      </c>
      <c r="J626" t="s">
        <v>36</v>
      </c>
      <c r="K626" t="s">
        <v>22</v>
      </c>
      <c r="L626" t="s">
        <v>45</v>
      </c>
    </row>
    <row r="627" spans="1:12" x14ac:dyDescent="0.35">
      <c r="A627" t="s">
        <v>651</v>
      </c>
      <c r="B627">
        <v>20</v>
      </c>
      <c r="C627" t="str">
        <f t="shared" si="9"/>
        <v>18-22yrs</v>
      </c>
      <c r="D627" t="s">
        <v>31</v>
      </c>
      <c r="E627" t="s">
        <v>44</v>
      </c>
      <c r="F627">
        <v>1</v>
      </c>
      <c r="G627" t="s">
        <v>1377</v>
      </c>
      <c r="H627">
        <v>2</v>
      </c>
      <c r="I627" t="s">
        <v>47</v>
      </c>
      <c r="J627" t="s">
        <v>66</v>
      </c>
      <c r="K627" t="s">
        <v>22</v>
      </c>
      <c r="L627" t="s">
        <v>37</v>
      </c>
    </row>
    <row r="628" spans="1:12" x14ac:dyDescent="0.35">
      <c r="A628" t="s">
        <v>655</v>
      </c>
      <c r="B628">
        <v>20</v>
      </c>
      <c r="C628" t="str">
        <f t="shared" si="9"/>
        <v>18-22yrs</v>
      </c>
      <c r="D628" t="s">
        <v>31</v>
      </c>
      <c r="E628" t="s">
        <v>18</v>
      </c>
      <c r="F628">
        <v>5</v>
      </c>
      <c r="G628" t="s">
        <v>1378</v>
      </c>
      <c r="H628">
        <v>1</v>
      </c>
      <c r="I628" t="s">
        <v>19</v>
      </c>
      <c r="J628" t="s">
        <v>48</v>
      </c>
      <c r="K628" t="s">
        <v>22</v>
      </c>
      <c r="L628" t="s">
        <v>37</v>
      </c>
    </row>
    <row r="629" spans="1:12" x14ac:dyDescent="0.35">
      <c r="A629" t="s">
        <v>676</v>
      </c>
      <c r="B629">
        <v>20</v>
      </c>
      <c r="C629" t="str">
        <f t="shared" si="9"/>
        <v>18-22yrs</v>
      </c>
      <c r="D629" t="s">
        <v>17</v>
      </c>
      <c r="E629" t="s">
        <v>26</v>
      </c>
      <c r="F629">
        <v>1</v>
      </c>
      <c r="G629" t="s">
        <v>1377</v>
      </c>
      <c r="H629">
        <v>3</v>
      </c>
      <c r="I629" t="s">
        <v>27</v>
      </c>
      <c r="J629" t="s">
        <v>58</v>
      </c>
      <c r="K629" t="s">
        <v>22</v>
      </c>
      <c r="L629" t="s">
        <v>1375</v>
      </c>
    </row>
    <row r="630" spans="1:12" x14ac:dyDescent="0.35">
      <c r="A630" t="s">
        <v>680</v>
      </c>
      <c r="B630">
        <v>20</v>
      </c>
      <c r="C630" t="str">
        <f t="shared" si="9"/>
        <v>18-22yrs</v>
      </c>
      <c r="D630" t="s">
        <v>25</v>
      </c>
      <c r="E630" t="s">
        <v>26</v>
      </c>
      <c r="F630">
        <v>8</v>
      </c>
      <c r="G630" t="s">
        <v>1378</v>
      </c>
      <c r="H630">
        <v>2</v>
      </c>
      <c r="I630" t="s">
        <v>27</v>
      </c>
      <c r="J630" t="s">
        <v>36</v>
      </c>
      <c r="K630" t="s">
        <v>22</v>
      </c>
      <c r="L630" t="s">
        <v>29</v>
      </c>
    </row>
    <row r="631" spans="1:12" x14ac:dyDescent="0.35">
      <c r="A631" t="s">
        <v>700</v>
      </c>
      <c r="B631">
        <v>20</v>
      </c>
      <c r="C631" t="str">
        <f t="shared" si="9"/>
        <v>18-22yrs</v>
      </c>
      <c r="D631" t="s">
        <v>31</v>
      </c>
      <c r="E631" t="s">
        <v>26</v>
      </c>
      <c r="F631">
        <v>4</v>
      </c>
      <c r="G631" t="s">
        <v>1378</v>
      </c>
      <c r="H631">
        <v>1</v>
      </c>
      <c r="I631" t="s">
        <v>142</v>
      </c>
      <c r="J631" t="s">
        <v>28</v>
      </c>
      <c r="K631" t="s">
        <v>22</v>
      </c>
      <c r="L631" t="s">
        <v>701</v>
      </c>
    </row>
    <row r="632" spans="1:12" x14ac:dyDescent="0.35">
      <c r="A632" t="s">
        <v>714</v>
      </c>
      <c r="B632">
        <v>20</v>
      </c>
      <c r="C632" t="str">
        <f t="shared" si="9"/>
        <v>18-22yrs</v>
      </c>
      <c r="D632" t="s">
        <v>31</v>
      </c>
      <c r="E632" t="s">
        <v>18</v>
      </c>
      <c r="F632">
        <v>3</v>
      </c>
      <c r="G632" t="s">
        <v>1378</v>
      </c>
      <c r="H632">
        <v>3</v>
      </c>
      <c r="I632" t="s">
        <v>35</v>
      </c>
      <c r="J632" t="s">
        <v>48</v>
      </c>
      <c r="K632" t="s">
        <v>22</v>
      </c>
      <c r="L632" t="s">
        <v>1375</v>
      </c>
    </row>
    <row r="633" spans="1:12" x14ac:dyDescent="0.35">
      <c r="A633" t="s">
        <v>737</v>
      </c>
      <c r="B633">
        <v>20</v>
      </c>
      <c r="C633" t="str">
        <f t="shared" si="9"/>
        <v>18-22yrs</v>
      </c>
      <c r="D633" t="s">
        <v>17</v>
      </c>
      <c r="E633" t="s">
        <v>18</v>
      </c>
      <c r="F633">
        <v>1</v>
      </c>
      <c r="G633" t="s">
        <v>1377</v>
      </c>
      <c r="H633">
        <v>3</v>
      </c>
      <c r="I633" t="s">
        <v>27</v>
      </c>
      <c r="J633" t="s">
        <v>58</v>
      </c>
      <c r="K633" t="s">
        <v>22</v>
      </c>
      <c r="L633" t="s">
        <v>1375</v>
      </c>
    </row>
    <row r="634" spans="1:12" x14ac:dyDescent="0.35">
      <c r="A634" t="s">
        <v>768</v>
      </c>
      <c r="B634">
        <v>20</v>
      </c>
      <c r="C634" t="str">
        <f t="shared" si="9"/>
        <v>18-22yrs</v>
      </c>
      <c r="D634" t="s">
        <v>17</v>
      </c>
      <c r="E634" t="s">
        <v>18</v>
      </c>
      <c r="F634">
        <v>4</v>
      </c>
      <c r="G634" t="s">
        <v>1378</v>
      </c>
      <c r="H634">
        <v>3</v>
      </c>
      <c r="I634" t="s">
        <v>142</v>
      </c>
      <c r="J634" t="s">
        <v>61</v>
      </c>
      <c r="K634" t="s">
        <v>22</v>
      </c>
      <c r="L634" t="s">
        <v>33</v>
      </c>
    </row>
    <row r="635" spans="1:12" x14ac:dyDescent="0.35">
      <c r="A635" t="s">
        <v>772</v>
      </c>
      <c r="B635">
        <v>20</v>
      </c>
      <c r="C635" t="str">
        <f t="shared" si="9"/>
        <v>18-22yrs</v>
      </c>
      <c r="D635" t="s">
        <v>55</v>
      </c>
      <c r="E635" t="s">
        <v>18</v>
      </c>
      <c r="F635">
        <v>4</v>
      </c>
      <c r="G635" t="s">
        <v>1378</v>
      </c>
      <c r="H635">
        <v>1</v>
      </c>
      <c r="I635" t="s">
        <v>773</v>
      </c>
      <c r="J635" t="s">
        <v>685</v>
      </c>
      <c r="K635" t="s">
        <v>22</v>
      </c>
      <c r="L635" t="s">
        <v>29</v>
      </c>
    </row>
    <row r="636" spans="1:12" x14ac:dyDescent="0.35">
      <c r="A636" t="s">
        <v>775</v>
      </c>
      <c r="B636">
        <v>20</v>
      </c>
      <c r="C636" t="str">
        <f t="shared" si="9"/>
        <v>18-22yrs</v>
      </c>
      <c r="D636" t="s">
        <v>31</v>
      </c>
      <c r="E636" t="s">
        <v>18</v>
      </c>
      <c r="F636">
        <v>0</v>
      </c>
      <c r="G636" t="s">
        <v>1377</v>
      </c>
      <c r="H636">
        <v>4</v>
      </c>
      <c r="I636" t="s">
        <v>27</v>
      </c>
      <c r="J636" t="s">
        <v>156</v>
      </c>
      <c r="K636" t="s">
        <v>20</v>
      </c>
      <c r="L636" t="s">
        <v>33</v>
      </c>
    </row>
    <row r="637" spans="1:12" x14ac:dyDescent="0.35">
      <c r="A637" t="s">
        <v>778</v>
      </c>
      <c r="B637">
        <v>20</v>
      </c>
      <c r="C637" t="str">
        <f t="shared" si="9"/>
        <v>18-22yrs</v>
      </c>
      <c r="D637" t="s">
        <v>31</v>
      </c>
      <c r="E637" t="s">
        <v>26</v>
      </c>
      <c r="F637">
        <v>4</v>
      </c>
      <c r="G637" t="s">
        <v>1378</v>
      </c>
      <c r="H637">
        <v>3</v>
      </c>
      <c r="I637" t="s">
        <v>27</v>
      </c>
      <c r="J637" t="s">
        <v>61</v>
      </c>
      <c r="K637" t="s">
        <v>20</v>
      </c>
      <c r="L637" t="s">
        <v>33</v>
      </c>
    </row>
    <row r="638" spans="1:12" x14ac:dyDescent="0.35">
      <c r="A638" t="s">
        <v>779</v>
      </c>
      <c r="B638">
        <v>20</v>
      </c>
      <c r="C638" t="str">
        <f t="shared" si="9"/>
        <v>18-22yrs</v>
      </c>
      <c r="D638" t="s">
        <v>31</v>
      </c>
      <c r="E638" t="s">
        <v>18</v>
      </c>
      <c r="F638">
        <v>4</v>
      </c>
      <c r="G638" t="s">
        <v>1378</v>
      </c>
      <c r="H638">
        <v>1</v>
      </c>
      <c r="I638" t="s">
        <v>35</v>
      </c>
      <c r="J638" t="s">
        <v>166</v>
      </c>
      <c r="K638" t="s">
        <v>22</v>
      </c>
      <c r="L638" t="s">
        <v>37</v>
      </c>
    </row>
    <row r="639" spans="1:12" x14ac:dyDescent="0.35">
      <c r="A639" t="s">
        <v>780</v>
      </c>
      <c r="B639">
        <v>20</v>
      </c>
      <c r="C639" t="str">
        <f t="shared" si="9"/>
        <v>18-22yrs</v>
      </c>
      <c r="D639" t="s">
        <v>55</v>
      </c>
      <c r="E639" t="s">
        <v>18</v>
      </c>
      <c r="F639">
        <v>5</v>
      </c>
      <c r="G639" t="s">
        <v>1378</v>
      </c>
      <c r="H639">
        <v>1</v>
      </c>
      <c r="I639" t="s">
        <v>47</v>
      </c>
      <c r="J639" t="s">
        <v>28</v>
      </c>
      <c r="K639" t="s">
        <v>22</v>
      </c>
      <c r="L639" t="s">
        <v>1375</v>
      </c>
    </row>
    <row r="640" spans="1:12" x14ac:dyDescent="0.35">
      <c r="A640" t="s">
        <v>781</v>
      </c>
      <c r="B640">
        <v>20</v>
      </c>
      <c r="C640" t="str">
        <f t="shared" si="9"/>
        <v>18-22yrs</v>
      </c>
      <c r="D640" t="s">
        <v>31</v>
      </c>
      <c r="E640" t="s">
        <v>26</v>
      </c>
      <c r="F640">
        <v>5</v>
      </c>
      <c r="G640" t="s">
        <v>1378</v>
      </c>
      <c r="H640">
        <v>1</v>
      </c>
      <c r="I640" t="s">
        <v>27</v>
      </c>
      <c r="J640" t="s">
        <v>782</v>
      </c>
      <c r="K640" t="s">
        <v>22</v>
      </c>
      <c r="L640" t="s">
        <v>29</v>
      </c>
    </row>
    <row r="641" spans="1:12" x14ac:dyDescent="0.35">
      <c r="A641" t="s">
        <v>793</v>
      </c>
      <c r="B641">
        <v>20</v>
      </c>
      <c r="C641" t="str">
        <f t="shared" si="9"/>
        <v>18-22yrs</v>
      </c>
      <c r="D641" t="s">
        <v>55</v>
      </c>
      <c r="E641" t="s">
        <v>18</v>
      </c>
      <c r="F641">
        <v>6</v>
      </c>
      <c r="G641" t="s">
        <v>1378</v>
      </c>
      <c r="H641">
        <v>4</v>
      </c>
      <c r="I641" t="s">
        <v>35</v>
      </c>
      <c r="J641" t="s">
        <v>61</v>
      </c>
      <c r="K641" t="s">
        <v>20</v>
      </c>
      <c r="L641" t="s">
        <v>29</v>
      </c>
    </row>
    <row r="642" spans="1:12" x14ac:dyDescent="0.35">
      <c r="A642" t="s">
        <v>799</v>
      </c>
      <c r="B642">
        <v>20</v>
      </c>
      <c r="C642" t="str">
        <f t="shared" ref="C642:C705" si="10">VLOOKUP(B642,$U$2:$V$4,2)</f>
        <v>18-22yrs</v>
      </c>
      <c r="D642" t="s">
        <v>31</v>
      </c>
      <c r="E642" t="s">
        <v>18</v>
      </c>
      <c r="F642">
        <v>0</v>
      </c>
      <c r="G642" t="s">
        <v>1377</v>
      </c>
      <c r="H642">
        <v>10</v>
      </c>
      <c r="I642" t="s">
        <v>35</v>
      </c>
      <c r="J642" t="s">
        <v>61</v>
      </c>
      <c r="K642" t="s">
        <v>22</v>
      </c>
      <c r="L642" t="s">
        <v>37</v>
      </c>
    </row>
    <row r="643" spans="1:12" x14ac:dyDescent="0.35">
      <c r="A643" t="s">
        <v>800</v>
      </c>
      <c r="B643">
        <v>20</v>
      </c>
      <c r="C643" t="str">
        <f t="shared" si="10"/>
        <v>18-22yrs</v>
      </c>
      <c r="D643" t="s">
        <v>17</v>
      </c>
      <c r="E643" t="s">
        <v>18</v>
      </c>
      <c r="F643">
        <v>3</v>
      </c>
      <c r="G643" t="s">
        <v>1378</v>
      </c>
      <c r="H643">
        <v>2</v>
      </c>
      <c r="I643" t="s">
        <v>35</v>
      </c>
      <c r="J643" t="s">
        <v>61</v>
      </c>
      <c r="K643" t="s">
        <v>22</v>
      </c>
      <c r="L643" t="s">
        <v>1375</v>
      </c>
    </row>
    <row r="644" spans="1:12" x14ac:dyDescent="0.35">
      <c r="A644" t="s">
        <v>807</v>
      </c>
      <c r="B644">
        <v>20</v>
      </c>
      <c r="C644" t="str">
        <f t="shared" si="10"/>
        <v>18-22yrs</v>
      </c>
      <c r="D644" t="s">
        <v>31</v>
      </c>
      <c r="E644" t="s">
        <v>18</v>
      </c>
      <c r="F644">
        <v>0</v>
      </c>
      <c r="G644" t="s">
        <v>1377</v>
      </c>
      <c r="H644">
        <v>2</v>
      </c>
      <c r="I644" t="s">
        <v>35</v>
      </c>
      <c r="J644" t="s">
        <v>32</v>
      </c>
      <c r="K644" t="s">
        <v>22</v>
      </c>
      <c r="L644" t="s">
        <v>1375</v>
      </c>
    </row>
    <row r="645" spans="1:12" x14ac:dyDescent="0.35">
      <c r="A645" t="s">
        <v>808</v>
      </c>
      <c r="B645">
        <v>20</v>
      </c>
      <c r="C645" t="str">
        <f t="shared" si="10"/>
        <v>18-22yrs</v>
      </c>
      <c r="D645" t="s">
        <v>31</v>
      </c>
      <c r="E645" t="s">
        <v>26</v>
      </c>
      <c r="F645">
        <v>4</v>
      </c>
      <c r="G645" t="s">
        <v>1378</v>
      </c>
      <c r="H645">
        <v>2</v>
      </c>
      <c r="I645" t="s">
        <v>35</v>
      </c>
      <c r="J645" t="s">
        <v>809</v>
      </c>
      <c r="K645" t="s">
        <v>22</v>
      </c>
      <c r="L645" t="s">
        <v>810</v>
      </c>
    </row>
    <row r="646" spans="1:12" x14ac:dyDescent="0.35">
      <c r="A646" t="s">
        <v>815</v>
      </c>
      <c r="B646">
        <v>20</v>
      </c>
      <c r="C646" t="str">
        <f t="shared" si="10"/>
        <v>18-22yrs</v>
      </c>
      <c r="D646" t="s">
        <v>31</v>
      </c>
      <c r="E646" t="s">
        <v>18</v>
      </c>
      <c r="F646">
        <v>4</v>
      </c>
      <c r="G646" t="s">
        <v>1378</v>
      </c>
      <c r="H646">
        <v>2</v>
      </c>
      <c r="I646" t="s">
        <v>47</v>
      </c>
      <c r="J646" t="s">
        <v>32</v>
      </c>
      <c r="K646" t="s">
        <v>22</v>
      </c>
      <c r="L646" t="s">
        <v>686</v>
      </c>
    </row>
    <row r="647" spans="1:12" x14ac:dyDescent="0.35">
      <c r="A647" t="s">
        <v>816</v>
      </c>
      <c r="B647">
        <v>20</v>
      </c>
      <c r="C647" t="str">
        <f t="shared" si="10"/>
        <v>18-22yrs</v>
      </c>
      <c r="D647" t="s">
        <v>31</v>
      </c>
      <c r="E647" t="s">
        <v>18</v>
      </c>
      <c r="F647">
        <v>6</v>
      </c>
      <c r="G647" t="s">
        <v>1378</v>
      </c>
      <c r="H647">
        <v>0</v>
      </c>
      <c r="I647" t="s">
        <v>19</v>
      </c>
      <c r="J647" t="s">
        <v>48</v>
      </c>
      <c r="K647" t="s">
        <v>22</v>
      </c>
      <c r="L647" t="s">
        <v>817</v>
      </c>
    </row>
    <row r="648" spans="1:12" x14ac:dyDescent="0.35">
      <c r="A648" t="s">
        <v>821</v>
      </c>
      <c r="B648">
        <v>20</v>
      </c>
      <c r="C648" t="str">
        <f t="shared" si="10"/>
        <v>18-22yrs</v>
      </c>
      <c r="D648" t="s">
        <v>151</v>
      </c>
      <c r="E648" t="s">
        <v>18</v>
      </c>
      <c r="F648">
        <v>3</v>
      </c>
      <c r="G648" t="s">
        <v>1378</v>
      </c>
      <c r="H648">
        <v>1</v>
      </c>
      <c r="I648" t="s">
        <v>47</v>
      </c>
      <c r="J648" t="s">
        <v>36</v>
      </c>
      <c r="K648" t="s">
        <v>20</v>
      </c>
      <c r="L648" t="s">
        <v>29</v>
      </c>
    </row>
    <row r="649" spans="1:12" x14ac:dyDescent="0.35">
      <c r="A649" t="s">
        <v>826</v>
      </c>
      <c r="B649">
        <v>20</v>
      </c>
      <c r="C649" t="str">
        <f t="shared" si="10"/>
        <v>18-22yrs</v>
      </c>
      <c r="D649" t="s">
        <v>55</v>
      </c>
      <c r="E649" t="s">
        <v>18</v>
      </c>
      <c r="F649">
        <v>2</v>
      </c>
      <c r="G649" t="s">
        <v>1377</v>
      </c>
      <c r="H649">
        <v>1</v>
      </c>
      <c r="I649" t="s">
        <v>27</v>
      </c>
      <c r="J649" t="s">
        <v>32</v>
      </c>
      <c r="K649" t="s">
        <v>20</v>
      </c>
      <c r="L649" t="s">
        <v>29</v>
      </c>
    </row>
    <row r="650" spans="1:12" x14ac:dyDescent="0.35">
      <c r="A650" t="s">
        <v>838</v>
      </c>
      <c r="B650">
        <v>20</v>
      </c>
      <c r="C650" t="str">
        <f t="shared" si="10"/>
        <v>18-22yrs</v>
      </c>
      <c r="D650" t="s">
        <v>31</v>
      </c>
      <c r="E650" t="s">
        <v>26</v>
      </c>
      <c r="F650">
        <v>5</v>
      </c>
      <c r="G650" t="s">
        <v>1378</v>
      </c>
      <c r="H650">
        <v>3</v>
      </c>
      <c r="I650" t="s">
        <v>27</v>
      </c>
      <c r="J650" t="s">
        <v>66</v>
      </c>
      <c r="K650" t="s">
        <v>20</v>
      </c>
      <c r="L650" t="s">
        <v>29</v>
      </c>
    </row>
    <row r="651" spans="1:12" x14ac:dyDescent="0.35">
      <c r="A651" t="s">
        <v>842</v>
      </c>
      <c r="B651">
        <v>20</v>
      </c>
      <c r="C651" t="str">
        <f t="shared" si="10"/>
        <v>18-22yrs</v>
      </c>
      <c r="D651" t="s">
        <v>31</v>
      </c>
      <c r="E651" t="s">
        <v>26</v>
      </c>
      <c r="F651">
        <v>1.5</v>
      </c>
      <c r="G651" t="s">
        <v>1377</v>
      </c>
      <c r="H651">
        <v>1</v>
      </c>
      <c r="I651" t="s">
        <v>27</v>
      </c>
      <c r="J651" t="s">
        <v>32</v>
      </c>
      <c r="K651" t="s">
        <v>22</v>
      </c>
      <c r="L651" t="s">
        <v>33</v>
      </c>
    </row>
    <row r="652" spans="1:12" x14ac:dyDescent="0.35">
      <c r="A652" t="s">
        <v>849</v>
      </c>
      <c r="B652">
        <v>20</v>
      </c>
      <c r="C652" t="str">
        <f t="shared" si="10"/>
        <v>18-22yrs</v>
      </c>
      <c r="D652" t="s">
        <v>31</v>
      </c>
      <c r="E652" t="s">
        <v>18</v>
      </c>
      <c r="F652">
        <v>5</v>
      </c>
      <c r="G652" t="s">
        <v>1378</v>
      </c>
      <c r="H652">
        <v>1</v>
      </c>
      <c r="I652" t="s">
        <v>27</v>
      </c>
      <c r="J652" t="s">
        <v>850</v>
      </c>
      <c r="K652" t="s">
        <v>22</v>
      </c>
      <c r="L652" t="s">
        <v>453</v>
      </c>
    </row>
    <row r="653" spans="1:12" x14ac:dyDescent="0.35">
      <c r="A653" t="s">
        <v>851</v>
      </c>
      <c r="B653">
        <v>20</v>
      </c>
      <c r="C653" t="str">
        <f t="shared" si="10"/>
        <v>18-22yrs</v>
      </c>
      <c r="D653" t="s">
        <v>31</v>
      </c>
      <c r="E653" t="s">
        <v>26</v>
      </c>
      <c r="F653">
        <v>2</v>
      </c>
      <c r="G653" t="s">
        <v>1377</v>
      </c>
      <c r="H653">
        <v>4</v>
      </c>
      <c r="I653" t="s">
        <v>27</v>
      </c>
      <c r="J653" t="s">
        <v>32</v>
      </c>
      <c r="K653" t="s">
        <v>22</v>
      </c>
      <c r="L653" t="s">
        <v>33</v>
      </c>
    </row>
    <row r="654" spans="1:12" x14ac:dyDescent="0.35">
      <c r="A654" t="s">
        <v>854</v>
      </c>
      <c r="B654">
        <v>20</v>
      </c>
      <c r="C654" t="str">
        <f t="shared" si="10"/>
        <v>18-22yrs</v>
      </c>
      <c r="D654" t="s">
        <v>31</v>
      </c>
      <c r="E654" t="s">
        <v>18</v>
      </c>
      <c r="F654">
        <v>0</v>
      </c>
      <c r="G654" t="s">
        <v>1377</v>
      </c>
      <c r="H654">
        <v>1</v>
      </c>
      <c r="I654" t="s">
        <v>47</v>
      </c>
      <c r="J654" t="s">
        <v>166</v>
      </c>
      <c r="K654" t="s">
        <v>20</v>
      </c>
      <c r="L654" t="s">
        <v>33</v>
      </c>
    </row>
    <row r="655" spans="1:12" x14ac:dyDescent="0.35">
      <c r="A655" t="s">
        <v>860</v>
      </c>
      <c r="B655">
        <v>20</v>
      </c>
      <c r="C655" t="str">
        <f t="shared" si="10"/>
        <v>18-22yrs</v>
      </c>
      <c r="D655" t="s">
        <v>31</v>
      </c>
      <c r="E655" t="s">
        <v>26</v>
      </c>
      <c r="F655">
        <v>2</v>
      </c>
      <c r="G655" t="s">
        <v>1377</v>
      </c>
      <c r="H655">
        <v>10</v>
      </c>
      <c r="I655" t="s">
        <v>27</v>
      </c>
      <c r="J655" t="s">
        <v>61</v>
      </c>
      <c r="K655" t="s">
        <v>22</v>
      </c>
      <c r="L655" t="s">
        <v>357</v>
      </c>
    </row>
    <row r="656" spans="1:12" x14ac:dyDescent="0.35">
      <c r="A656" t="s">
        <v>863</v>
      </c>
      <c r="B656">
        <v>20</v>
      </c>
      <c r="C656" t="str">
        <f t="shared" si="10"/>
        <v>18-22yrs</v>
      </c>
      <c r="D656" t="s">
        <v>31</v>
      </c>
      <c r="E656" t="s">
        <v>26</v>
      </c>
      <c r="F656">
        <v>4</v>
      </c>
      <c r="G656" t="s">
        <v>1378</v>
      </c>
      <c r="H656">
        <v>2</v>
      </c>
      <c r="I656" t="s">
        <v>35</v>
      </c>
      <c r="J656" t="s">
        <v>68</v>
      </c>
      <c r="K656" t="s">
        <v>22</v>
      </c>
      <c r="L656" t="s">
        <v>45</v>
      </c>
    </row>
    <row r="657" spans="1:12" x14ac:dyDescent="0.35">
      <c r="A657" t="s">
        <v>864</v>
      </c>
      <c r="B657">
        <v>20</v>
      </c>
      <c r="C657" t="str">
        <f t="shared" si="10"/>
        <v>18-22yrs</v>
      </c>
      <c r="D657" t="s">
        <v>55</v>
      </c>
      <c r="E657" t="s">
        <v>26</v>
      </c>
      <c r="F657">
        <v>2</v>
      </c>
      <c r="G657" t="s">
        <v>1377</v>
      </c>
      <c r="H657">
        <v>4</v>
      </c>
      <c r="I657" t="s">
        <v>142</v>
      </c>
      <c r="J657" t="s">
        <v>66</v>
      </c>
      <c r="K657" t="s">
        <v>22</v>
      </c>
      <c r="L657" t="s">
        <v>33</v>
      </c>
    </row>
    <row r="658" spans="1:12" x14ac:dyDescent="0.35">
      <c r="A658" t="s">
        <v>870</v>
      </c>
      <c r="B658">
        <v>20</v>
      </c>
      <c r="C658" t="str">
        <f t="shared" si="10"/>
        <v>18-22yrs</v>
      </c>
      <c r="D658" t="s">
        <v>17</v>
      </c>
      <c r="E658" t="s">
        <v>18</v>
      </c>
      <c r="F658">
        <v>3</v>
      </c>
      <c r="G658" t="s">
        <v>1378</v>
      </c>
      <c r="H658">
        <v>5</v>
      </c>
      <c r="I658" t="s">
        <v>47</v>
      </c>
      <c r="J658" t="s">
        <v>58</v>
      </c>
      <c r="K658" t="s">
        <v>22</v>
      </c>
      <c r="L658" t="s">
        <v>1375</v>
      </c>
    </row>
    <row r="659" spans="1:12" x14ac:dyDescent="0.35">
      <c r="A659" t="s">
        <v>872</v>
      </c>
      <c r="B659">
        <v>20</v>
      </c>
      <c r="C659" t="str">
        <f t="shared" si="10"/>
        <v>18-22yrs</v>
      </c>
      <c r="D659" t="s">
        <v>55</v>
      </c>
      <c r="E659" t="s">
        <v>26</v>
      </c>
      <c r="F659">
        <v>2</v>
      </c>
      <c r="G659" t="s">
        <v>1377</v>
      </c>
      <c r="H659">
        <v>2</v>
      </c>
      <c r="I659" t="s">
        <v>27</v>
      </c>
      <c r="J659" t="s">
        <v>32</v>
      </c>
      <c r="K659" t="s">
        <v>22</v>
      </c>
      <c r="L659" t="s">
        <v>1375</v>
      </c>
    </row>
    <row r="660" spans="1:12" x14ac:dyDescent="0.35">
      <c r="A660" t="s">
        <v>874</v>
      </c>
      <c r="B660">
        <v>20</v>
      </c>
      <c r="C660" t="str">
        <f t="shared" si="10"/>
        <v>18-22yrs</v>
      </c>
      <c r="D660" t="s">
        <v>17</v>
      </c>
      <c r="E660" t="s">
        <v>18</v>
      </c>
      <c r="F660">
        <v>5</v>
      </c>
      <c r="G660" t="s">
        <v>1378</v>
      </c>
      <c r="H660">
        <v>3</v>
      </c>
      <c r="I660" t="s">
        <v>27</v>
      </c>
      <c r="J660" t="s">
        <v>58</v>
      </c>
      <c r="K660" t="s">
        <v>22</v>
      </c>
      <c r="L660" t="s">
        <v>33</v>
      </c>
    </row>
    <row r="661" spans="1:12" x14ac:dyDescent="0.35">
      <c r="A661" t="s">
        <v>879</v>
      </c>
      <c r="B661">
        <v>20</v>
      </c>
      <c r="C661" t="str">
        <f t="shared" si="10"/>
        <v>18-22yrs</v>
      </c>
      <c r="D661" t="s">
        <v>55</v>
      </c>
      <c r="E661" t="s">
        <v>26</v>
      </c>
      <c r="F661">
        <v>4</v>
      </c>
      <c r="G661" t="s">
        <v>1378</v>
      </c>
      <c r="H661">
        <v>2</v>
      </c>
      <c r="I661" t="s">
        <v>47</v>
      </c>
      <c r="J661" t="s">
        <v>166</v>
      </c>
      <c r="K661" t="s">
        <v>22</v>
      </c>
      <c r="L661" t="s">
        <v>37</v>
      </c>
    </row>
    <row r="662" spans="1:12" x14ac:dyDescent="0.35">
      <c r="A662" t="s">
        <v>883</v>
      </c>
      <c r="B662">
        <v>20</v>
      </c>
      <c r="C662" t="str">
        <f t="shared" si="10"/>
        <v>18-22yrs</v>
      </c>
      <c r="D662" t="s">
        <v>31</v>
      </c>
      <c r="E662" t="s">
        <v>26</v>
      </c>
      <c r="F662">
        <v>0</v>
      </c>
      <c r="G662" t="s">
        <v>1377</v>
      </c>
      <c r="H662">
        <v>1</v>
      </c>
      <c r="I662" t="s">
        <v>27</v>
      </c>
      <c r="J662" t="s">
        <v>884</v>
      </c>
      <c r="K662" t="s">
        <v>22</v>
      </c>
      <c r="L662" t="s">
        <v>885</v>
      </c>
    </row>
    <row r="663" spans="1:12" x14ac:dyDescent="0.35">
      <c r="A663" t="s">
        <v>892</v>
      </c>
      <c r="B663">
        <v>20</v>
      </c>
      <c r="C663" t="str">
        <f t="shared" si="10"/>
        <v>18-22yrs</v>
      </c>
      <c r="D663" t="s">
        <v>55</v>
      </c>
      <c r="E663" t="s">
        <v>18</v>
      </c>
      <c r="F663">
        <v>4</v>
      </c>
      <c r="G663" t="s">
        <v>1378</v>
      </c>
      <c r="H663">
        <v>3</v>
      </c>
      <c r="I663" t="s">
        <v>35</v>
      </c>
      <c r="J663" t="s">
        <v>156</v>
      </c>
      <c r="K663" t="s">
        <v>22</v>
      </c>
      <c r="L663" t="s">
        <v>37</v>
      </c>
    </row>
    <row r="664" spans="1:12" x14ac:dyDescent="0.35">
      <c r="A664" t="s">
        <v>902</v>
      </c>
      <c r="B664">
        <v>20</v>
      </c>
      <c r="C664" t="str">
        <f t="shared" si="10"/>
        <v>18-22yrs</v>
      </c>
      <c r="D664" t="s">
        <v>17</v>
      </c>
      <c r="E664" t="s">
        <v>18</v>
      </c>
      <c r="F664">
        <v>4</v>
      </c>
      <c r="G664" t="s">
        <v>1378</v>
      </c>
      <c r="H664">
        <v>2</v>
      </c>
      <c r="I664" t="s">
        <v>35</v>
      </c>
      <c r="J664" t="s">
        <v>39</v>
      </c>
      <c r="K664" t="s">
        <v>22</v>
      </c>
      <c r="L664" t="s">
        <v>1375</v>
      </c>
    </row>
    <row r="665" spans="1:12" x14ac:dyDescent="0.35">
      <c r="A665" t="s">
        <v>909</v>
      </c>
      <c r="B665">
        <v>20</v>
      </c>
      <c r="C665" t="str">
        <f t="shared" si="10"/>
        <v>18-22yrs</v>
      </c>
      <c r="D665" t="s">
        <v>31</v>
      </c>
      <c r="E665" t="s">
        <v>26</v>
      </c>
      <c r="F665">
        <v>0.5</v>
      </c>
      <c r="G665" t="s">
        <v>1377</v>
      </c>
      <c r="H665">
        <v>0.5</v>
      </c>
      <c r="I665" t="s">
        <v>47</v>
      </c>
      <c r="J665" t="s">
        <v>910</v>
      </c>
      <c r="K665" t="s">
        <v>22</v>
      </c>
      <c r="L665" t="s">
        <v>378</v>
      </c>
    </row>
    <row r="666" spans="1:12" x14ac:dyDescent="0.35">
      <c r="A666" t="s">
        <v>914</v>
      </c>
      <c r="B666">
        <v>20</v>
      </c>
      <c r="C666" t="str">
        <f t="shared" si="10"/>
        <v>18-22yrs</v>
      </c>
      <c r="D666" t="s">
        <v>31</v>
      </c>
      <c r="E666" t="s">
        <v>18</v>
      </c>
      <c r="F666">
        <v>1</v>
      </c>
      <c r="G666" t="s">
        <v>1377</v>
      </c>
      <c r="H666">
        <v>4</v>
      </c>
      <c r="I666" t="s">
        <v>47</v>
      </c>
      <c r="J666" t="s">
        <v>32</v>
      </c>
      <c r="K666" t="s">
        <v>22</v>
      </c>
      <c r="L666" t="s">
        <v>37</v>
      </c>
    </row>
    <row r="667" spans="1:12" x14ac:dyDescent="0.35">
      <c r="A667" t="s">
        <v>921</v>
      </c>
      <c r="B667">
        <v>20</v>
      </c>
      <c r="C667" t="str">
        <f t="shared" si="10"/>
        <v>18-22yrs</v>
      </c>
      <c r="D667" t="s">
        <v>151</v>
      </c>
      <c r="E667" t="s">
        <v>26</v>
      </c>
      <c r="F667">
        <v>7</v>
      </c>
      <c r="G667" t="s">
        <v>1378</v>
      </c>
      <c r="H667">
        <v>3</v>
      </c>
      <c r="I667" t="s">
        <v>35</v>
      </c>
      <c r="J667" t="s">
        <v>28</v>
      </c>
      <c r="K667" t="s">
        <v>22</v>
      </c>
      <c r="L667" t="s">
        <v>922</v>
      </c>
    </row>
    <row r="668" spans="1:12" x14ac:dyDescent="0.35">
      <c r="A668" t="s">
        <v>935</v>
      </c>
      <c r="B668">
        <v>20</v>
      </c>
      <c r="C668" t="str">
        <f t="shared" si="10"/>
        <v>18-22yrs</v>
      </c>
      <c r="D668" t="s">
        <v>31</v>
      </c>
      <c r="E668" t="s">
        <v>18</v>
      </c>
      <c r="F668">
        <v>3</v>
      </c>
      <c r="G668" t="s">
        <v>1378</v>
      </c>
      <c r="H668">
        <v>2</v>
      </c>
      <c r="I668" t="s">
        <v>27</v>
      </c>
      <c r="J668" t="s">
        <v>28</v>
      </c>
      <c r="K668" t="s">
        <v>20</v>
      </c>
      <c r="L668" t="s">
        <v>37</v>
      </c>
    </row>
    <row r="669" spans="1:12" x14ac:dyDescent="0.35">
      <c r="A669" t="s">
        <v>939</v>
      </c>
      <c r="B669">
        <v>20</v>
      </c>
      <c r="C669" t="str">
        <f t="shared" si="10"/>
        <v>18-22yrs</v>
      </c>
      <c r="D669" t="s">
        <v>31</v>
      </c>
      <c r="E669" t="s">
        <v>26</v>
      </c>
      <c r="F669">
        <v>2</v>
      </c>
      <c r="G669" t="s">
        <v>1377</v>
      </c>
      <c r="H669">
        <v>2</v>
      </c>
      <c r="I669" t="s">
        <v>27</v>
      </c>
      <c r="J669" t="s">
        <v>32</v>
      </c>
      <c r="K669" t="s">
        <v>22</v>
      </c>
      <c r="L669" t="s">
        <v>29</v>
      </c>
    </row>
    <row r="670" spans="1:12" x14ac:dyDescent="0.35">
      <c r="A670" t="s">
        <v>942</v>
      </c>
      <c r="B670">
        <v>20</v>
      </c>
      <c r="C670" t="str">
        <f t="shared" si="10"/>
        <v>18-22yrs</v>
      </c>
      <c r="D670" t="s">
        <v>17</v>
      </c>
      <c r="E670" t="s">
        <v>26</v>
      </c>
      <c r="F670">
        <v>5</v>
      </c>
      <c r="G670" t="s">
        <v>1378</v>
      </c>
      <c r="H670">
        <v>2</v>
      </c>
      <c r="I670" t="s">
        <v>27</v>
      </c>
      <c r="J670" t="s">
        <v>61</v>
      </c>
      <c r="K670" t="s">
        <v>22</v>
      </c>
      <c r="L670" t="s">
        <v>33</v>
      </c>
    </row>
    <row r="671" spans="1:12" x14ac:dyDescent="0.35">
      <c r="A671" t="s">
        <v>946</v>
      </c>
      <c r="B671">
        <v>20</v>
      </c>
      <c r="C671" t="str">
        <f t="shared" si="10"/>
        <v>18-22yrs</v>
      </c>
      <c r="D671" t="s">
        <v>31</v>
      </c>
      <c r="E671" t="s">
        <v>26</v>
      </c>
      <c r="F671">
        <v>0</v>
      </c>
      <c r="G671" t="s">
        <v>1377</v>
      </c>
      <c r="H671">
        <v>4</v>
      </c>
      <c r="I671" t="s">
        <v>27</v>
      </c>
      <c r="J671" t="s">
        <v>61</v>
      </c>
      <c r="K671" t="s">
        <v>22</v>
      </c>
      <c r="L671" t="s">
        <v>33</v>
      </c>
    </row>
    <row r="672" spans="1:12" x14ac:dyDescent="0.35">
      <c r="A672" t="s">
        <v>966</v>
      </c>
      <c r="B672">
        <v>20</v>
      </c>
      <c r="C672" t="str">
        <f t="shared" si="10"/>
        <v>18-22yrs</v>
      </c>
      <c r="D672" t="s">
        <v>31</v>
      </c>
      <c r="E672" t="s">
        <v>18</v>
      </c>
      <c r="F672">
        <v>4</v>
      </c>
      <c r="G672" t="s">
        <v>1378</v>
      </c>
      <c r="H672">
        <v>3</v>
      </c>
      <c r="I672" t="s">
        <v>35</v>
      </c>
      <c r="J672" t="s">
        <v>36</v>
      </c>
      <c r="K672" t="s">
        <v>20</v>
      </c>
      <c r="L672" t="s">
        <v>45</v>
      </c>
    </row>
    <row r="673" spans="1:12" x14ac:dyDescent="0.35">
      <c r="A673" t="s">
        <v>967</v>
      </c>
      <c r="B673">
        <v>20</v>
      </c>
      <c r="C673" t="str">
        <f t="shared" si="10"/>
        <v>18-22yrs</v>
      </c>
      <c r="D673" t="s">
        <v>87</v>
      </c>
      <c r="E673" t="s">
        <v>87</v>
      </c>
      <c r="F673">
        <v>4</v>
      </c>
      <c r="G673" t="s">
        <v>1378</v>
      </c>
      <c r="H673">
        <v>2</v>
      </c>
      <c r="I673" t="s">
        <v>47</v>
      </c>
      <c r="J673" t="s">
        <v>36</v>
      </c>
      <c r="K673" t="s">
        <v>22</v>
      </c>
      <c r="L673" t="s">
        <v>686</v>
      </c>
    </row>
    <row r="674" spans="1:12" x14ac:dyDescent="0.35">
      <c r="A674" t="s">
        <v>969</v>
      </c>
      <c r="B674">
        <v>20</v>
      </c>
      <c r="C674" t="str">
        <f t="shared" si="10"/>
        <v>18-22yrs</v>
      </c>
      <c r="D674" t="s">
        <v>55</v>
      </c>
      <c r="E674" t="s">
        <v>18</v>
      </c>
      <c r="F674">
        <v>4</v>
      </c>
      <c r="G674" t="s">
        <v>1378</v>
      </c>
      <c r="H674">
        <v>1</v>
      </c>
      <c r="I674" t="s">
        <v>47</v>
      </c>
      <c r="J674" t="s">
        <v>156</v>
      </c>
      <c r="K674" t="s">
        <v>22</v>
      </c>
      <c r="L674" t="s">
        <v>37</v>
      </c>
    </row>
    <row r="675" spans="1:12" x14ac:dyDescent="0.35">
      <c r="A675" t="s">
        <v>974</v>
      </c>
      <c r="B675">
        <v>20</v>
      </c>
      <c r="C675" t="str">
        <f t="shared" si="10"/>
        <v>18-22yrs</v>
      </c>
      <c r="D675" t="s">
        <v>31</v>
      </c>
      <c r="E675" t="s">
        <v>26</v>
      </c>
      <c r="F675">
        <v>2</v>
      </c>
      <c r="G675" t="s">
        <v>1377</v>
      </c>
      <c r="H675">
        <v>1</v>
      </c>
      <c r="I675" t="s">
        <v>27</v>
      </c>
      <c r="J675" t="s">
        <v>32</v>
      </c>
      <c r="K675" t="s">
        <v>20</v>
      </c>
      <c r="L675" t="s">
        <v>1375</v>
      </c>
    </row>
    <row r="676" spans="1:12" x14ac:dyDescent="0.35">
      <c r="A676" t="s">
        <v>978</v>
      </c>
      <c r="B676">
        <v>20</v>
      </c>
      <c r="C676" t="str">
        <f t="shared" si="10"/>
        <v>18-22yrs</v>
      </c>
      <c r="D676" t="s">
        <v>31</v>
      </c>
      <c r="E676" t="s">
        <v>18</v>
      </c>
      <c r="F676">
        <v>6</v>
      </c>
      <c r="G676" t="s">
        <v>1378</v>
      </c>
      <c r="H676">
        <v>3</v>
      </c>
      <c r="I676" t="s">
        <v>47</v>
      </c>
      <c r="J676" t="s">
        <v>36</v>
      </c>
      <c r="K676" t="s">
        <v>22</v>
      </c>
      <c r="L676" t="s">
        <v>37</v>
      </c>
    </row>
    <row r="677" spans="1:12" x14ac:dyDescent="0.35">
      <c r="A677" t="s">
        <v>983</v>
      </c>
      <c r="B677">
        <v>20</v>
      </c>
      <c r="C677" t="str">
        <f t="shared" si="10"/>
        <v>18-22yrs</v>
      </c>
      <c r="D677" t="s">
        <v>55</v>
      </c>
      <c r="E677" t="s">
        <v>18</v>
      </c>
      <c r="F677">
        <v>5</v>
      </c>
      <c r="G677" t="s">
        <v>1378</v>
      </c>
      <c r="H677">
        <v>2</v>
      </c>
      <c r="I677" t="s">
        <v>27</v>
      </c>
      <c r="J677" t="s">
        <v>32</v>
      </c>
      <c r="K677" t="s">
        <v>22</v>
      </c>
      <c r="L677" t="s">
        <v>29</v>
      </c>
    </row>
    <row r="678" spans="1:12" x14ac:dyDescent="0.35">
      <c r="A678" t="s">
        <v>985</v>
      </c>
      <c r="B678">
        <v>20</v>
      </c>
      <c r="C678" t="str">
        <f t="shared" si="10"/>
        <v>18-22yrs</v>
      </c>
      <c r="D678" t="s">
        <v>31</v>
      </c>
      <c r="E678" t="s">
        <v>18</v>
      </c>
      <c r="F678">
        <v>5</v>
      </c>
      <c r="G678" t="s">
        <v>1378</v>
      </c>
      <c r="H678">
        <v>1</v>
      </c>
      <c r="I678" t="s">
        <v>27</v>
      </c>
      <c r="J678" t="s">
        <v>32</v>
      </c>
      <c r="K678" t="s">
        <v>22</v>
      </c>
      <c r="L678" t="s">
        <v>37</v>
      </c>
    </row>
    <row r="679" spans="1:12" x14ac:dyDescent="0.35">
      <c r="A679" t="s">
        <v>989</v>
      </c>
      <c r="B679">
        <v>20</v>
      </c>
      <c r="C679" t="str">
        <f t="shared" si="10"/>
        <v>18-22yrs</v>
      </c>
      <c r="D679" t="s">
        <v>55</v>
      </c>
      <c r="E679" t="s">
        <v>18</v>
      </c>
      <c r="F679">
        <v>2</v>
      </c>
      <c r="G679" t="s">
        <v>1377</v>
      </c>
      <c r="H679">
        <v>2</v>
      </c>
      <c r="I679" t="s">
        <v>47</v>
      </c>
      <c r="J679" t="s">
        <v>28</v>
      </c>
      <c r="K679" t="s">
        <v>22</v>
      </c>
      <c r="L679" t="s">
        <v>37</v>
      </c>
    </row>
    <row r="680" spans="1:12" x14ac:dyDescent="0.35">
      <c r="A680" t="s">
        <v>991</v>
      </c>
      <c r="B680">
        <v>20</v>
      </c>
      <c r="C680" t="str">
        <f t="shared" si="10"/>
        <v>18-22yrs</v>
      </c>
      <c r="D680" t="s">
        <v>31</v>
      </c>
      <c r="E680" t="s">
        <v>18</v>
      </c>
      <c r="F680">
        <v>8</v>
      </c>
      <c r="G680" t="s">
        <v>1378</v>
      </c>
      <c r="H680">
        <v>2</v>
      </c>
      <c r="I680" t="s">
        <v>19</v>
      </c>
      <c r="J680" t="s">
        <v>32</v>
      </c>
      <c r="K680" t="s">
        <v>22</v>
      </c>
      <c r="L680" t="s">
        <v>45</v>
      </c>
    </row>
    <row r="681" spans="1:12" x14ac:dyDescent="0.35">
      <c r="A681" t="s">
        <v>992</v>
      </c>
      <c r="B681">
        <v>20</v>
      </c>
      <c r="C681" t="str">
        <f t="shared" si="10"/>
        <v>18-22yrs</v>
      </c>
      <c r="D681" t="s">
        <v>55</v>
      </c>
      <c r="E681" t="s">
        <v>26</v>
      </c>
      <c r="F681">
        <v>4</v>
      </c>
      <c r="G681" t="s">
        <v>1378</v>
      </c>
      <c r="H681">
        <v>10</v>
      </c>
      <c r="I681" t="s">
        <v>993</v>
      </c>
      <c r="J681" t="s">
        <v>48</v>
      </c>
      <c r="K681" t="s">
        <v>20</v>
      </c>
      <c r="L681" t="s">
        <v>1375</v>
      </c>
    </row>
    <row r="682" spans="1:12" x14ac:dyDescent="0.35">
      <c r="A682" t="s">
        <v>1001</v>
      </c>
      <c r="B682">
        <v>20</v>
      </c>
      <c r="C682" t="str">
        <f t="shared" si="10"/>
        <v>18-22yrs</v>
      </c>
      <c r="D682" t="s">
        <v>55</v>
      </c>
      <c r="E682" t="s">
        <v>26</v>
      </c>
      <c r="F682">
        <v>5</v>
      </c>
      <c r="G682" t="s">
        <v>1378</v>
      </c>
      <c r="H682">
        <v>2</v>
      </c>
      <c r="I682" t="s">
        <v>35</v>
      </c>
      <c r="J682" t="s">
        <v>32</v>
      </c>
      <c r="K682" t="s">
        <v>22</v>
      </c>
      <c r="L682" t="s">
        <v>1375</v>
      </c>
    </row>
    <row r="683" spans="1:12" x14ac:dyDescent="0.35">
      <c r="A683" t="s">
        <v>1003</v>
      </c>
      <c r="B683">
        <v>20</v>
      </c>
      <c r="C683" t="str">
        <f t="shared" si="10"/>
        <v>18-22yrs</v>
      </c>
      <c r="D683" t="s">
        <v>31</v>
      </c>
      <c r="E683" t="s">
        <v>26</v>
      </c>
      <c r="F683">
        <v>4</v>
      </c>
      <c r="G683" t="s">
        <v>1378</v>
      </c>
      <c r="H683">
        <v>3</v>
      </c>
      <c r="I683" t="s">
        <v>47</v>
      </c>
      <c r="J683" t="s">
        <v>32</v>
      </c>
      <c r="K683" t="s">
        <v>20</v>
      </c>
      <c r="L683" t="s">
        <v>1375</v>
      </c>
    </row>
    <row r="684" spans="1:12" x14ac:dyDescent="0.35">
      <c r="A684" t="s">
        <v>1006</v>
      </c>
      <c r="B684">
        <v>20</v>
      </c>
      <c r="C684" t="str">
        <f t="shared" si="10"/>
        <v>18-22yrs</v>
      </c>
      <c r="D684" t="s">
        <v>55</v>
      </c>
      <c r="E684" t="s">
        <v>18</v>
      </c>
      <c r="F684">
        <v>6</v>
      </c>
      <c r="G684" t="s">
        <v>1378</v>
      </c>
      <c r="H684">
        <v>3</v>
      </c>
      <c r="I684" t="s">
        <v>47</v>
      </c>
      <c r="J684" t="s">
        <v>156</v>
      </c>
      <c r="K684" t="s">
        <v>20</v>
      </c>
      <c r="L684" t="s">
        <v>37</v>
      </c>
    </row>
    <row r="685" spans="1:12" x14ac:dyDescent="0.35">
      <c r="A685" t="s">
        <v>1012</v>
      </c>
      <c r="B685">
        <v>20</v>
      </c>
      <c r="C685" t="str">
        <f t="shared" si="10"/>
        <v>18-22yrs</v>
      </c>
      <c r="D685" t="s">
        <v>55</v>
      </c>
      <c r="E685" t="s">
        <v>26</v>
      </c>
      <c r="F685">
        <v>4</v>
      </c>
      <c r="G685" t="s">
        <v>1378</v>
      </c>
      <c r="H685">
        <v>0.5</v>
      </c>
      <c r="I685" t="s">
        <v>35</v>
      </c>
      <c r="J685" t="s">
        <v>32</v>
      </c>
      <c r="K685" t="s">
        <v>22</v>
      </c>
      <c r="L685" t="s">
        <v>1375</v>
      </c>
    </row>
    <row r="686" spans="1:12" x14ac:dyDescent="0.35">
      <c r="A686" t="s">
        <v>1014</v>
      </c>
      <c r="B686">
        <v>20</v>
      </c>
      <c r="C686" t="str">
        <f t="shared" si="10"/>
        <v>18-22yrs</v>
      </c>
      <c r="D686" t="s">
        <v>55</v>
      </c>
      <c r="E686" t="s">
        <v>26</v>
      </c>
      <c r="F686">
        <v>4</v>
      </c>
      <c r="G686" t="s">
        <v>1378</v>
      </c>
      <c r="H686">
        <v>1</v>
      </c>
      <c r="I686" t="s">
        <v>27</v>
      </c>
      <c r="J686" t="s">
        <v>156</v>
      </c>
      <c r="K686" t="s">
        <v>22</v>
      </c>
      <c r="L686" t="s">
        <v>33</v>
      </c>
    </row>
    <row r="687" spans="1:12" x14ac:dyDescent="0.35">
      <c r="A687" t="s">
        <v>1017</v>
      </c>
      <c r="B687">
        <v>20</v>
      </c>
      <c r="C687" t="str">
        <f t="shared" si="10"/>
        <v>18-22yrs</v>
      </c>
      <c r="D687" t="s">
        <v>151</v>
      </c>
      <c r="E687" t="s">
        <v>26</v>
      </c>
      <c r="F687">
        <v>3</v>
      </c>
      <c r="G687" t="s">
        <v>1378</v>
      </c>
      <c r="H687">
        <v>3</v>
      </c>
      <c r="I687" t="s">
        <v>27</v>
      </c>
      <c r="J687" t="s">
        <v>36</v>
      </c>
      <c r="K687" t="s">
        <v>22</v>
      </c>
      <c r="L687" t="s">
        <v>1018</v>
      </c>
    </row>
    <row r="688" spans="1:12" x14ac:dyDescent="0.35">
      <c r="A688" t="s">
        <v>1019</v>
      </c>
      <c r="B688">
        <v>20</v>
      </c>
      <c r="C688" t="str">
        <f t="shared" si="10"/>
        <v>18-22yrs</v>
      </c>
      <c r="D688" t="s">
        <v>31</v>
      </c>
      <c r="E688" t="s">
        <v>18</v>
      </c>
      <c r="F688">
        <v>7</v>
      </c>
      <c r="G688" t="s">
        <v>1378</v>
      </c>
      <c r="H688">
        <v>2</v>
      </c>
      <c r="I688" t="s">
        <v>35</v>
      </c>
      <c r="J688" t="s">
        <v>61</v>
      </c>
      <c r="K688" t="s">
        <v>22</v>
      </c>
      <c r="L688" t="s">
        <v>33</v>
      </c>
    </row>
    <row r="689" spans="1:12" x14ac:dyDescent="0.35">
      <c r="A689" t="s">
        <v>1022</v>
      </c>
      <c r="B689">
        <v>20</v>
      </c>
      <c r="C689" t="str">
        <f t="shared" si="10"/>
        <v>18-22yrs</v>
      </c>
      <c r="D689" t="s">
        <v>55</v>
      </c>
      <c r="E689" t="s">
        <v>18</v>
      </c>
      <c r="F689">
        <v>8</v>
      </c>
      <c r="G689" t="s">
        <v>1378</v>
      </c>
      <c r="H689">
        <v>3</v>
      </c>
      <c r="I689" t="s">
        <v>35</v>
      </c>
      <c r="J689" t="s">
        <v>32</v>
      </c>
      <c r="K689" t="s">
        <v>22</v>
      </c>
      <c r="L689" t="s">
        <v>29</v>
      </c>
    </row>
    <row r="690" spans="1:12" x14ac:dyDescent="0.35">
      <c r="A690" t="s">
        <v>1024</v>
      </c>
      <c r="B690">
        <v>20</v>
      </c>
      <c r="C690" t="str">
        <f t="shared" si="10"/>
        <v>18-22yrs</v>
      </c>
      <c r="D690" t="s">
        <v>31</v>
      </c>
      <c r="E690" t="s">
        <v>26</v>
      </c>
      <c r="F690">
        <v>4</v>
      </c>
      <c r="G690" t="s">
        <v>1378</v>
      </c>
      <c r="H690">
        <v>1</v>
      </c>
      <c r="I690" t="s">
        <v>35</v>
      </c>
      <c r="J690" t="s">
        <v>156</v>
      </c>
      <c r="K690" t="s">
        <v>20</v>
      </c>
      <c r="L690" t="s">
        <v>45</v>
      </c>
    </row>
    <row r="691" spans="1:12" x14ac:dyDescent="0.35">
      <c r="A691" t="s">
        <v>1030</v>
      </c>
      <c r="B691">
        <v>20</v>
      </c>
      <c r="C691" t="str">
        <f t="shared" si="10"/>
        <v>18-22yrs</v>
      </c>
      <c r="D691" t="s">
        <v>55</v>
      </c>
      <c r="E691" t="s">
        <v>26</v>
      </c>
      <c r="F691">
        <v>2</v>
      </c>
      <c r="G691" t="s">
        <v>1377</v>
      </c>
      <c r="H691">
        <v>7</v>
      </c>
      <c r="I691" t="s">
        <v>35</v>
      </c>
      <c r="J691" t="s">
        <v>28</v>
      </c>
      <c r="K691" t="s">
        <v>20</v>
      </c>
      <c r="L691" t="s">
        <v>1375</v>
      </c>
    </row>
    <row r="692" spans="1:12" x14ac:dyDescent="0.35">
      <c r="A692" t="s">
        <v>1033</v>
      </c>
      <c r="B692">
        <v>20</v>
      </c>
      <c r="C692" t="str">
        <f t="shared" si="10"/>
        <v>18-22yrs</v>
      </c>
      <c r="D692" t="s">
        <v>55</v>
      </c>
      <c r="E692" t="s">
        <v>18</v>
      </c>
      <c r="F692">
        <v>6</v>
      </c>
      <c r="G692" t="s">
        <v>1378</v>
      </c>
      <c r="H692">
        <v>2</v>
      </c>
      <c r="I692" t="s">
        <v>35</v>
      </c>
      <c r="J692" t="s">
        <v>166</v>
      </c>
      <c r="K692" t="s">
        <v>22</v>
      </c>
      <c r="L692" t="s">
        <v>29</v>
      </c>
    </row>
    <row r="693" spans="1:12" x14ac:dyDescent="0.35">
      <c r="A693" t="s">
        <v>1049</v>
      </c>
      <c r="B693">
        <v>20</v>
      </c>
      <c r="C693" t="str">
        <f t="shared" si="10"/>
        <v>18-22yrs</v>
      </c>
      <c r="D693" t="s">
        <v>17</v>
      </c>
      <c r="E693" t="s">
        <v>18</v>
      </c>
      <c r="F693">
        <v>5</v>
      </c>
      <c r="G693" t="s">
        <v>1378</v>
      </c>
      <c r="H693">
        <v>1</v>
      </c>
      <c r="I693" t="s">
        <v>35</v>
      </c>
      <c r="J693" t="s">
        <v>32</v>
      </c>
      <c r="K693" t="s">
        <v>22</v>
      </c>
      <c r="L693" t="s">
        <v>52</v>
      </c>
    </row>
    <row r="694" spans="1:12" x14ac:dyDescent="0.35">
      <c r="A694" t="s">
        <v>1051</v>
      </c>
      <c r="B694">
        <v>20</v>
      </c>
      <c r="C694" t="str">
        <f t="shared" si="10"/>
        <v>18-22yrs</v>
      </c>
      <c r="D694" t="s">
        <v>55</v>
      </c>
      <c r="E694" t="s">
        <v>18</v>
      </c>
      <c r="F694">
        <v>4</v>
      </c>
      <c r="G694" t="s">
        <v>1378</v>
      </c>
      <c r="H694">
        <v>5</v>
      </c>
      <c r="I694" t="s">
        <v>35</v>
      </c>
      <c r="J694" t="s">
        <v>48</v>
      </c>
      <c r="K694" t="s">
        <v>22</v>
      </c>
      <c r="L694" t="s">
        <v>33</v>
      </c>
    </row>
    <row r="695" spans="1:12" x14ac:dyDescent="0.35">
      <c r="A695" t="s">
        <v>1057</v>
      </c>
      <c r="B695">
        <v>20</v>
      </c>
      <c r="C695" t="str">
        <f t="shared" si="10"/>
        <v>18-22yrs</v>
      </c>
      <c r="D695" t="s">
        <v>55</v>
      </c>
      <c r="E695" t="s">
        <v>26</v>
      </c>
      <c r="F695">
        <v>3</v>
      </c>
      <c r="G695" t="s">
        <v>1378</v>
      </c>
      <c r="H695">
        <v>1</v>
      </c>
      <c r="I695" t="s">
        <v>142</v>
      </c>
      <c r="J695" t="s">
        <v>156</v>
      </c>
      <c r="K695" t="s">
        <v>22</v>
      </c>
      <c r="L695" t="s">
        <v>1375</v>
      </c>
    </row>
    <row r="696" spans="1:12" x14ac:dyDescent="0.35">
      <c r="A696" t="s">
        <v>1085</v>
      </c>
      <c r="B696">
        <v>20</v>
      </c>
      <c r="C696" t="str">
        <f t="shared" si="10"/>
        <v>18-22yrs</v>
      </c>
      <c r="D696" t="s">
        <v>31</v>
      </c>
      <c r="E696" t="s">
        <v>26</v>
      </c>
      <c r="F696">
        <v>4</v>
      </c>
      <c r="G696" t="s">
        <v>1378</v>
      </c>
      <c r="H696">
        <v>5</v>
      </c>
      <c r="I696" t="s">
        <v>27</v>
      </c>
      <c r="J696" t="s">
        <v>66</v>
      </c>
      <c r="K696" t="s">
        <v>22</v>
      </c>
      <c r="L696" t="s">
        <v>29</v>
      </c>
    </row>
    <row r="697" spans="1:12" x14ac:dyDescent="0.35">
      <c r="A697" t="s">
        <v>1101</v>
      </c>
      <c r="B697">
        <v>20</v>
      </c>
      <c r="C697" t="str">
        <f t="shared" si="10"/>
        <v>18-22yrs</v>
      </c>
      <c r="D697" t="s">
        <v>17</v>
      </c>
      <c r="E697" t="s">
        <v>18</v>
      </c>
      <c r="F697">
        <v>3</v>
      </c>
      <c r="G697" t="s">
        <v>1378</v>
      </c>
      <c r="H697">
        <v>2</v>
      </c>
      <c r="I697" t="s">
        <v>35</v>
      </c>
      <c r="J697" t="s">
        <v>166</v>
      </c>
      <c r="K697" t="s">
        <v>22</v>
      </c>
      <c r="L697" t="s">
        <v>52</v>
      </c>
    </row>
    <row r="698" spans="1:12" x14ac:dyDescent="0.35">
      <c r="A698" t="s">
        <v>1103</v>
      </c>
      <c r="B698">
        <v>20</v>
      </c>
      <c r="C698" t="str">
        <f t="shared" si="10"/>
        <v>18-22yrs</v>
      </c>
      <c r="D698" t="s">
        <v>87</v>
      </c>
      <c r="E698" t="s">
        <v>87</v>
      </c>
      <c r="F698">
        <v>0</v>
      </c>
      <c r="G698" t="s">
        <v>1377</v>
      </c>
      <c r="H698">
        <v>0.5</v>
      </c>
      <c r="I698" t="s">
        <v>108</v>
      </c>
      <c r="J698" t="s">
        <v>48</v>
      </c>
      <c r="K698" t="s">
        <v>22</v>
      </c>
      <c r="L698" t="s">
        <v>45</v>
      </c>
    </row>
    <row r="699" spans="1:12" x14ac:dyDescent="0.35">
      <c r="A699" t="s">
        <v>1107</v>
      </c>
      <c r="B699">
        <v>20</v>
      </c>
      <c r="C699" t="str">
        <f t="shared" si="10"/>
        <v>18-22yrs</v>
      </c>
      <c r="D699" t="s">
        <v>17</v>
      </c>
      <c r="E699" t="s">
        <v>18</v>
      </c>
      <c r="F699">
        <v>5</v>
      </c>
      <c r="G699" t="s">
        <v>1378</v>
      </c>
      <c r="H699">
        <v>3</v>
      </c>
      <c r="I699" t="s">
        <v>27</v>
      </c>
      <c r="J699" t="s">
        <v>58</v>
      </c>
      <c r="K699" t="s">
        <v>20</v>
      </c>
      <c r="L699" t="s">
        <v>52</v>
      </c>
    </row>
    <row r="700" spans="1:12" x14ac:dyDescent="0.35">
      <c r="A700" t="s">
        <v>1117</v>
      </c>
      <c r="B700">
        <v>20</v>
      </c>
      <c r="C700" t="str">
        <f t="shared" si="10"/>
        <v>18-22yrs</v>
      </c>
      <c r="D700" t="s">
        <v>31</v>
      </c>
      <c r="E700" t="s">
        <v>18</v>
      </c>
      <c r="F700">
        <v>4</v>
      </c>
      <c r="G700" t="s">
        <v>1378</v>
      </c>
      <c r="H700">
        <v>2</v>
      </c>
      <c r="I700" t="s">
        <v>35</v>
      </c>
      <c r="J700" t="s">
        <v>28</v>
      </c>
      <c r="K700" t="s">
        <v>20</v>
      </c>
      <c r="L700" t="s">
        <v>1375</v>
      </c>
    </row>
    <row r="701" spans="1:12" x14ac:dyDescent="0.35">
      <c r="A701" t="s">
        <v>1119</v>
      </c>
      <c r="B701">
        <v>20</v>
      </c>
      <c r="C701" t="str">
        <f t="shared" si="10"/>
        <v>18-22yrs</v>
      </c>
      <c r="D701" t="s">
        <v>31</v>
      </c>
      <c r="E701" t="s">
        <v>26</v>
      </c>
      <c r="F701">
        <v>4</v>
      </c>
      <c r="G701" t="s">
        <v>1378</v>
      </c>
      <c r="H701">
        <v>1</v>
      </c>
      <c r="I701" t="s">
        <v>35</v>
      </c>
      <c r="J701" t="s">
        <v>166</v>
      </c>
      <c r="K701" t="s">
        <v>20</v>
      </c>
      <c r="L701" t="s">
        <v>29</v>
      </c>
    </row>
    <row r="702" spans="1:12" x14ac:dyDescent="0.35">
      <c r="A702" t="s">
        <v>1122</v>
      </c>
      <c r="B702">
        <v>20</v>
      </c>
      <c r="C702" t="str">
        <f t="shared" si="10"/>
        <v>18-22yrs</v>
      </c>
      <c r="D702" t="s">
        <v>31</v>
      </c>
      <c r="E702" t="s">
        <v>18</v>
      </c>
      <c r="F702">
        <v>10</v>
      </c>
      <c r="G702" t="s">
        <v>1378</v>
      </c>
      <c r="H702">
        <v>5</v>
      </c>
      <c r="I702" t="s">
        <v>35</v>
      </c>
      <c r="J702" t="s">
        <v>28</v>
      </c>
      <c r="K702" t="s">
        <v>20</v>
      </c>
      <c r="L702" t="s">
        <v>357</v>
      </c>
    </row>
    <row r="703" spans="1:12" x14ac:dyDescent="0.35">
      <c r="A703" t="s">
        <v>1123</v>
      </c>
      <c r="B703">
        <v>20</v>
      </c>
      <c r="C703" t="str">
        <f t="shared" si="10"/>
        <v>18-22yrs</v>
      </c>
      <c r="D703" t="s">
        <v>17</v>
      </c>
      <c r="E703" t="s">
        <v>26</v>
      </c>
      <c r="F703">
        <v>4</v>
      </c>
      <c r="G703" t="s">
        <v>1378</v>
      </c>
      <c r="H703">
        <v>2</v>
      </c>
      <c r="I703" t="s">
        <v>35</v>
      </c>
      <c r="J703" t="s">
        <v>21</v>
      </c>
      <c r="K703" t="s">
        <v>22</v>
      </c>
      <c r="L703" t="s">
        <v>1375</v>
      </c>
    </row>
    <row r="704" spans="1:12" x14ac:dyDescent="0.35">
      <c r="A704" t="s">
        <v>1129</v>
      </c>
      <c r="B704">
        <v>20</v>
      </c>
      <c r="C704" t="str">
        <f t="shared" si="10"/>
        <v>18-22yrs</v>
      </c>
      <c r="D704" t="s">
        <v>17</v>
      </c>
      <c r="E704" t="s">
        <v>26</v>
      </c>
      <c r="F704">
        <v>4</v>
      </c>
      <c r="G704" t="s">
        <v>1378</v>
      </c>
      <c r="H704">
        <v>2</v>
      </c>
      <c r="I704" t="s">
        <v>35</v>
      </c>
      <c r="J704" t="s">
        <v>21</v>
      </c>
      <c r="K704" t="s">
        <v>22</v>
      </c>
      <c r="L704" t="s">
        <v>1375</v>
      </c>
    </row>
    <row r="705" spans="1:12" x14ac:dyDescent="0.35">
      <c r="A705" t="s">
        <v>1151</v>
      </c>
      <c r="B705">
        <v>20</v>
      </c>
      <c r="C705" t="str">
        <f t="shared" si="10"/>
        <v>18-22yrs</v>
      </c>
      <c r="D705" t="s">
        <v>31</v>
      </c>
      <c r="E705" t="s">
        <v>18</v>
      </c>
      <c r="F705">
        <v>3</v>
      </c>
      <c r="G705" t="s">
        <v>1378</v>
      </c>
      <c r="H705">
        <v>3</v>
      </c>
      <c r="I705" t="s">
        <v>35</v>
      </c>
      <c r="J705" t="s">
        <v>66</v>
      </c>
      <c r="K705" t="s">
        <v>20</v>
      </c>
      <c r="L705" t="s">
        <v>1375</v>
      </c>
    </row>
    <row r="706" spans="1:12" x14ac:dyDescent="0.35">
      <c r="A706" t="s">
        <v>1153</v>
      </c>
      <c r="B706">
        <v>20</v>
      </c>
      <c r="C706" t="str">
        <f t="shared" ref="C706:C769" si="11">VLOOKUP(B706,$U$2:$V$4,2)</f>
        <v>18-22yrs</v>
      </c>
      <c r="D706" t="s">
        <v>31</v>
      </c>
      <c r="E706" t="s">
        <v>18</v>
      </c>
      <c r="F706">
        <v>3</v>
      </c>
      <c r="G706" t="s">
        <v>1378</v>
      </c>
      <c r="H706">
        <v>1</v>
      </c>
      <c r="I706" t="s">
        <v>47</v>
      </c>
      <c r="J706" t="s">
        <v>61</v>
      </c>
      <c r="K706" t="s">
        <v>22</v>
      </c>
      <c r="L706" t="s">
        <v>1375</v>
      </c>
    </row>
    <row r="707" spans="1:12" x14ac:dyDescent="0.35">
      <c r="A707" t="s">
        <v>1159</v>
      </c>
      <c r="B707">
        <v>20</v>
      </c>
      <c r="C707" t="str">
        <f t="shared" si="11"/>
        <v>18-22yrs</v>
      </c>
      <c r="D707" t="s">
        <v>17</v>
      </c>
      <c r="E707" t="s">
        <v>26</v>
      </c>
      <c r="F707">
        <v>2</v>
      </c>
      <c r="G707" t="s">
        <v>1377</v>
      </c>
      <c r="H707">
        <v>2</v>
      </c>
      <c r="I707" t="s">
        <v>47</v>
      </c>
      <c r="J707" t="s">
        <v>166</v>
      </c>
      <c r="K707" t="s">
        <v>22</v>
      </c>
      <c r="L707" t="s">
        <v>33</v>
      </c>
    </row>
    <row r="708" spans="1:12" x14ac:dyDescent="0.35">
      <c r="A708" t="s">
        <v>1171</v>
      </c>
      <c r="B708">
        <v>20</v>
      </c>
      <c r="C708" t="str">
        <f t="shared" si="11"/>
        <v>18-22yrs</v>
      </c>
      <c r="D708" t="s">
        <v>17</v>
      </c>
      <c r="E708" t="s">
        <v>18</v>
      </c>
      <c r="F708">
        <v>6</v>
      </c>
      <c r="G708" t="s">
        <v>1378</v>
      </c>
      <c r="H708">
        <v>1</v>
      </c>
      <c r="I708" t="s">
        <v>35</v>
      </c>
      <c r="J708" t="s">
        <v>32</v>
      </c>
      <c r="K708" t="s">
        <v>22</v>
      </c>
      <c r="L708" t="s">
        <v>1375</v>
      </c>
    </row>
    <row r="709" spans="1:12" x14ac:dyDescent="0.35">
      <c r="A709" t="s">
        <v>1176</v>
      </c>
      <c r="B709">
        <v>20</v>
      </c>
      <c r="C709" t="str">
        <f t="shared" si="11"/>
        <v>18-22yrs</v>
      </c>
      <c r="D709" t="s">
        <v>31</v>
      </c>
      <c r="E709" t="s">
        <v>26</v>
      </c>
      <c r="F709">
        <v>2</v>
      </c>
      <c r="G709" t="s">
        <v>1377</v>
      </c>
      <c r="H709">
        <v>1</v>
      </c>
      <c r="I709" t="s">
        <v>27</v>
      </c>
      <c r="J709" t="s">
        <v>36</v>
      </c>
      <c r="K709" t="s">
        <v>22</v>
      </c>
      <c r="L709" t="s">
        <v>37</v>
      </c>
    </row>
    <row r="710" spans="1:12" x14ac:dyDescent="0.35">
      <c r="A710" t="s">
        <v>1180</v>
      </c>
      <c r="B710">
        <v>20</v>
      </c>
      <c r="C710" t="str">
        <f t="shared" si="11"/>
        <v>18-22yrs</v>
      </c>
      <c r="D710" t="s">
        <v>55</v>
      </c>
      <c r="E710" t="s">
        <v>26</v>
      </c>
      <c r="F710">
        <v>0</v>
      </c>
      <c r="G710" t="s">
        <v>1377</v>
      </c>
      <c r="H710">
        <v>2</v>
      </c>
      <c r="I710" t="s">
        <v>27</v>
      </c>
      <c r="J710" t="s">
        <v>1181</v>
      </c>
      <c r="K710" t="s">
        <v>22</v>
      </c>
      <c r="L710" t="s">
        <v>1375</v>
      </c>
    </row>
    <row r="711" spans="1:12" x14ac:dyDescent="0.35">
      <c r="A711" t="s">
        <v>1182</v>
      </c>
      <c r="B711">
        <v>20</v>
      </c>
      <c r="C711" t="str">
        <f t="shared" si="11"/>
        <v>18-22yrs</v>
      </c>
      <c r="D711" t="s">
        <v>55</v>
      </c>
      <c r="E711" t="s">
        <v>18</v>
      </c>
      <c r="F711">
        <v>5</v>
      </c>
      <c r="G711" t="s">
        <v>1378</v>
      </c>
      <c r="H711">
        <v>1.5</v>
      </c>
      <c r="I711" t="s">
        <v>35</v>
      </c>
      <c r="J711" t="s">
        <v>32</v>
      </c>
      <c r="K711" t="s">
        <v>22</v>
      </c>
      <c r="L711" t="s">
        <v>45</v>
      </c>
    </row>
    <row r="712" spans="1:12" x14ac:dyDescent="0.35">
      <c r="A712" t="s">
        <v>1185</v>
      </c>
      <c r="B712">
        <v>20</v>
      </c>
      <c r="C712" t="str">
        <f t="shared" si="11"/>
        <v>18-22yrs</v>
      </c>
      <c r="D712" t="s">
        <v>31</v>
      </c>
      <c r="E712" t="s">
        <v>18</v>
      </c>
      <c r="F712">
        <v>5</v>
      </c>
      <c r="G712" t="s">
        <v>1378</v>
      </c>
      <c r="H712">
        <v>3</v>
      </c>
      <c r="I712" t="s">
        <v>47</v>
      </c>
      <c r="J712" t="s">
        <v>166</v>
      </c>
      <c r="K712" t="s">
        <v>20</v>
      </c>
      <c r="L712" t="s">
        <v>37</v>
      </c>
    </row>
    <row r="713" spans="1:12" x14ac:dyDescent="0.35">
      <c r="A713" t="s">
        <v>1187</v>
      </c>
      <c r="B713">
        <v>20</v>
      </c>
      <c r="C713" t="str">
        <f t="shared" si="11"/>
        <v>18-22yrs</v>
      </c>
      <c r="D713" t="s">
        <v>31</v>
      </c>
      <c r="E713" t="s">
        <v>18</v>
      </c>
      <c r="F713">
        <v>2</v>
      </c>
      <c r="G713" t="s">
        <v>1377</v>
      </c>
      <c r="H713">
        <v>1</v>
      </c>
      <c r="I713" t="s">
        <v>108</v>
      </c>
      <c r="J713" t="s">
        <v>32</v>
      </c>
      <c r="K713" t="s">
        <v>20</v>
      </c>
      <c r="L713" t="s">
        <v>29</v>
      </c>
    </row>
    <row r="714" spans="1:12" x14ac:dyDescent="0.35">
      <c r="A714" t="s">
        <v>1188</v>
      </c>
      <c r="B714">
        <v>20</v>
      </c>
      <c r="C714" t="str">
        <f t="shared" si="11"/>
        <v>18-22yrs</v>
      </c>
      <c r="D714" t="s">
        <v>17</v>
      </c>
      <c r="E714" t="s">
        <v>26</v>
      </c>
      <c r="F714">
        <v>2</v>
      </c>
      <c r="G714" t="s">
        <v>1377</v>
      </c>
      <c r="H714">
        <v>2</v>
      </c>
      <c r="I714" t="s">
        <v>35</v>
      </c>
      <c r="J714" t="s">
        <v>166</v>
      </c>
      <c r="K714" t="s">
        <v>22</v>
      </c>
      <c r="L714" t="s">
        <v>52</v>
      </c>
    </row>
    <row r="715" spans="1:12" x14ac:dyDescent="0.35">
      <c r="A715" t="s">
        <v>1196</v>
      </c>
      <c r="B715">
        <v>20</v>
      </c>
      <c r="C715" t="str">
        <f t="shared" si="11"/>
        <v>18-22yrs</v>
      </c>
      <c r="D715" t="s">
        <v>31</v>
      </c>
      <c r="E715" t="s">
        <v>26</v>
      </c>
      <c r="F715">
        <v>3</v>
      </c>
      <c r="G715" t="s">
        <v>1378</v>
      </c>
      <c r="H715">
        <v>3</v>
      </c>
      <c r="I715" t="s">
        <v>35</v>
      </c>
      <c r="J715" t="s">
        <v>66</v>
      </c>
      <c r="K715" t="s">
        <v>20</v>
      </c>
      <c r="L715" t="s">
        <v>29</v>
      </c>
    </row>
    <row r="716" spans="1:12" x14ac:dyDescent="0.35">
      <c r="A716" t="s">
        <v>1197</v>
      </c>
      <c r="B716">
        <v>20</v>
      </c>
      <c r="C716" t="str">
        <f t="shared" si="11"/>
        <v>18-22yrs</v>
      </c>
      <c r="D716" t="s">
        <v>55</v>
      </c>
      <c r="E716" t="s">
        <v>26</v>
      </c>
      <c r="F716">
        <v>3</v>
      </c>
      <c r="G716" t="s">
        <v>1378</v>
      </c>
      <c r="H716">
        <v>3</v>
      </c>
      <c r="I716" t="s">
        <v>142</v>
      </c>
      <c r="J716" t="s">
        <v>1198</v>
      </c>
      <c r="K716" t="s">
        <v>22</v>
      </c>
      <c r="L716" t="s">
        <v>1375</v>
      </c>
    </row>
    <row r="717" spans="1:12" x14ac:dyDescent="0.35">
      <c r="A717" t="s">
        <v>1203</v>
      </c>
      <c r="B717">
        <v>20</v>
      </c>
      <c r="C717" t="str">
        <f t="shared" si="11"/>
        <v>18-22yrs</v>
      </c>
      <c r="D717" t="s">
        <v>55</v>
      </c>
      <c r="E717" t="s">
        <v>18</v>
      </c>
      <c r="F717">
        <v>3</v>
      </c>
      <c r="G717" t="s">
        <v>1378</v>
      </c>
      <c r="H717">
        <v>5</v>
      </c>
      <c r="I717" t="s">
        <v>27</v>
      </c>
      <c r="J717" t="s">
        <v>28</v>
      </c>
      <c r="K717" t="s">
        <v>20</v>
      </c>
      <c r="L717" t="s">
        <v>45</v>
      </c>
    </row>
    <row r="718" spans="1:12" x14ac:dyDescent="0.35">
      <c r="A718" t="s">
        <v>1256</v>
      </c>
      <c r="B718">
        <v>20</v>
      </c>
      <c r="C718" t="str">
        <f t="shared" si="11"/>
        <v>18-22yrs</v>
      </c>
      <c r="D718" t="s">
        <v>31</v>
      </c>
      <c r="E718" t="s">
        <v>26</v>
      </c>
      <c r="F718">
        <v>0</v>
      </c>
      <c r="G718" t="s">
        <v>1377</v>
      </c>
      <c r="H718">
        <v>3</v>
      </c>
      <c r="I718" t="s">
        <v>27</v>
      </c>
      <c r="J718" t="s">
        <v>32</v>
      </c>
      <c r="K718" t="s">
        <v>22</v>
      </c>
      <c r="L718" t="s">
        <v>33</v>
      </c>
    </row>
    <row r="719" spans="1:12" x14ac:dyDescent="0.35">
      <c r="A719" t="s">
        <v>16</v>
      </c>
      <c r="B719">
        <v>21</v>
      </c>
      <c r="C719" t="str">
        <f t="shared" si="11"/>
        <v>18-22yrs</v>
      </c>
      <c r="D719" t="s">
        <v>17</v>
      </c>
      <c r="E719" t="s">
        <v>18</v>
      </c>
      <c r="F719">
        <v>2</v>
      </c>
      <c r="G719" t="s">
        <v>1377</v>
      </c>
      <c r="H719">
        <v>3</v>
      </c>
      <c r="I719" t="s">
        <v>19</v>
      </c>
      <c r="J719" t="s">
        <v>21</v>
      </c>
      <c r="K719" t="s">
        <v>22</v>
      </c>
      <c r="L719" t="s">
        <v>1375</v>
      </c>
    </row>
    <row r="720" spans="1:12" x14ac:dyDescent="0.35">
      <c r="A720" t="s">
        <v>24</v>
      </c>
      <c r="B720">
        <v>21</v>
      </c>
      <c r="C720" t="str">
        <f t="shared" si="11"/>
        <v>18-22yrs</v>
      </c>
      <c r="D720" t="s">
        <v>25</v>
      </c>
      <c r="E720" t="s">
        <v>26</v>
      </c>
      <c r="F720">
        <v>0</v>
      </c>
      <c r="G720" t="s">
        <v>1377</v>
      </c>
      <c r="H720">
        <v>3</v>
      </c>
      <c r="I720" t="s">
        <v>27</v>
      </c>
      <c r="J720" t="s">
        <v>28</v>
      </c>
      <c r="K720" t="s">
        <v>20</v>
      </c>
      <c r="L720" t="s">
        <v>29</v>
      </c>
    </row>
    <row r="721" spans="1:12" x14ac:dyDescent="0.35">
      <c r="A721" t="s">
        <v>38</v>
      </c>
      <c r="B721">
        <v>21</v>
      </c>
      <c r="C721" t="str">
        <f t="shared" si="11"/>
        <v>18-22yrs</v>
      </c>
      <c r="D721" t="s">
        <v>17</v>
      </c>
      <c r="E721" t="s">
        <v>18</v>
      </c>
      <c r="F721">
        <v>3</v>
      </c>
      <c r="G721" t="s">
        <v>1378</v>
      </c>
      <c r="H721">
        <v>3</v>
      </c>
      <c r="I721" t="s">
        <v>35</v>
      </c>
      <c r="J721" t="s">
        <v>39</v>
      </c>
      <c r="K721" t="s">
        <v>20</v>
      </c>
      <c r="L721" t="s">
        <v>33</v>
      </c>
    </row>
    <row r="722" spans="1:12" x14ac:dyDescent="0.35">
      <c r="A722" t="s">
        <v>40</v>
      </c>
      <c r="B722">
        <v>21</v>
      </c>
      <c r="C722" t="str">
        <f t="shared" si="11"/>
        <v>18-22yrs</v>
      </c>
      <c r="D722" t="s">
        <v>31</v>
      </c>
      <c r="E722" t="s">
        <v>26</v>
      </c>
      <c r="F722">
        <v>0</v>
      </c>
      <c r="G722" t="s">
        <v>1377</v>
      </c>
      <c r="H722">
        <v>1</v>
      </c>
      <c r="I722" t="s">
        <v>27</v>
      </c>
      <c r="J722" t="s">
        <v>41</v>
      </c>
      <c r="K722" t="s">
        <v>22</v>
      </c>
      <c r="L722" t="s">
        <v>1375</v>
      </c>
    </row>
    <row r="723" spans="1:12" x14ac:dyDescent="0.35">
      <c r="A723" t="s">
        <v>46</v>
      </c>
      <c r="B723">
        <v>21</v>
      </c>
      <c r="C723" t="str">
        <f t="shared" si="11"/>
        <v>18-22yrs</v>
      </c>
      <c r="D723" t="s">
        <v>31</v>
      </c>
      <c r="E723" t="s">
        <v>18</v>
      </c>
      <c r="F723">
        <v>3</v>
      </c>
      <c r="G723" t="s">
        <v>1378</v>
      </c>
      <c r="H723">
        <v>2</v>
      </c>
      <c r="I723" t="s">
        <v>47</v>
      </c>
      <c r="J723" t="s">
        <v>48</v>
      </c>
      <c r="K723" t="s">
        <v>20</v>
      </c>
      <c r="L723" t="s">
        <v>37</v>
      </c>
    </row>
    <row r="724" spans="1:12" x14ac:dyDescent="0.35">
      <c r="A724" t="s">
        <v>51</v>
      </c>
      <c r="B724">
        <v>21</v>
      </c>
      <c r="C724" t="str">
        <f t="shared" si="11"/>
        <v>18-22yrs</v>
      </c>
      <c r="D724" t="s">
        <v>17</v>
      </c>
      <c r="E724" t="s">
        <v>18</v>
      </c>
      <c r="F724">
        <v>3</v>
      </c>
      <c r="G724" t="s">
        <v>1378</v>
      </c>
      <c r="H724">
        <v>3</v>
      </c>
      <c r="I724" t="s">
        <v>35</v>
      </c>
      <c r="J724" t="s">
        <v>39</v>
      </c>
      <c r="K724" t="s">
        <v>20</v>
      </c>
      <c r="L724" t="s">
        <v>52</v>
      </c>
    </row>
    <row r="725" spans="1:12" x14ac:dyDescent="0.35">
      <c r="A725" t="s">
        <v>53</v>
      </c>
      <c r="B725">
        <v>21</v>
      </c>
      <c r="C725" t="str">
        <f t="shared" si="11"/>
        <v>18-22yrs</v>
      </c>
      <c r="D725" t="s">
        <v>31</v>
      </c>
      <c r="E725" t="s">
        <v>18</v>
      </c>
      <c r="F725">
        <v>1</v>
      </c>
      <c r="G725" t="s">
        <v>1377</v>
      </c>
      <c r="H725">
        <v>3</v>
      </c>
      <c r="I725" t="s">
        <v>35</v>
      </c>
      <c r="J725" t="s">
        <v>36</v>
      </c>
      <c r="K725" t="s">
        <v>22</v>
      </c>
      <c r="L725" t="s">
        <v>45</v>
      </c>
    </row>
    <row r="726" spans="1:12" x14ac:dyDescent="0.35">
      <c r="A726" t="s">
        <v>54</v>
      </c>
      <c r="B726">
        <v>21</v>
      </c>
      <c r="C726" t="str">
        <f t="shared" si="11"/>
        <v>18-22yrs</v>
      </c>
      <c r="D726" t="s">
        <v>55</v>
      </c>
      <c r="E726" t="s">
        <v>18</v>
      </c>
      <c r="F726">
        <v>3</v>
      </c>
      <c r="G726" t="s">
        <v>1378</v>
      </c>
      <c r="H726">
        <v>3</v>
      </c>
      <c r="I726" t="s">
        <v>35</v>
      </c>
      <c r="J726" t="s">
        <v>32</v>
      </c>
      <c r="K726" t="s">
        <v>20</v>
      </c>
      <c r="L726" t="s">
        <v>1375</v>
      </c>
    </row>
    <row r="727" spans="1:12" x14ac:dyDescent="0.35">
      <c r="A727" t="s">
        <v>65</v>
      </c>
      <c r="B727">
        <v>21</v>
      </c>
      <c r="C727" t="str">
        <f t="shared" si="11"/>
        <v>18-22yrs</v>
      </c>
      <c r="D727" t="s">
        <v>31</v>
      </c>
      <c r="E727" t="s">
        <v>18</v>
      </c>
      <c r="F727">
        <v>0</v>
      </c>
      <c r="G727" t="s">
        <v>1377</v>
      </c>
      <c r="H727">
        <v>7</v>
      </c>
      <c r="I727" t="s">
        <v>27</v>
      </c>
      <c r="J727" t="s">
        <v>66</v>
      </c>
      <c r="K727" t="s">
        <v>20</v>
      </c>
      <c r="L727" t="s">
        <v>37</v>
      </c>
    </row>
    <row r="728" spans="1:12" x14ac:dyDescent="0.35">
      <c r="A728" t="s">
        <v>70</v>
      </c>
      <c r="B728">
        <v>21</v>
      </c>
      <c r="C728" t="str">
        <f t="shared" si="11"/>
        <v>18-22yrs</v>
      </c>
      <c r="D728" t="s">
        <v>55</v>
      </c>
      <c r="E728" t="s">
        <v>18</v>
      </c>
      <c r="F728">
        <v>5</v>
      </c>
      <c r="G728" t="s">
        <v>1378</v>
      </c>
      <c r="H728">
        <v>5</v>
      </c>
      <c r="I728" t="s">
        <v>35</v>
      </c>
      <c r="J728" t="s">
        <v>71</v>
      </c>
      <c r="K728" t="s">
        <v>20</v>
      </c>
      <c r="L728" t="s">
        <v>1375</v>
      </c>
    </row>
    <row r="729" spans="1:12" x14ac:dyDescent="0.35">
      <c r="A729" t="s">
        <v>72</v>
      </c>
      <c r="B729">
        <v>21</v>
      </c>
      <c r="C729" t="str">
        <f t="shared" si="11"/>
        <v>18-22yrs</v>
      </c>
      <c r="D729" t="s">
        <v>31</v>
      </c>
      <c r="E729" t="s">
        <v>26</v>
      </c>
      <c r="F729">
        <v>4</v>
      </c>
      <c r="G729" t="s">
        <v>1378</v>
      </c>
      <c r="H729">
        <v>6</v>
      </c>
      <c r="I729" t="s">
        <v>35</v>
      </c>
      <c r="J729" t="s">
        <v>36</v>
      </c>
      <c r="K729" t="s">
        <v>22</v>
      </c>
      <c r="L729" t="s">
        <v>1375</v>
      </c>
    </row>
    <row r="730" spans="1:12" x14ac:dyDescent="0.35">
      <c r="A730" t="s">
        <v>73</v>
      </c>
      <c r="B730">
        <v>21</v>
      </c>
      <c r="C730" t="str">
        <f t="shared" si="11"/>
        <v>18-22yrs</v>
      </c>
      <c r="D730" t="s">
        <v>55</v>
      </c>
      <c r="E730" t="s">
        <v>18</v>
      </c>
      <c r="F730">
        <v>4</v>
      </c>
      <c r="G730" t="s">
        <v>1378</v>
      </c>
      <c r="H730">
        <v>1</v>
      </c>
      <c r="I730" t="s">
        <v>19</v>
      </c>
      <c r="J730" t="s">
        <v>68</v>
      </c>
      <c r="K730" t="s">
        <v>22</v>
      </c>
      <c r="L730" t="s">
        <v>33</v>
      </c>
    </row>
    <row r="731" spans="1:12" x14ac:dyDescent="0.35">
      <c r="A731" t="s">
        <v>77</v>
      </c>
      <c r="B731">
        <v>21</v>
      </c>
      <c r="C731" t="str">
        <f t="shared" si="11"/>
        <v>18-22yrs</v>
      </c>
      <c r="D731" t="s">
        <v>31</v>
      </c>
      <c r="E731" t="s">
        <v>18</v>
      </c>
      <c r="F731">
        <v>4</v>
      </c>
      <c r="G731" t="s">
        <v>1378</v>
      </c>
      <c r="H731">
        <v>3</v>
      </c>
      <c r="I731" t="s">
        <v>35</v>
      </c>
      <c r="J731" t="s">
        <v>32</v>
      </c>
      <c r="K731" t="s">
        <v>22</v>
      </c>
      <c r="L731" t="s">
        <v>1375</v>
      </c>
    </row>
    <row r="732" spans="1:12" x14ac:dyDescent="0.35">
      <c r="A732" t="s">
        <v>86</v>
      </c>
      <c r="B732">
        <v>21</v>
      </c>
      <c r="C732" t="str">
        <f t="shared" si="11"/>
        <v>18-22yrs</v>
      </c>
      <c r="D732" t="s">
        <v>31</v>
      </c>
      <c r="E732" t="s">
        <v>87</v>
      </c>
      <c r="F732">
        <v>0</v>
      </c>
      <c r="G732" t="s">
        <v>1377</v>
      </c>
      <c r="H732">
        <v>2</v>
      </c>
      <c r="I732" t="s">
        <v>88</v>
      </c>
      <c r="J732" t="s">
        <v>89</v>
      </c>
      <c r="K732" t="s">
        <v>20</v>
      </c>
      <c r="L732" t="s">
        <v>90</v>
      </c>
    </row>
    <row r="733" spans="1:12" x14ac:dyDescent="0.35">
      <c r="A733" t="s">
        <v>93</v>
      </c>
      <c r="B733">
        <v>21</v>
      </c>
      <c r="C733" t="str">
        <f t="shared" si="11"/>
        <v>18-22yrs</v>
      </c>
      <c r="D733" t="s">
        <v>55</v>
      </c>
      <c r="E733" t="s">
        <v>26</v>
      </c>
      <c r="F733">
        <v>6</v>
      </c>
      <c r="G733" t="s">
        <v>1378</v>
      </c>
      <c r="H733">
        <v>3</v>
      </c>
      <c r="I733" t="s">
        <v>35</v>
      </c>
      <c r="J733" t="s">
        <v>21</v>
      </c>
      <c r="K733" t="s">
        <v>22</v>
      </c>
      <c r="L733" t="s">
        <v>37</v>
      </c>
    </row>
    <row r="734" spans="1:12" x14ac:dyDescent="0.35">
      <c r="A734" t="s">
        <v>100</v>
      </c>
      <c r="B734">
        <v>21</v>
      </c>
      <c r="C734" t="str">
        <f t="shared" si="11"/>
        <v>18-22yrs</v>
      </c>
      <c r="D734" t="s">
        <v>31</v>
      </c>
      <c r="E734" t="s">
        <v>18</v>
      </c>
      <c r="F734">
        <v>0</v>
      </c>
      <c r="G734" t="s">
        <v>1377</v>
      </c>
      <c r="H734">
        <v>8</v>
      </c>
      <c r="I734" t="s">
        <v>27</v>
      </c>
      <c r="J734" t="s">
        <v>36</v>
      </c>
      <c r="K734" t="s">
        <v>20</v>
      </c>
      <c r="L734" t="s">
        <v>33</v>
      </c>
    </row>
    <row r="735" spans="1:12" x14ac:dyDescent="0.35">
      <c r="A735" t="s">
        <v>102</v>
      </c>
      <c r="B735">
        <v>21</v>
      </c>
      <c r="C735" t="str">
        <f t="shared" si="11"/>
        <v>18-22yrs</v>
      </c>
      <c r="D735" t="s">
        <v>31</v>
      </c>
      <c r="E735" t="s">
        <v>18</v>
      </c>
      <c r="F735">
        <v>5</v>
      </c>
      <c r="G735" t="s">
        <v>1378</v>
      </c>
      <c r="H735">
        <v>1</v>
      </c>
      <c r="I735" t="s">
        <v>35</v>
      </c>
      <c r="J735" t="s">
        <v>32</v>
      </c>
      <c r="K735" t="s">
        <v>20</v>
      </c>
      <c r="L735" t="s">
        <v>45</v>
      </c>
    </row>
    <row r="736" spans="1:12" x14ac:dyDescent="0.35">
      <c r="A736" t="s">
        <v>107</v>
      </c>
      <c r="B736">
        <v>21</v>
      </c>
      <c r="C736" t="str">
        <f t="shared" si="11"/>
        <v>18-22yrs</v>
      </c>
      <c r="D736" t="s">
        <v>31</v>
      </c>
      <c r="E736" t="s">
        <v>18</v>
      </c>
      <c r="F736">
        <v>3</v>
      </c>
      <c r="G736" t="s">
        <v>1378</v>
      </c>
      <c r="H736">
        <v>2</v>
      </c>
      <c r="I736" t="s">
        <v>108</v>
      </c>
      <c r="J736" t="s">
        <v>32</v>
      </c>
      <c r="K736" t="s">
        <v>22</v>
      </c>
      <c r="L736" t="s">
        <v>33</v>
      </c>
    </row>
    <row r="737" spans="1:12" x14ac:dyDescent="0.35">
      <c r="A737" t="s">
        <v>112</v>
      </c>
      <c r="B737">
        <v>21</v>
      </c>
      <c r="C737" t="str">
        <f t="shared" si="11"/>
        <v>18-22yrs</v>
      </c>
      <c r="D737" t="s">
        <v>55</v>
      </c>
      <c r="E737" t="s">
        <v>18</v>
      </c>
      <c r="F737">
        <v>3</v>
      </c>
      <c r="G737" t="s">
        <v>1378</v>
      </c>
      <c r="H737">
        <v>1</v>
      </c>
      <c r="I737" t="s">
        <v>27</v>
      </c>
      <c r="J737" t="s">
        <v>61</v>
      </c>
      <c r="K737" t="s">
        <v>20</v>
      </c>
      <c r="L737" t="s">
        <v>37</v>
      </c>
    </row>
    <row r="738" spans="1:12" x14ac:dyDescent="0.35">
      <c r="A738" t="s">
        <v>114</v>
      </c>
      <c r="B738">
        <v>21</v>
      </c>
      <c r="C738" t="str">
        <f t="shared" si="11"/>
        <v>18-22yrs</v>
      </c>
      <c r="D738" t="s">
        <v>55</v>
      </c>
      <c r="E738" t="s">
        <v>26</v>
      </c>
      <c r="F738">
        <v>4</v>
      </c>
      <c r="G738" t="s">
        <v>1378</v>
      </c>
      <c r="H738">
        <v>2</v>
      </c>
      <c r="I738" t="s">
        <v>27</v>
      </c>
      <c r="J738" t="s">
        <v>96</v>
      </c>
      <c r="K738" t="s">
        <v>22</v>
      </c>
      <c r="L738" t="s">
        <v>115</v>
      </c>
    </row>
    <row r="739" spans="1:12" x14ac:dyDescent="0.35">
      <c r="A739" t="s">
        <v>120</v>
      </c>
      <c r="B739">
        <v>21</v>
      </c>
      <c r="C739" t="str">
        <f t="shared" si="11"/>
        <v>18-22yrs</v>
      </c>
      <c r="D739" t="s">
        <v>31</v>
      </c>
      <c r="E739" t="s">
        <v>26</v>
      </c>
      <c r="F739">
        <v>0</v>
      </c>
      <c r="G739" t="s">
        <v>1377</v>
      </c>
      <c r="H739">
        <v>1</v>
      </c>
      <c r="I739" t="s">
        <v>35</v>
      </c>
      <c r="J739" t="s">
        <v>61</v>
      </c>
      <c r="K739" t="s">
        <v>20</v>
      </c>
      <c r="L739" t="s">
        <v>45</v>
      </c>
    </row>
    <row r="740" spans="1:12" x14ac:dyDescent="0.35">
      <c r="A740" t="s">
        <v>146</v>
      </c>
      <c r="B740">
        <v>21</v>
      </c>
      <c r="C740" t="str">
        <f t="shared" si="11"/>
        <v>18-22yrs</v>
      </c>
      <c r="D740" t="s">
        <v>55</v>
      </c>
      <c r="E740" t="s">
        <v>18</v>
      </c>
      <c r="F740">
        <v>5</v>
      </c>
      <c r="G740" t="s">
        <v>1378</v>
      </c>
      <c r="H740">
        <v>7</v>
      </c>
      <c r="I740" t="s">
        <v>35</v>
      </c>
      <c r="J740" t="s">
        <v>28</v>
      </c>
      <c r="K740" t="s">
        <v>22</v>
      </c>
      <c r="L740" t="s">
        <v>37</v>
      </c>
    </row>
    <row r="741" spans="1:12" x14ac:dyDescent="0.35">
      <c r="A741" t="s">
        <v>147</v>
      </c>
      <c r="B741">
        <v>21</v>
      </c>
      <c r="C741" t="str">
        <f t="shared" si="11"/>
        <v>18-22yrs</v>
      </c>
      <c r="D741" t="s">
        <v>17</v>
      </c>
      <c r="E741" t="s">
        <v>26</v>
      </c>
      <c r="F741">
        <v>3</v>
      </c>
      <c r="G741" t="s">
        <v>1378</v>
      </c>
      <c r="H741">
        <v>1</v>
      </c>
      <c r="I741" t="s">
        <v>27</v>
      </c>
      <c r="J741" t="s">
        <v>61</v>
      </c>
      <c r="K741" t="s">
        <v>20</v>
      </c>
      <c r="L741" t="s">
        <v>52</v>
      </c>
    </row>
    <row r="742" spans="1:12" x14ac:dyDescent="0.35">
      <c r="A742" t="s">
        <v>150</v>
      </c>
      <c r="B742">
        <v>21</v>
      </c>
      <c r="C742" t="str">
        <f t="shared" si="11"/>
        <v>18-22yrs</v>
      </c>
      <c r="D742" t="s">
        <v>151</v>
      </c>
      <c r="E742" t="s">
        <v>26</v>
      </c>
      <c r="F742">
        <v>1</v>
      </c>
      <c r="G742" t="s">
        <v>1377</v>
      </c>
      <c r="H742">
        <v>1</v>
      </c>
      <c r="I742" t="s">
        <v>47</v>
      </c>
      <c r="J742" t="s">
        <v>96</v>
      </c>
      <c r="K742" t="s">
        <v>22</v>
      </c>
      <c r="L742" t="s">
        <v>1375</v>
      </c>
    </row>
    <row r="743" spans="1:12" x14ac:dyDescent="0.35">
      <c r="A743" t="s">
        <v>155</v>
      </c>
      <c r="B743">
        <v>21</v>
      </c>
      <c r="C743" t="str">
        <f t="shared" si="11"/>
        <v>18-22yrs</v>
      </c>
      <c r="D743" t="s">
        <v>31</v>
      </c>
      <c r="E743" t="s">
        <v>26</v>
      </c>
      <c r="F743">
        <v>4</v>
      </c>
      <c r="G743" t="s">
        <v>1378</v>
      </c>
      <c r="H743">
        <v>1</v>
      </c>
      <c r="I743" t="s">
        <v>19</v>
      </c>
      <c r="J743" t="s">
        <v>156</v>
      </c>
      <c r="K743" t="s">
        <v>20</v>
      </c>
      <c r="L743" t="s">
        <v>157</v>
      </c>
    </row>
    <row r="744" spans="1:12" x14ac:dyDescent="0.35">
      <c r="A744" t="s">
        <v>171</v>
      </c>
      <c r="B744">
        <v>21</v>
      </c>
      <c r="C744" t="str">
        <f t="shared" si="11"/>
        <v>18-22yrs</v>
      </c>
      <c r="D744" t="s">
        <v>17</v>
      </c>
      <c r="E744" t="s">
        <v>26</v>
      </c>
      <c r="F744">
        <v>1</v>
      </c>
      <c r="G744" t="s">
        <v>1377</v>
      </c>
      <c r="H744">
        <v>1</v>
      </c>
      <c r="I744" t="s">
        <v>27</v>
      </c>
      <c r="J744" t="s">
        <v>156</v>
      </c>
      <c r="K744" t="s">
        <v>22</v>
      </c>
      <c r="L744" t="s">
        <v>52</v>
      </c>
    </row>
    <row r="745" spans="1:12" x14ac:dyDescent="0.35">
      <c r="A745" t="s">
        <v>172</v>
      </c>
      <c r="B745">
        <v>21</v>
      </c>
      <c r="C745" t="str">
        <f t="shared" si="11"/>
        <v>18-22yrs</v>
      </c>
      <c r="D745" t="s">
        <v>31</v>
      </c>
      <c r="E745" t="s">
        <v>26</v>
      </c>
      <c r="F745">
        <v>1</v>
      </c>
      <c r="G745" t="s">
        <v>1377</v>
      </c>
      <c r="H745">
        <v>1</v>
      </c>
      <c r="I745" t="s">
        <v>47</v>
      </c>
      <c r="J745" t="s">
        <v>32</v>
      </c>
      <c r="K745" t="s">
        <v>20</v>
      </c>
      <c r="L745" t="s">
        <v>1375</v>
      </c>
    </row>
    <row r="746" spans="1:12" x14ac:dyDescent="0.35">
      <c r="A746" t="s">
        <v>174</v>
      </c>
      <c r="B746">
        <v>21</v>
      </c>
      <c r="C746" t="str">
        <f t="shared" si="11"/>
        <v>18-22yrs</v>
      </c>
      <c r="D746" t="s">
        <v>55</v>
      </c>
      <c r="E746" t="s">
        <v>18</v>
      </c>
      <c r="F746">
        <v>3</v>
      </c>
      <c r="G746" t="s">
        <v>1378</v>
      </c>
      <c r="H746">
        <v>7</v>
      </c>
      <c r="I746" t="s">
        <v>19</v>
      </c>
      <c r="J746" t="s">
        <v>36</v>
      </c>
      <c r="K746" t="s">
        <v>22</v>
      </c>
      <c r="L746" t="s">
        <v>1375</v>
      </c>
    </row>
    <row r="747" spans="1:12" x14ac:dyDescent="0.35">
      <c r="A747" t="s">
        <v>175</v>
      </c>
      <c r="B747">
        <v>21</v>
      </c>
      <c r="C747" t="str">
        <f t="shared" si="11"/>
        <v>18-22yrs</v>
      </c>
      <c r="D747" t="s">
        <v>31</v>
      </c>
      <c r="E747" t="s">
        <v>26</v>
      </c>
      <c r="F747">
        <v>4</v>
      </c>
      <c r="G747" t="s">
        <v>1378</v>
      </c>
      <c r="H747">
        <v>1</v>
      </c>
      <c r="I747" t="s">
        <v>47</v>
      </c>
      <c r="J747" t="s">
        <v>32</v>
      </c>
      <c r="K747" t="s">
        <v>20</v>
      </c>
      <c r="L747" t="s">
        <v>33</v>
      </c>
    </row>
    <row r="748" spans="1:12" x14ac:dyDescent="0.35">
      <c r="A748" t="s">
        <v>178</v>
      </c>
      <c r="B748">
        <v>21</v>
      </c>
      <c r="C748" t="str">
        <f t="shared" si="11"/>
        <v>18-22yrs</v>
      </c>
      <c r="D748" t="s">
        <v>31</v>
      </c>
      <c r="E748" t="s">
        <v>26</v>
      </c>
      <c r="F748">
        <v>2</v>
      </c>
      <c r="G748" t="s">
        <v>1377</v>
      </c>
      <c r="H748">
        <v>0.5</v>
      </c>
      <c r="I748" t="s">
        <v>35</v>
      </c>
      <c r="J748" t="s">
        <v>66</v>
      </c>
      <c r="K748" t="s">
        <v>22</v>
      </c>
      <c r="L748" t="s">
        <v>115</v>
      </c>
    </row>
    <row r="749" spans="1:12" x14ac:dyDescent="0.35">
      <c r="A749" t="s">
        <v>185</v>
      </c>
      <c r="B749">
        <v>21</v>
      </c>
      <c r="C749" t="str">
        <f t="shared" si="11"/>
        <v>18-22yrs</v>
      </c>
      <c r="D749" t="s">
        <v>55</v>
      </c>
      <c r="E749" t="s">
        <v>26</v>
      </c>
      <c r="F749">
        <v>3</v>
      </c>
      <c r="G749" t="s">
        <v>1378</v>
      </c>
      <c r="H749">
        <v>2</v>
      </c>
      <c r="I749" t="s">
        <v>47</v>
      </c>
      <c r="J749" t="s">
        <v>96</v>
      </c>
      <c r="K749" t="s">
        <v>22</v>
      </c>
      <c r="L749" t="s">
        <v>1375</v>
      </c>
    </row>
    <row r="750" spans="1:12" x14ac:dyDescent="0.35">
      <c r="A750" t="s">
        <v>193</v>
      </c>
      <c r="B750">
        <v>21</v>
      </c>
      <c r="C750" t="str">
        <f t="shared" si="11"/>
        <v>18-22yrs</v>
      </c>
      <c r="D750" t="s">
        <v>17</v>
      </c>
      <c r="E750" t="s">
        <v>18</v>
      </c>
      <c r="F750">
        <v>4</v>
      </c>
      <c r="G750" t="s">
        <v>1378</v>
      </c>
      <c r="H750">
        <v>2</v>
      </c>
      <c r="I750" t="s">
        <v>35</v>
      </c>
      <c r="J750" t="s">
        <v>68</v>
      </c>
      <c r="K750" t="s">
        <v>22</v>
      </c>
      <c r="L750" t="s">
        <v>33</v>
      </c>
    </row>
    <row r="751" spans="1:12" x14ac:dyDescent="0.35">
      <c r="A751" t="s">
        <v>197</v>
      </c>
      <c r="B751">
        <v>21</v>
      </c>
      <c r="C751" t="str">
        <f t="shared" si="11"/>
        <v>18-22yrs</v>
      </c>
      <c r="D751" t="s">
        <v>55</v>
      </c>
      <c r="E751" t="s">
        <v>26</v>
      </c>
      <c r="F751">
        <v>4</v>
      </c>
      <c r="G751" t="s">
        <v>1378</v>
      </c>
      <c r="H751">
        <v>1</v>
      </c>
      <c r="I751" t="s">
        <v>27</v>
      </c>
      <c r="J751" t="s">
        <v>156</v>
      </c>
      <c r="K751" t="s">
        <v>22</v>
      </c>
      <c r="L751" t="s">
        <v>37</v>
      </c>
    </row>
    <row r="752" spans="1:12" x14ac:dyDescent="0.35">
      <c r="A752" t="s">
        <v>229</v>
      </c>
      <c r="B752">
        <v>21</v>
      </c>
      <c r="C752" t="str">
        <f t="shared" si="11"/>
        <v>18-22yrs</v>
      </c>
      <c r="D752" t="s">
        <v>31</v>
      </c>
      <c r="E752" t="s">
        <v>26</v>
      </c>
      <c r="F752">
        <v>4</v>
      </c>
      <c r="G752" t="s">
        <v>1378</v>
      </c>
      <c r="H752">
        <v>2</v>
      </c>
      <c r="I752" t="s">
        <v>35</v>
      </c>
      <c r="J752" t="s">
        <v>96</v>
      </c>
      <c r="K752" t="s">
        <v>22</v>
      </c>
      <c r="L752" t="s">
        <v>29</v>
      </c>
    </row>
    <row r="753" spans="1:12" x14ac:dyDescent="0.35">
      <c r="A753" t="s">
        <v>232</v>
      </c>
      <c r="B753">
        <v>21</v>
      </c>
      <c r="C753" t="str">
        <f t="shared" si="11"/>
        <v>18-22yrs</v>
      </c>
      <c r="D753" t="s">
        <v>31</v>
      </c>
      <c r="E753" t="s">
        <v>26</v>
      </c>
      <c r="F753">
        <v>1</v>
      </c>
      <c r="G753" t="s">
        <v>1377</v>
      </c>
      <c r="H753">
        <v>1</v>
      </c>
      <c r="I753" t="s">
        <v>35</v>
      </c>
      <c r="J753" t="s">
        <v>66</v>
      </c>
      <c r="K753" t="s">
        <v>22</v>
      </c>
      <c r="L753" t="s">
        <v>45</v>
      </c>
    </row>
    <row r="754" spans="1:12" x14ac:dyDescent="0.35">
      <c r="A754" t="s">
        <v>236</v>
      </c>
      <c r="B754">
        <v>21</v>
      </c>
      <c r="C754" t="str">
        <f t="shared" si="11"/>
        <v>18-22yrs</v>
      </c>
      <c r="D754" t="s">
        <v>55</v>
      </c>
      <c r="E754" t="s">
        <v>26</v>
      </c>
      <c r="F754">
        <v>5</v>
      </c>
      <c r="G754" t="s">
        <v>1378</v>
      </c>
      <c r="H754">
        <v>1</v>
      </c>
      <c r="I754" t="s">
        <v>47</v>
      </c>
      <c r="J754" t="s">
        <v>61</v>
      </c>
      <c r="K754" t="s">
        <v>20</v>
      </c>
      <c r="L754" t="s">
        <v>33</v>
      </c>
    </row>
    <row r="755" spans="1:12" x14ac:dyDescent="0.35">
      <c r="A755" t="s">
        <v>237</v>
      </c>
      <c r="B755">
        <v>21</v>
      </c>
      <c r="C755" t="str">
        <f t="shared" si="11"/>
        <v>18-22yrs</v>
      </c>
      <c r="D755" t="s">
        <v>25</v>
      </c>
      <c r="E755" t="s">
        <v>18</v>
      </c>
      <c r="F755">
        <v>4</v>
      </c>
      <c r="G755" t="s">
        <v>1378</v>
      </c>
      <c r="H755">
        <v>1</v>
      </c>
      <c r="I755" t="s">
        <v>27</v>
      </c>
      <c r="J755" t="s">
        <v>21</v>
      </c>
      <c r="K755" t="s">
        <v>22</v>
      </c>
      <c r="L755" t="s">
        <v>45</v>
      </c>
    </row>
    <row r="756" spans="1:12" x14ac:dyDescent="0.35">
      <c r="A756" t="s">
        <v>238</v>
      </c>
      <c r="B756">
        <v>21</v>
      </c>
      <c r="C756" t="str">
        <f t="shared" si="11"/>
        <v>18-22yrs</v>
      </c>
      <c r="D756" t="s">
        <v>31</v>
      </c>
      <c r="E756" t="s">
        <v>26</v>
      </c>
      <c r="F756">
        <v>3</v>
      </c>
      <c r="G756" t="s">
        <v>1378</v>
      </c>
      <c r="H756">
        <v>2</v>
      </c>
      <c r="I756" t="s">
        <v>108</v>
      </c>
      <c r="J756" t="s">
        <v>66</v>
      </c>
      <c r="K756" t="s">
        <v>22</v>
      </c>
      <c r="L756" t="s">
        <v>1375</v>
      </c>
    </row>
    <row r="757" spans="1:12" x14ac:dyDescent="0.35">
      <c r="A757" t="s">
        <v>242</v>
      </c>
      <c r="B757">
        <v>21</v>
      </c>
      <c r="C757" t="str">
        <f t="shared" si="11"/>
        <v>18-22yrs</v>
      </c>
      <c r="D757" t="s">
        <v>31</v>
      </c>
      <c r="E757" t="s">
        <v>26</v>
      </c>
      <c r="F757">
        <v>4</v>
      </c>
      <c r="G757" t="s">
        <v>1378</v>
      </c>
      <c r="H757">
        <v>1</v>
      </c>
      <c r="I757" t="s">
        <v>27</v>
      </c>
      <c r="J757" t="s">
        <v>48</v>
      </c>
      <c r="K757" t="s">
        <v>22</v>
      </c>
      <c r="L757" t="s">
        <v>37</v>
      </c>
    </row>
    <row r="758" spans="1:12" x14ac:dyDescent="0.35">
      <c r="A758" t="s">
        <v>246</v>
      </c>
      <c r="B758">
        <v>21</v>
      </c>
      <c r="C758" t="str">
        <f t="shared" si="11"/>
        <v>18-22yrs</v>
      </c>
      <c r="D758" t="s">
        <v>31</v>
      </c>
      <c r="E758" t="s">
        <v>26</v>
      </c>
      <c r="F758">
        <v>0</v>
      </c>
      <c r="G758" t="s">
        <v>1377</v>
      </c>
      <c r="H758">
        <v>10</v>
      </c>
      <c r="I758" t="s">
        <v>47</v>
      </c>
      <c r="J758" t="s">
        <v>32</v>
      </c>
      <c r="K758" t="s">
        <v>22</v>
      </c>
      <c r="L758" t="s">
        <v>1375</v>
      </c>
    </row>
    <row r="759" spans="1:12" x14ac:dyDescent="0.35">
      <c r="A759" t="s">
        <v>254</v>
      </c>
      <c r="B759">
        <v>21</v>
      </c>
      <c r="C759" t="str">
        <f t="shared" si="11"/>
        <v>18-22yrs</v>
      </c>
      <c r="D759" t="s">
        <v>17</v>
      </c>
      <c r="E759" t="s">
        <v>26</v>
      </c>
      <c r="F759">
        <v>0</v>
      </c>
      <c r="G759" t="s">
        <v>1377</v>
      </c>
      <c r="H759">
        <v>2</v>
      </c>
      <c r="I759" t="s">
        <v>35</v>
      </c>
      <c r="J759" t="s">
        <v>61</v>
      </c>
      <c r="K759" t="s">
        <v>22</v>
      </c>
      <c r="L759" t="s">
        <v>52</v>
      </c>
    </row>
    <row r="760" spans="1:12" x14ac:dyDescent="0.35">
      <c r="A760" t="s">
        <v>258</v>
      </c>
      <c r="B760">
        <v>21</v>
      </c>
      <c r="C760" t="str">
        <f t="shared" si="11"/>
        <v>18-22yrs</v>
      </c>
      <c r="D760" t="s">
        <v>55</v>
      </c>
      <c r="E760" t="s">
        <v>18</v>
      </c>
      <c r="F760">
        <v>1</v>
      </c>
      <c r="G760" t="s">
        <v>1377</v>
      </c>
      <c r="H760">
        <v>2</v>
      </c>
      <c r="I760" t="s">
        <v>27</v>
      </c>
      <c r="J760" t="s">
        <v>32</v>
      </c>
      <c r="K760" t="s">
        <v>22</v>
      </c>
      <c r="L760" t="s">
        <v>37</v>
      </c>
    </row>
    <row r="761" spans="1:12" x14ac:dyDescent="0.35">
      <c r="A761" t="s">
        <v>260</v>
      </c>
      <c r="B761">
        <v>21</v>
      </c>
      <c r="C761" t="str">
        <f t="shared" si="11"/>
        <v>18-22yrs</v>
      </c>
      <c r="D761" t="s">
        <v>55</v>
      </c>
      <c r="E761" t="s">
        <v>26</v>
      </c>
      <c r="F761">
        <v>3</v>
      </c>
      <c r="G761" t="s">
        <v>1378</v>
      </c>
      <c r="H761">
        <v>2</v>
      </c>
      <c r="I761" t="s">
        <v>35</v>
      </c>
      <c r="J761" t="s">
        <v>61</v>
      </c>
      <c r="K761" t="s">
        <v>22</v>
      </c>
      <c r="L761" t="s">
        <v>1375</v>
      </c>
    </row>
    <row r="762" spans="1:12" x14ac:dyDescent="0.35">
      <c r="A762" t="s">
        <v>268</v>
      </c>
      <c r="B762">
        <v>21</v>
      </c>
      <c r="C762" t="str">
        <f t="shared" si="11"/>
        <v>18-22yrs</v>
      </c>
      <c r="D762" t="s">
        <v>55</v>
      </c>
      <c r="E762" t="s">
        <v>26</v>
      </c>
      <c r="F762">
        <v>1</v>
      </c>
      <c r="G762" t="s">
        <v>1377</v>
      </c>
      <c r="H762">
        <v>2</v>
      </c>
      <c r="I762" t="s">
        <v>47</v>
      </c>
      <c r="J762" t="s">
        <v>61</v>
      </c>
      <c r="K762" t="s">
        <v>22</v>
      </c>
      <c r="L762" t="s">
        <v>1375</v>
      </c>
    </row>
    <row r="763" spans="1:12" x14ac:dyDescent="0.35">
      <c r="A763" t="s">
        <v>270</v>
      </c>
      <c r="B763">
        <v>21</v>
      </c>
      <c r="C763" t="str">
        <f t="shared" si="11"/>
        <v>18-22yrs</v>
      </c>
      <c r="D763" t="s">
        <v>17</v>
      </c>
      <c r="E763" t="s">
        <v>18</v>
      </c>
      <c r="F763">
        <v>3</v>
      </c>
      <c r="G763" t="s">
        <v>1378</v>
      </c>
      <c r="H763">
        <v>4</v>
      </c>
      <c r="I763" t="s">
        <v>27</v>
      </c>
      <c r="J763" t="s">
        <v>145</v>
      </c>
      <c r="K763" t="s">
        <v>22</v>
      </c>
      <c r="L763" t="s">
        <v>52</v>
      </c>
    </row>
    <row r="764" spans="1:12" x14ac:dyDescent="0.35">
      <c r="A764" t="s">
        <v>271</v>
      </c>
      <c r="B764">
        <v>21</v>
      </c>
      <c r="C764" t="str">
        <f t="shared" si="11"/>
        <v>18-22yrs</v>
      </c>
      <c r="D764" t="s">
        <v>31</v>
      </c>
      <c r="E764" t="s">
        <v>26</v>
      </c>
      <c r="F764">
        <v>3</v>
      </c>
      <c r="G764" t="s">
        <v>1378</v>
      </c>
      <c r="H764">
        <v>3</v>
      </c>
      <c r="I764" t="s">
        <v>27</v>
      </c>
      <c r="J764" t="s">
        <v>76</v>
      </c>
      <c r="K764" t="s">
        <v>20</v>
      </c>
      <c r="L764" t="s">
        <v>1375</v>
      </c>
    </row>
    <row r="765" spans="1:12" x14ac:dyDescent="0.35">
      <c r="A765" t="s">
        <v>276</v>
      </c>
      <c r="B765">
        <v>21</v>
      </c>
      <c r="C765" t="str">
        <f t="shared" si="11"/>
        <v>18-22yrs</v>
      </c>
      <c r="D765" t="s">
        <v>17</v>
      </c>
      <c r="E765" t="s">
        <v>18</v>
      </c>
      <c r="F765">
        <v>4</v>
      </c>
      <c r="G765" t="s">
        <v>1378</v>
      </c>
      <c r="H765">
        <v>2</v>
      </c>
      <c r="I765" t="s">
        <v>35</v>
      </c>
      <c r="J765" t="s">
        <v>277</v>
      </c>
      <c r="K765" t="s">
        <v>22</v>
      </c>
      <c r="L765" t="s">
        <v>52</v>
      </c>
    </row>
    <row r="766" spans="1:12" x14ac:dyDescent="0.35">
      <c r="A766" t="s">
        <v>285</v>
      </c>
      <c r="B766">
        <v>21</v>
      </c>
      <c r="C766" t="str">
        <f t="shared" si="11"/>
        <v>18-22yrs</v>
      </c>
      <c r="D766" t="s">
        <v>31</v>
      </c>
      <c r="E766" t="s">
        <v>18</v>
      </c>
      <c r="F766">
        <v>0</v>
      </c>
      <c r="G766" t="s">
        <v>1377</v>
      </c>
      <c r="H766">
        <v>6</v>
      </c>
      <c r="I766" t="s">
        <v>142</v>
      </c>
      <c r="J766" t="s">
        <v>36</v>
      </c>
      <c r="K766" t="s">
        <v>20</v>
      </c>
      <c r="L766" t="s">
        <v>33</v>
      </c>
    </row>
    <row r="767" spans="1:12" x14ac:dyDescent="0.35">
      <c r="A767" t="s">
        <v>314</v>
      </c>
      <c r="B767">
        <v>21</v>
      </c>
      <c r="C767" t="str">
        <f t="shared" si="11"/>
        <v>18-22yrs</v>
      </c>
      <c r="D767" t="s">
        <v>87</v>
      </c>
      <c r="E767" t="s">
        <v>87</v>
      </c>
      <c r="F767">
        <v>0</v>
      </c>
      <c r="G767" t="s">
        <v>1377</v>
      </c>
      <c r="H767">
        <v>0.5</v>
      </c>
      <c r="I767" t="s">
        <v>19</v>
      </c>
      <c r="J767" t="s">
        <v>21</v>
      </c>
      <c r="K767" t="s">
        <v>20</v>
      </c>
      <c r="L767" t="s">
        <v>315</v>
      </c>
    </row>
    <row r="768" spans="1:12" x14ac:dyDescent="0.35">
      <c r="A768" t="s">
        <v>335</v>
      </c>
      <c r="B768">
        <v>21</v>
      </c>
      <c r="C768" t="str">
        <f t="shared" si="11"/>
        <v>18-22yrs</v>
      </c>
      <c r="D768" t="s">
        <v>31</v>
      </c>
      <c r="E768" t="s">
        <v>18</v>
      </c>
      <c r="F768">
        <v>3</v>
      </c>
      <c r="G768" t="s">
        <v>1378</v>
      </c>
      <c r="H768">
        <v>2</v>
      </c>
      <c r="I768" t="s">
        <v>142</v>
      </c>
      <c r="J768" t="s">
        <v>61</v>
      </c>
      <c r="K768" t="s">
        <v>20</v>
      </c>
      <c r="L768" t="s">
        <v>336</v>
      </c>
    </row>
    <row r="769" spans="1:12" x14ac:dyDescent="0.35">
      <c r="A769" t="s">
        <v>338</v>
      </c>
      <c r="B769">
        <v>21</v>
      </c>
      <c r="C769" t="str">
        <f t="shared" si="11"/>
        <v>18-22yrs</v>
      </c>
      <c r="D769" t="s">
        <v>55</v>
      </c>
      <c r="E769" t="s">
        <v>26</v>
      </c>
      <c r="F769">
        <v>5</v>
      </c>
      <c r="G769" t="s">
        <v>1378</v>
      </c>
      <c r="H769">
        <v>5</v>
      </c>
      <c r="I769" t="s">
        <v>35</v>
      </c>
      <c r="J769" t="s">
        <v>28</v>
      </c>
      <c r="K769" t="s">
        <v>22</v>
      </c>
      <c r="L769" t="s">
        <v>29</v>
      </c>
    </row>
    <row r="770" spans="1:12" x14ac:dyDescent="0.35">
      <c r="A770" t="s">
        <v>350</v>
      </c>
      <c r="B770">
        <v>21</v>
      </c>
      <c r="C770" t="str">
        <f t="shared" ref="C770:C833" si="12">VLOOKUP(B770,$U$2:$V$4,2)</f>
        <v>18-22yrs</v>
      </c>
      <c r="D770" t="s">
        <v>17</v>
      </c>
      <c r="E770" t="s">
        <v>18</v>
      </c>
      <c r="F770">
        <v>3</v>
      </c>
      <c r="G770" t="s">
        <v>1378</v>
      </c>
      <c r="H770">
        <v>0.5</v>
      </c>
      <c r="I770" t="s">
        <v>47</v>
      </c>
      <c r="J770" t="s">
        <v>32</v>
      </c>
      <c r="K770" t="s">
        <v>20</v>
      </c>
      <c r="L770" t="s">
        <v>33</v>
      </c>
    </row>
    <row r="771" spans="1:12" x14ac:dyDescent="0.35">
      <c r="A771" t="s">
        <v>354</v>
      </c>
      <c r="B771">
        <v>21</v>
      </c>
      <c r="C771" t="str">
        <f t="shared" si="12"/>
        <v>18-22yrs</v>
      </c>
      <c r="D771" t="s">
        <v>151</v>
      </c>
      <c r="E771" t="s">
        <v>18</v>
      </c>
      <c r="F771">
        <v>2</v>
      </c>
      <c r="G771" t="s">
        <v>1377</v>
      </c>
      <c r="H771">
        <v>3</v>
      </c>
      <c r="I771" t="s">
        <v>47</v>
      </c>
      <c r="J771" t="s">
        <v>66</v>
      </c>
      <c r="K771" t="s">
        <v>22</v>
      </c>
      <c r="L771" t="s">
        <v>29</v>
      </c>
    </row>
    <row r="772" spans="1:12" x14ac:dyDescent="0.35">
      <c r="A772" t="s">
        <v>356</v>
      </c>
      <c r="B772">
        <v>21</v>
      </c>
      <c r="C772" t="str">
        <f t="shared" si="12"/>
        <v>18-22yrs</v>
      </c>
      <c r="D772" t="s">
        <v>55</v>
      </c>
      <c r="E772" t="s">
        <v>18</v>
      </c>
      <c r="F772">
        <v>0</v>
      </c>
      <c r="G772" t="s">
        <v>1377</v>
      </c>
      <c r="H772">
        <v>3</v>
      </c>
      <c r="I772" t="s">
        <v>27</v>
      </c>
      <c r="J772" t="s">
        <v>66</v>
      </c>
      <c r="K772" t="s">
        <v>22</v>
      </c>
      <c r="L772" t="s">
        <v>357</v>
      </c>
    </row>
    <row r="773" spans="1:12" x14ac:dyDescent="0.35">
      <c r="A773" t="s">
        <v>360</v>
      </c>
      <c r="B773">
        <v>21</v>
      </c>
      <c r="C773" t="str">
        <f t="shared" si="12"/>
        <v>18-22yrs</v>
      </c>
      <c r="D773" t="s">
        <v>55</v>
      </c>
      <c r="E773" t="s">
        <v>18</v>
      </c>
      <c r="F773">
        <v>4</v>
      </c>
      <c r="G773" t="s">
        <v>1378</v>
      </c>
      <c r="H773">
        <v>3</v>
      </c>
      <c r="I773" t="s">
        <v>35</v>
      </c>
      <c r="J773" t="s">
        <v>61</v>
      </c>
      <c r="K773" t="s">
        <v>20</v>
      </c>
      <c r="L773" t="s">
        <v>45</v>
      </c>
    </row>
    <row r="774" spans="1:12" x14ac:dyDescent="0.35">
      <c r="A774" t="s">
        <v>372</v>
      </c>
      <c r="B774">
        <v>21</v>
      </c>
      <c r="C774" t="str">
        <f t="shared" si="12"/>
        <v>18-22yrs</v>
      </c>
      <c r="D774" t="s">
        <v>31</v>
      </c>
      <c r="E774" t="s">
        <v>18</v>
      </c>
      <c r="F774">
        <v>0</v>
      </c>
      <c r="G774" t="s">
        <v>1377</v>
      </c>
      <c r="H774">
        <v>3</v>
      </c>
      <c r="I774" t="s">
        <v>47</v>
      </c>
      <c r="J774" t="s">
        <v>36</v>
      </c>
      <c r="K774" t="s">
        <v>20</v>
      </c>
      <c r="L774" t="s">
        <v>29</v>
      </c>
    </row>
    <row r="775" spans="1:12" x14ac:dyDescent="0.35">
      <c r="A775" t="s">
        <v>388</v>
      </c>
      <c r="B775">
        <v>21</v>
      </c>
      <c r="C775" t="str">
        <f t="shared" si="12"/>
        <v>18-22yrs</v>
      </c>
      <c r="D775" t="s">
        <v>31</v>
      </c>
      <c r="E775" t="s">
        <v>18</v>
      </c>
      <c r="F775">
        <v>0</v>
      </c>
      <c r="G775" t="s">
        <v>1377</v>
      </c>
      <c r="H775">
        <v>4</v>
      </c>
      <c r="I775" t="s">
        <v>27</v>
      </c>
      <c r="J775" t="s">
        <v>156</v>
      </c>
      <c r="K775" t="s">
        <v>22</v>
      </c>
      <c r="L775" t="s">
        <v>29</v>
      </c>
    </row>
    <row r="776" spans="1:12" x14ac:dyDescent="0.35">
      <c r="A776" t="s">
        <v>393</v>
      </c>
      <c r="B776">
        <v>21</v>
      </c>
      <c r="C776" t="str">
        <f t="shared" si="12"/>
        <v>18-22yrs</v>
      </c>
      <c r="D776" t="s">
        <v>31</v>
      </c>
      <c r="E776" t="s">
        <v>87</v>
      </c>
      <c r="F776">
        <v>0</v>
      </c>
      <c r="G776" t="s">
        <v>1377</v>
      </c>
      <c r="H776">
        <v>3</v>
      </c>
      <c r="I776" t="s">
        <v>35</v>
      </c>
      <c r="J776" t="s">
        <v>36</v>
      </c>
      <c r="K776" t="s">
        <v>20</v>
      </c>
      <c r="L776" t="s">
        <v>29</v>
      </c>
    </row>
    <row r="777" spans="1:12" x14ac:dyDescent="0.35">
      <c r="A777" t="s">
        <v>400</v>
      </c>
      <c r="B777">
        <v>21</v>
      </c>
      <c r="C777" t="str">
        <f t="shared" si="12"/>
        <v>18-22yrs</v>
      </c>
      <c r="D777" t="s">
        <v>55</v>
      </c>
      <c r="E777" t="s">
        <v>18</v>
      </c>
      <c r="F777">
        <v>3</v>
      </c>
      <c r="G777" t="s">
        <v>1378</v>
      </c>
      <c r="H777">
        <v>2</v>
      </c>
      <c r="I777" t="s">
        <v>27</v>
      </c>
      <c r="J777" t="s">
        <v>28</v>
      </c>
      <c r="K777" t="s">
        <v>22</v>
      </c>
      <c r="L777" t="s">
        <v>37</v>
      </c>
    </row>
    <row r="778" spans="1:12" x14ac:dyDescent="0.35">
      <c r="A778" t="s">
        <v>409</v>
      </c>
      <c r="B778">
        <v>21</v>
      </c>
      <c r="C778" t="str">
        <f t="shared" si="12"/>
        <v>18-22yrs</v>
      </c>
      <c r="D778" t="s">
        <v>31</v>
      </c>
      <c r="E778" t="s">
        <v>18</v>
      </c>
      <c r="F778">
        <v>5</v>
      </c>
      <c r="G778" t="s">
        <v>1378</v>
      </c>
      <c r="H778">
        <v>6</v>
      </c>
      <c r="I778" t="s">
        <v>27</v>
      </c>
      <c r="J778" t="s">
        <v>61</v>
      </c>
      <c r="K778" t="s">
        <v>20</v>
      </c>
      <c r="L778" t="s">
        <v>45</v>
      </c>
    </row>
    <row r="779" spans="1:12" x14ac:dyDescent="0.35">
      <c r="A779" t="s">
        <v>416</v>
      </c>
      <c r="B779">
        <v>21</v>
      </c>
      <c r="C779" t="str">
        <f t="shared" si="12"/>
        <v>18-22yrs</v>
      </c>
      <c r="D779" t="s">
        <v>31</v>
      </c>
      <c r="E779" t="s">
        <v>26</v>
      </c>
      <c r="F779">
        <v>5</v>
      </c>
      <c r="G779" t="s">
        <v>1378</v>
      </c>
      <c r="H779">
        <v>2</v>
      </c>
      <c r="I779" t="s">
        <v>35</v>
      </c>
      <c r="J779" t="s">
        <v>32</v>
      </c>
      <c r="K779" t="s">
        <v>20</v>
      </c>
      <c r="L779" t="s">
        <v>1375</v>
      </c>
    </row>
    <row r="780" spans="1:12" x14ac:dyDescent="0.35">
      <c r="A780" t="s">
        <v>420</v>
      </c>
      <c r="B780">
        <v>21</v>
      </c>
      <c r="C780" t="str">
        <f t="shared" si="12"/>
        <v>18-22yrs</v>
      </c>
      <c r="D780" t="s">
        <v>55</v>
      </c>
      <c r="E780" t="s">
        <v>18</v>
      </c>
      <c r="F780">
        <v>2</v>
      </c>
      <c r="G780" t="s">
        <v>1377</v>
      </c>
      <c r="H780">
        <v>2</v>
      </c>
      <c r="I780" t="s">
        <v>27</v>
      </c>
      <c r="J780" t="s">
        <v>96</v>
      </c>
      <c r="K780" t="s">
        <v>20</v>
      </c>
      <c r="L780" t="s">
        <v>1375</v>
      </c>
    </row>
    <row r="781" spans="1:12" x14ac:dyDescent="0.35">
      <c r="A781" t="s">
        <v>426</v>
      </c>
      <c r="B781">
        <v>21</v>
      </c>
      <c r="C781" t="str">
        <f t="shared" si="12"/>
        <v>18-22yrs</v>
      </c>
      <c r="D781" t="s">
        <v>55</v>
      </c>
      <c r="E781" t="s">
        <v>18</v>
      </c>
      <c r="F781">
        <v>0</v>
      </c>
      <c r="G781" t="s">
        <v>1377</v>
      </c>
      <c r="H781">
        <v>5</v>
      </c>
      <c r="I781" t="s">
        <v>108</v>
      </c>
      <c r="J781" t="s">
        <v>32</v>
      </c>
      <c r="K781" t="s">
        <v>20</v>
      </c>
      <c r="L781" t="s">
        <v>1375</v>
      </c>
    </row>
    <row r="782" spans="1:12" x14ac:dyDescent="0.35">
      <c r="A782" t="s">
        <v>427</v>
      </c>
      <c r="B782">
        <v>21</v>
      </c>
      <c r="C782" t="str">
        <f t="shared" si="12"/>
        <v>18-22yrs</v>
      </c>
      <c r="D782" t="s">
        <v>55</v>
      </c>
      <c r="E782" t="s">
        <v>18</v>
      </c>
      <c r="F782">
        <v>5</v>
      </c>
      <c r="G782" t="s">
        <v>1378</v>
      </c>
      <c r="H782">
        <v>0.5</v>
      </c>
      <c r="I782" t="s">
        <v>47</v>
      </c>
      <c r="J782" t="s">
        <v>96</v>
      </c>
      <c r="K782" t="s">
        <v>22</v>
      </c>
      <c r="L782" t="s">
        <v>37</v>
      </c>
    </row>
    <row r="783" spans="1:12" x14ac:dyDescent="0.35">
      <c r="A783" t="s">
        <v>429</v>
      </c>
      <c r="B783">
        <v>21</v>
      </c>
      <c r="C783" t="str">
        <f t="shared" si="12"/>
        <v>18-22yrs</v>
      </c>
      <c r="D783" t="s">
        <v>31</v>
      </c>
      <c r="E783" t="s">
        <v>18</v>
      </c>
      <c r="F783">
        <v>0</v>
      </c>
      <c r="G783" t="s">
        <v>1377</v>
      </c>
      <c r="H783">
        <v>1</v>
      </c>
      <c r="I783" t="s">
        <v>35</v>
      </c>
      <c r="J783" t="s">
        <v>32</v>
      </c>
      <c r="K783" t="s">
        <v>20</v>
      </c>
      <c r="L783" t="s">
        <v>33</v>
      </c>
    </row>
    <row r="784" spans="1:12" x14ac:dyDescent="0.35">
      <c r="A784" t="s">
        <v>430</v>
      </c>
      <c r="B784">
        <v>21</v>
      </c>
      <c r="C784" t="str">
        <f t="shared" si="12"/>
        <v>18-22yrs</v>
      </c>
      <c r="D784" t="s">
        <v>55</v>
      </c>
      <c r="E784" t="s">
        <v>26</v>
      </c>
      <c r="F784">
        <v>2</v>
      </c>
      <c r="G784" t="s">
        <v>1377</v>
      </c>
      <c r="H784">
        <v>1</v>
      </c>
      <c r="I784" t="s">
        <v>47</v>
      </c>
      <c r="J784" t="s">
        <v>48</v>
      </c>
      <c r="K784" t="s">
        <v>20</v>
      </c>
      <c r="L784" t="s">
        <v>431</v>
      </c>
    </row>
    <row r="785" spans="1:12" x14ac:dyDescent="0.35">
      <c r="A785" t="s">
        <v>433</v>
      </c>
      <c r="B785">
        <v>21</v>
      </c>
      <c r="C785" t="str">
        <f t="shared" si="12"/>
        <v>18-22yrs</v>
      </c>
      <c r="D785" t="s">
        <v>55</v>
      </c>
      <c r="E785" t="s">
        <v>18</v>
      </c>
      <c r="F785">
        <v>2</v>
      </c>
      <c r="G785" t="s">
        <v>1377</v>
      </c>
      <c r="H785">
        <v>2</v>
      </c>
      <c r="I785" t="s">
        <v>35</v>
      </c>
      <c r="J785" t="s">
        <v>66</v>
      </c>
      <c r="K785" t="s">
        <v>22</v>
      </c>
      <c r="L785" t="s">
        <v>45</v>
      </c>
    </row>
    <row r="786" spans="1:12" x14ac:dyDescent="0.35">
      <c r="A786" t="s">
        <v>448</v>
      </c>
      <c r="B786">
        <v>21</v>
      </c>
      <c r="C786" t="str">
        <f t="shared" si="12"/>
        <v>18-22yrs</v>
      </c>
      <c r="D786" t="s">
        <v>31</v>
      </c>
      <c r="E786" t="s">
        <v>87</v>
      </c>
      <c r="F786">
        <v>2</v>
      </c>
      <c r="G786" t="s">
        <v>1377</v>
      </c>
      <c r="H786">
        <v>2</v>
      </c>
      <c r="I786" t="s">
        <v>47</v>
      </c>
      <c r="J786" t="s">
        <v>96</v>
      </c>
      <c r="K786" t="s">
        <v>22</v>
      </c>
      <c r="L786" t="s">
        <v>33</v>
      </c>
    </row>
    <row r="787" spans="1:12" x14ac:dyDescent="0.35">
      <c r="A787" t="s">
        <v>455</v>
      </c>
      <c r="B787">
        <v>21</v>
      </c>
      <c r="C787" t="str">
        <f t="shared" si="12"/>
        <v>18-22yrs</v>
      </c>
      <c r="D787" t="s">
        <v>55</v>
      </c>
      <c r="E787" t="s">
        <v>18</v>
      </c>
      <c r="F787">
        <v>3</v>
      </c>
      <c r="G787" t="s">
        <v>1378</v>
      </c>
      <c r="H787">
        <v>2</v>
      </c>
      <c r="I787" t="s">
        <v>35</v>
      </c>
      <c r="J787" t="s">
        <v>36</v>
      </c>
      <c r="K787" t="s">
        <v>22</v>
      </c>
      <c r="L787" t="s">
        <v>45</v>
      </c>
    </row>
    <row r="788" spans="1:12" x14ac:dyDescent="0.35">
      <c r="A788" t="s">
        <v>466</v>
      </c>
      <c r="B788">
        <v>21</v>
      </c>
      <c r="C788" t="str">
        <f t="shared" si="12"/>
        <v>18-22yrs</v>
      </c>
      <c r="D788" t="s">
        <v>31</v>
      </c>
      <c r="E788" t="s">
        <v>26</v>
      </c>
      <c r="F788">
        <v>6</v>
      </c>
      <c r="G788" t="s">
        <v>1378</v>
      </c>
      <c r="H788">
        <v>4</v>
      </c>
      <c r="I788" t="s">
        <v>35</v>
      </c>
      <c r="J788" t="s">
        <v>32</v>
      </c>
      <c r="K788" t="s">
        <v>22</v>
      </c>
      <c r="L788" t="s">
        <v>212</v>
      </c>
    </row>
    <row r="789" spans="1:12" x14ac:dyDescent="0.35">
      <c r="A789" t="s">
        <v>472</v>
      </c>
      <c r="B789">
        <v>21</v>
      </c>
      <c r="C789" t="str">
        <f t="shared" si="12"/>
        <v>18-22yrs</v>
      </c>
      <c r="D789" t="s">
        <v>55</v>
      </c>
      <c r="E789" t="s">
        <v>18</v>
      </c>
      <c r="F789">
        <v>3</v>
      </c>
      <c r="G789" t="s">
        <v>1378</v>
      </c>
      <c r="H789">
        <v>3</v>
      </c>
      <c r="I789" t="s">
        <v>35</v>
      </c>
      <c r="J789" t="s">
        <v>32</v>
      </c>
      <c r="K789" t="s">
        <v>20</v>
      </c>
      <c r="L789" t="s">
        <v>1375</v>
      </c>
    </row>
    <row r="790" spans="1:12" x14ac:dyDescent="0.35">
      <c r="A790" t="s">
        <v>483</v>
      </c>
      <c r="B790">
        <v>21</v>
      </c>
      <c r="C790" t="str">
        <f t="shared" si="12"/>
        <v>18-22yrs</v>
      </c>
      <c r="D790" t="s">
        <v>55</v>
      </c>
      <c r="E790" t="s">
        <v>18</v>
      </c>
      <c r="F790">
        <v>3</v>
      </c>
      <c r="G790" t="s">
        <v>1378</v>
      </c>
      <c r="H790">
        <v>2</v>
      </c>
      <c r="I790" t="s">
        <v>35</v>
      </c>
      <c r="J790" t="s">
        <v>96</v>
      </c>
      <c r="K790" t="s">
        <v>22</v>
      </c>
      <c r="L790" t="s">
        <v>33</v>
      </c>
    </row>
    <row r="791" spans="1:12" x14ac:dyDescent="0.35">
      <c r="A791" t="s">
        <v>494</v>
      </c>
      <c r="B791">
        <v>21</v>
      </c>
      <c r="C791" t="str">
        <f t="shared" si="12"/>
        <v>18-22yrs</v>
      </c>
      <c r="D791" t="s">
        <v>31</v>
      </c>
      <c r="E791" t="s">
        <v>87</v>
      </c>
      <c r="F791">
        <v>4</v>
      </c>
      <c r="G791" t="s">
        <v>1378</v>
      </c>
      <c r="H791">
        <v>2</v>
      </c>
      <c r="I791" t="s">
        <v>27</v>
      </c>
      <c r="J791" t="s">
        <v>156</v>
      </c>
      <c r="K791" t="s">
        <v>22</v>
      </c>
      <c r="L791" t="s">
        <v>495</v>
      </c>
    </row>
    <row r="792" spans="1:12" x14ac:dyDescent="0.35">
      <c r="A792" t="s">
        <v>535</v>
      </c>
      <c r="B792">
        <v>21</v>
      </c>
      <c r="C792" t="str">
        <f t="shared" si="12"/>
        <v>18-22yrs</v>
      </c>
      <c r="D792" t="s">
        <v>31</v>
      </c>
      <c r="E792" t="s">
        <v>18</v>
      </c>
      <c r="F792">
        <v>0</v>
      </c>
      <c r="G792" t="s">
        <v>1377</v>
      </c>
      <c r="H792">
        <v>6</v>
      </c>
      <c r="I792" t="s">
        <v>35</v>
      </c>
      <c r="J792" t="s">
        <v>28</v>
      </c>
      <c r="K792" t="s">
        <v>20</v>
      </c>
      <c r="L792" t="s">
        <v>1375</v>
      </c>
    </row>
    <row r="793" spans="1:12" x14ac:dyDescent="0.35">
      <c r="A793" t="s">
        <v>539</v>
      </c>
      <c r="B793">
        <v>21</v>
      </c>
      <c r="C793" t="str">
        <f t="shared" si="12"/>
        <v>18-22yrs</v>
      </c>
      <c r="D793" t="s">
        <v>31</v>
      </c>
      <c r="E793" t="s">
        <v>18</v>
      </c>
      <c r="F793">
        <v>2</v>
      </c>
      <c r="G793" t="s">
        <v>1377</v>
      </c>
      <c r="H793">
        <v>5</v>
      </c>
      <c r="I793" t="s">
        <v>35</v>
      </c>
      <c r="J793" t="s">
        <v>32</v>
      </c>
      <c r="K793" t="s">
        <v>20</v>
      </c>
      <c r="L793" t="s">
        <v>1375</v>
      </c>
    </row>
    <row r="794" spans="1:12" x14ac:dyDescent="0.35">
      <c r="A794" t="s">
        <v>540</v>
      </c>
      <c r="B794">
        <v>21</v>
      </c>
      <c r="C794" t="str">
        <f t="shared" si="12"/>
        <v>18-22yrs</v>
      </c>
      <c r="D794" t="s">
        <v>55</v>
      </c>
      <c r="E794" t="s">
        <v>18</v>
      </c>
      <c r="F794">
        <v>2</v>
      </c>
      <c r="G794" t="s">
        <v>1377</v>
      </c>
      <c r="H794">
        <v>2</v>
      </c>
      <c r="I794" t="s">
        <v>47</v>
      </c>
      <c r="J794" t="s">
        <v>36</v>
      </c>
      <c r="K794" t="s">
        <v>22</v>
      </c>
      <c r="L794" t="s">
        <v>37</v>
      </c>
    </row>
    <row r="795" spans="1:12" x14ac:dyDescent="0.35">
      <c r="A795" t="s">
        <v>552</v>
      </c>
      <c r="B795">
        <v>21</v>
      </c>
      <c r="C795" t="str">
        <f t="shared" si="12"/>
        <v>18-22yrs</v>
      </c>
      <c r="D795" t="s">
        <v>31</v>
      </c>
      <c r="E795" t="s">
        <v>18</v>
      </c>
      <c r="F795">
        <v>0</v>
      </c>
      <c r="G795" t="s">
        <v>1377</v>
      </c>
      <c r="H795">
        <v>2</v>
      </c>
      <c r="I795" t="s">
        <v>47</v>
      </c>
      <c r="J795" t="s">
        <v>36</v>
      </c>
      <c r="K795" t="s">
        <v>20</v>
      </c>
      <c r="L795" t="s">
        <v>37</v>
      </c>
    </row>
    <row r="796" spans="1:12" x14ac:dyDescent="0.35">
      <c r="A796" t="s">
        <v>563</v>
      </c>
      <c r="B796">
        <v>21</v>
      </c>
      <c r="C796" t="str">
        <f t="shared" si="12"/>
        <v>18-22yrs</v>
      </c>
      <c r="D796" t="s">
        <v>151</v>
      </c>
      <c r="E796" t="s">
        <v>18</v>
      </c>
      <c r="F796">
        <v>0</v>
      </c>
      <c r="G796" t="s">
        <v>1377</v>
      </c>
      <c r="H796">
        <v>2</v>
      </c>
      <c r="I796" t="s">
        <v>35</v>
      </c>
      <c r="J796" t="s">
        <v>32</v>
      </c>
      <c r="K796" t="s">
        <v>20</v>
      </c>
      <c r="L796" t="s">
        <v>37</v>
      </c>
    </row>
    <row r="797" spans="1:12" x14ac:dyDescent="0.35">
      <c r="A797" t="s">
        <v>565</v>
      </c>
      <c r="B797">
        <v>21</v>
      </c>
      <c r="C797" t="str">
        <f t="shared" si="12"/>
        <v>18-22yrs</v>
      </c>
      <c r="D797" t="s">
        <v>55</v>
      </c>
      <c r="E797" t="s">
        <v>18</v>
      </c>
      <c r="F797">
        <v>2</v>
      </c>
      <c r="G797" t="s">
        <v>1377</v>
      </c>
      <c r="H797">
        <v>8</v>
      </c>
      <c r="I797" t="s">
        <v>35</v>
      </c>
      <c r="J797" t="s">
        <v>28</v>
      </c>
      <c r="K797" t="s">
        <v>22</v>
      </c>
      <c r="L797" t="s">
        <v>1375</v>
      </c>
    </row>
    <row r="798" spans="1:12" x14ac:dyDescent="0.35">
      <c r="A798" t="s">
        <v>571</v>
      </c>
      <c r="B798">
        <v>21</v>
      </c>
      <c r="C798" t="str">
        <f t="shared" si="12"/>
        <v>18-22yrs</v>
      </c>
      <c r="D798" t="s">
        <v>55</v>
      </c>
      <c r="E798" t="s">
        <v>87</v>
      </c>
      <c r="F798">
        <v>2</v>
      </c>
      <c r="G798" t="s">
        <v>1377</v>
      </c>
      <c r="H798">
        <v>8</v>
      </c>
      <c r="I798" t="s">
        <v>35</v>
      </c>
      <c r="J798" t="s">
        <v>28</v>
      </c>
      <c r="K798" t="s">
        <v>22</v>
      </c>
      <c r="L798" t="s">
        <v>37</v>
      </c>
    </row>
    <row r="799" spans="1:12" x14ac:dyDescent="0.35">
      <c r="A799" t="s">
        <v>574</v>
      </c>
      <c r="B799">
        <v>21</v>
      </c>
      <c r="C799" t="str">
        <f t="shared" si="12"/>
        <v>18-22yrs</v>
      </c>
      <c r="D799" t="s">
        <v>31</v>
      </c>
      <c r="E799" t="s">
        <v>87</v>
      </c>
      <c r="F799">
        <v>1</v>
      </c>
      <c r="G799" t="s">
        <v>1377</v>
      </c>
      <c r="H799">
        <v>2</v>
      </c>
      <c r="I799" t="s">
        <v>35</v>
      </c>
      <c r="J799" t="s">
        <v>76</v>
      </c>
      <c r="K799" t="s">
        <v>22</v>
      </c>
      <c r="L799" t="s">
        <v>33</v>
      </c>
    </row>
    <row r="800" spans="1:12" x14ac:dyDescent="0.35">
      <c r="A800" t="s">
        <v>575</v>
      </c>
      <c r="B800">
        <v>21</v>
      </c>
      <c r="C800" t="str">
        <f t="shared" si="12"/>
        <v>18-22yrs</v>
      </c>
      <c r="D800" t="s">
        <v>17</v>
      </c>
      <c r="E800" t="s">
        <v>87</v>
      </c>
      <c r="F800">
        <v>2</v>
      </c>
      <c r="G800" t="s">
        <v>1377</v>
      </c>
      <c r="H800">
        <v>0.5</v>
      </c>
      <c r="I800" t="s">
        <v>47</v>
      </c>
      <c r="J800" t="s">
        <v>145</v>
      </c>
      <c r="K800" t="s">
        <v>22</v>
      </c>
      <c r="L800" t="s">
        <v>33</v>
      </c>
    </row>
    <row r="801" spans="1:12" x14ac:dyDescent="0.35">
      <c r="A801" t="s">
        <v>576</v>
      </c>
      <c r="B801">
        <v>21</v>
      </c>
      <c r="C801" t="str">
        <f t="shared" si="12"/>
        <v>18-22yrs</v>
      </c>
      <c r="D801" t="s">
        <v>31</v>
      </c>
      <c r="E801" t="s">
        <v>87</v>
      </c>
      <c r="F801">
        <v>2</v>
      </c>
      <c r="G801" t="s">
        <v>1377</v>
      </c>
      <c r="H801">
        <v>6</v>
      </c>
      <c r="I801" t="s">
        <v>108</v>
      </c>
      <c r="J801" t="s">
        <v>32</v>
      </c>
      <c r="K801" t="s">
        <v>20</v>
      </c>
      <c r="L801" t="s">
        <v>1375</v>
      </c>
    </row>
    <row r="802" spans="1:12" x14ac:dyDescent="0.35">
      <c r="A802" t="s">
        <v>583</v>
      </c>
      <c r="B802">
        <v>21</v>
      </c>
      <c r="C802" t="str">
        <f t="shared" si="12"/>
        <v>18-22yrs</v>
      </c>
      <c r="D802" t="s">
        <v>55</v>
      </c>
      <c r="E802" t="s">
        <v>18</v>
      </c>
      <c r="F802">
        <v>2</v>
      </c>
      <c r="G802" t="s">
        <v>1377</v>
      </c>
      <c r="H802">
        <v>3</v>
      </c>
      <c r="I802" t="s">
        <v>35</v>
      </c>
      <c r="J802" t="s">
        <v>61</v>
      </c>
      <c r="K802" t="s">
        <v>22</v>
      </c>
      <c r="L802" t="s">
        <v>1375</v>
      </c>
    </row>
    <row r="803" spans="1:12" x14ac:dyDescent="0.35">
      <c r="A803" t="s">
        <v>590</v>
      </c>
      <c r="B803">
        <v>21</v>
      </c>
      <c r="C803" t="str">
        <f t="shared" si="12"/>
        <v>18-22yrs</v>
      </c>
      <c r="D803" t="s">
        <v>31</v>
      </c>
      <c r="E803" t="s">
        <v>44</v>
      </c>
      <c r="F803">
        <v>4</v>
      </c>
      <c r="G803" t="s">
        <v>1378</v>
      </c>
      <c r="H803">
        <v>10</v>
      </c>
      <c r="I803" t="s">
        <v>85</v>
      </c>
      <c r="J803" t="s">
        <v>156</v>
      </c>
      <c r="K803" t="s">
        <v>20</v>
      </c>
      <c r="L803" t="s">
        <v>33</v>
      </c>
    </row>
    <row r="804" spans="1:12" x14ac:dyDescent="0.35">
      <c r="A804" t="s">
        <v>592</v>
      </c>
      <c r="B804">
        <v>21</v>
      </c>
      <c r="C804" t="str">
        <f t="shared" si="12"/>
        <v>18-22yrs</v>
      </c>
      <c r="D804" t="s">
        <v>25</v>
      </c>
      <c r="E804" t="s">
        <v>18</v>
      </c>
      <c r="F804">
        <v>6</v>
      </c>
      <c r="G804" t="s">
        <v>1378</v>
      </c>
      <c r="H804">
        <v>1</v>
      </c>
      <c r="I804" t="s">
        <v>35</v>
      </c>
      <c r="J804" t="s">
        <v>593</v>
      </c>
      <c r="K804" t="s">
        <v>22</v>
      </c>
      <c r="L804" t="s">
        <v>29</v>
      </c>
    </row>
    <row r="805" spans="1:12" x14ac:dyDescent="0.35">
      <c r="A805" t="s">
        <v>597</v>
      </c>
      <c r="B805">
        <v>21</v>
      </c>
      <c r="C805" t="str">
        <f t="shared" si="12"/>
        <v>18-22yrs</v>
      </c>
      <c r="D805" t="s">
        <v>55</v>
      </c>
      <c r="E805" t="s">
        <v>18</v>
      </c>
      <c r="F805">
        <v>3</v>
      </c>
      <c r="G805" t="s">
        <v>1378</v>
      </c>
      <c r="H805">
        <v>1</v>
      </c>
      <c r="I805" t="s">
        <v>47</v>
      </c>
      <c r="J805" t="s">
        <v>156</v>
      </c>
      <c r="K805" t="s">
        <v>20</v>
      </c>
      <c r="L805" t="s">
        <v>1375</v>
      </c>
    </row>
    <row r="806" spans="1:12" x14ac:dyDescent="0.35">
      <c r="A806" t="s">
        <v>602</v>
      </c>
      <c r="B806">
        <v>21</v>
      </c>
      <c r="C806" t="str">
        <f t="shared" si="12"/>
        <v>18-22yrs</v>
      </c>
      <c r="D806" t="s">
        <v>55</v>
      </c>
      <c r="E806" t="s">
        <v>18</v>
      </c>
      <c r="F806">
        <v>5</v>
      </c>
      <c r="G806" t="s">
        <v>1378</v>
      </c>
      <c r="H806">
        <v>2</v>
      </c>
      <c r="I806" t="s">
        <v>19</v>
      </c>
      <c r="J806" t="s">
        <v>48</v>
      </c>
      <c r="K806" t="s">
        <v>22</v>
      </c>
      <c r="L806" t="s">
        <v>1375</v>
      </c>
    </row>
    <row r="807" spans="1:12" x14ac:dyDescent="0.35">
      <c r="A807" t="s">
        <v>610</v>
      </c>
      <c r="B807">
        <v>21</v>
      </c>
      <c r="C807" t="str">
        <f t="shared" si="12"/>
        <v>18-22yrs</v>
      </c>
      <c r="D807" t="s">
        <v>55</v>
      </c>
      <c r="E807" t="s">
        <v>18</v>
      </c>
      <c r="F807">
        <v>4</v>
      </c>
      <c r="G807" t="s">
        <v>1378</v>
      </c>
      <c r="H807">
        <v>2</v>
      </c>
      <c r="I807" t="s">
        <v>47</v>
      </c>
      <c r="J807" t="s">
        <v>61</v>
      </c>
      <c r="K807" t="s">
        <v>22</v>
      </c>
      <c r="L807" t="s">
        <v>1375</v>
      </c>
    </row>
    <row r="808" spans="1:12" x14ac:dyDescent="0.35">
      <c r="A808" t="s">
        <v>614</v>
      </c>
      <c r="B808">
        <v>21</v>
      </c>
      <c r="C808" t="str">
        <f t="shared" si="12"/>
        <v>18-22yrs</v>
      </c>
      <c r="D808" t="s">
        <v>31</v>
      </c>
      <c r="E808" t="s">
        <v>18</v>
      </c>
      <c r="F808">
        <v>4</v>
      </c>
      <c r="G808" t="s">
        <v>1378</v>
      </c>
      <c r="H808">
        <v>1</v>
      </c>
      <c r="I808" t="s">
        <v>27</v>
      </c>
      <c r="J808" t="s">
        <v>48</v>
      </c>
      <c r="K808" t="s">
        <v>22</v>
      </c>
      <c r="L808" t="s">
        <v>33</v>
      </c>
    </row>
    <row r="809" spans="1:12" x14ac:dyDescent="0.35">
      <c r="A809" t="s">
        <v>620</v>
      </c>
      <c r="B809">
        <v>21</v>
      </c>
      <c r="C809" t="str">
        <f t="shared" si="12"/>
        <v>18-22yrs</v>
      </c>
      <c r="D809" t="s">
        <v>55</v>
      </c>
      <c r="E809" t="s">
        <v>26</v>
      </c>
      <c r="F809">
        <v>0</v>
      </c>
      <c r="G809" t="s">
        <v>1377</v>
      </c>
      <c r="H809">
        <v>2</v>
      </c>
      <c r="I809" t="s">
        <v>142</v>
      </c>
      <c r="J809" t="s">
        <v>61</v>
      </c>
      <c r="K809" t="s">
        <v>22</v>
      </c>
      <c r="L809" t="s">
        <v>37</v>
      </c>
    </row>
    <row r="810" spans="1:12" x14ac:dyDescent="0.35">
      <c r="A810" t="s">
        <v>636</v>
      </c>
      <c r="B810">
        <v>21</v>
      </c>
      <c r="C810" t="str">
        <f t="shared" si="12"/>
        <v>18-22yrs</v>
      </c>
      <c r="D810" t="s">
        <v>55</v>
      </c>
      <c r="E810" t="s">
        <v>18</v>
      </c>
      <c r="F810">
        <v>1</v>
      </c>
      <c r="G810" t="s">
        <v>1377</v>
      </c>
      <c r="H810">
        <v>2</v>
      </c>
      <c r="I810" t="s">
        <v>47</v>
      </c>
      <c r="J810" t="s">
        <v>61</v>
      </c>
      <c r="K810" t="s">
        <v>20</v>
      </c>
      <c r="L810" t="s">
        <v>29</v>
      </c>
    </row>
    <row r="811" spans="1:12" x14ac:dyDescent="0.35">
      <c r="A811" t="s">
        <v>646</v>
      </c>
      <c r="B811">
        <v>21</v>
      </c>
      <c r="C811" t="str">
        <f t="shared" si="12"/>
        <v>18-22yrs</v>
      </c>
      <c r="D811" t="s">
        <v>31</v>
      </c>
      <c r="E811" t="s">
        <v>18</v>
      </c>
      <c r="F811">
        <v>4</v>
      </c>
      <c r="G811" t="s">
        <v>1378</v>
      </c>
      <c r="H811">
        <v>4</v>
      </c>
      <c r="I811" t="s">
        <v>27</v>
      </c>
      <c r="J811" t="s">
        <v>36</v>
      </c>
      <c r="K811" t="s">
        <v>22</v>
      </c>
      <c r="L811" t="s">
        <v>37</v>
      </c>
    </row>
    <row r="812" spans="1:12" x14ac:dyDescent="0.35">
      <c r="A812" t="s">
        <v>654</v>
      </c>
      <c r="B812">
        <v>21</v>
      </c>
      <c r="C812" t="str">
        <f t="shared" si="12"/>
        <v>18-22yrs</v>
      </c>
      <c r="D812" t="s">
        <v>151</v>
      </c>
      <c r="E812" t="s">
        <v>26</v>
      </c>
      <c r="F812">
        <v>1</v>
      </c>
      <c r="G812" t="s">
        <v>1377</v>
      </c>
      <c r="H812">
        <v>4</v>
      </c>
      <c r="I812" t="s">
        <v>27</v>
      </c>
      <c r="J812" t="s">
        <v>48</v>
      </c>
      <c r="K812" t="s">
        <v>22</v>
      </c>
      <c r="L812" t="s">
        <v>1375</v>
      </c>
    </row>
    <row r="813" spans="1:12" x14ac:dyDescent="0.35">
      <c r="A813" t="s">
        <v>661</v>
      </c>
      <c r="B813">
        <v>21</v>
      </c>
      <c r="C813" t="str">
        <f t="shared" si="12"/>
        <v>18-22yrs</v>
      </c>
      <c r="D813" t="s">
        <v>151</v>
      </c>
      <c r="E813" t="s">
        <v>26</v>
      </c>
      <c r="F813">
        <v>0</v>
      </c>
      <c r="G813" t="s">
        <v>1377</v>
      </c>
      <c r="H813">
        <v>2</v>
      </c>
      <c r="I813" t="s">
        <v>47</v>
      </c>
      <c r="J813" t="s">
        <v>48</v>
      </c>
      <c r="K813" t="s">
        <v>20</v>
      </c>
      <c r="L813" t="s">
        <v>1375</v>
      </c>
    </row>
    <row r="814" spans="1:12" x14ac:dyDescent="0.35">
      <c r="A814" t="s">
        <v>665</v>
      </c>
      <c r="B814">
        <v>21</v>
      </c>
      <c r="C814" t="str">
        <f t="shared" si="12"/>
        <v>18-22yrs</v>
      </c>
      <c r="D814" t="s">
        <v>55</v>
      </c>
      <c r="E814" t="s">
        <v>18</v>
      </c>
      <c r="F814">
        <v>6</v>
      </c>
      <c r="G814" t="s">
        <v>1378</v>
      </c>
      <c r="H814">
        <v>1.5</v>
      </c>
      <c r="I814" t="s">
        <v>27</v>
      </c>
      <c r="J814" t="s">
        <v>36</v>
      </c>
      <c r="K814" t="s">
        <v>22</v>
      </c>
      <c r="L814" t="s">
        <v>666</v>
      </c>
    </row>
    <row r="815" spans="1:12" x14ac:dyDescent="0.35">
      <c r="A815" t="s">
        <v>671</v>
      </c>
      <c r="B815">
        <v>21</v>
      </c>
      <c r="C815" t="str">
        <f t="shared" si="12"/>
        <v>18-22yrs</v>
      </c>
      <c r="D815" t="s">
        <v>31</v>
      </c>
      <c r="E815" t="s">
        <v>18</v>
      </c>
      <c r="F815">
        <v>0</v>
      </c>
      <c r="G815" t="s">
        <v>1377</v>
      </c>
      <c r="H815">
        <v>6</v>
      </c>
      <c r="I815" t="s">
        <v>27</v>
      </c>
      <c r="J815" t="s">
        <v>61</v>
      </c>
      <c r="K815" t="s">
        <v>22</v>
      </c>
      <c r="L815" t="s">
        <v>37</v>
      </c>
    </row>
    <row r="816" spans="1:12" x14ac:dyDescent="0.35">
      <c r="A816" t="s">
        <v>673</v>
      </c>
      <c r="B816">
        <v>21</v>
      </c>
      <c r="C816" t="str">
        <f t="shared" si="12"/>
        <v>18-22yrs</v>
      </c>
      <c r="D816" t="s">
        <v>55</v>
      </c>
      <c r="E816" t="s">
        <v>18</v>
      </c>
      <c r="F816">
        <v>3</v>
      </c>
      <c r="G816" t="s">
        <v>1378</v>
      </c>
      <c r="H816">
        <v>2</v>
      </c>
      <c r="I816" t="s">
        <v>35</v>
      </c>
      <c r="J816" t="s">
        <v>61</v>
      </c>
      <c r="K816" t="s">
        <v>20</v>
      </c>
      <c r="L816" t="s">
        <v>37</v>
      </c>
    </row>
    <row r="817" spans="1:12" x14ac:dyDescent="0.35">
      <c r="A817" t="s">
        <v>674</v>
      </c>
      <c r="B817">
        <v>21</v>
      </c>
      <c r="C817" t="str">
        <f t="shared" si="12"/>
        <v>18-22yrs</v>
      </c>
      <c r="D817" t="s">
        <v>31</v>
      </c>
      <c r="E817" t="s">
        <v>26</v>
      </c>
      <c r="F817">
        <v>3</v>
      </c>
      <c r="G817" t="s">
        <v>1378</v>
      </c>
      <c r="H817">
        <v>2</v>
      </c>
      <c r="I817" t="s">
        <v>35</v>
      </c>
      <c r="J817" t="s">
        <v>36</v>
      </c>
      <c r="K817" t="s">
        <v>22</v>
      </c>
      <c r="L817" t="s">
        <v>33</v>
      </c>
    </row>
    <row r="818" spans="1:12" x14ac:dyDescent="0.35">
      <c r="A818" t="s">
        <v>679</v>
      </c>
      <c r="B818">
        <v>21</v>
      </c>
      <c r="C818" t="str">
        <f t="shared" si="12"/>
        <v>18-22yrs</v>
      </c>
      <c r="D818" t="s">
        <v>55</v>
      </c>
      <c r="E818" t="s">
        <v>18</v>
      </c>
      <c r="F818">
        <v>4</v>
      </c>
      <c r="G818" t="s">
        <v>1378</v>
      </c>
      <c r="H818">
        <v>3</v>
      </c>
      <c r="I818" t="s">
        <v>35</v>
      </c>
      <c r="J818" t="s">
        <v>32</v>
      </c>
      <c r="K818" t="s">
        <v>20</v>
      </c>
      <c r="L818" t="s">
        <v>1375</v>
      </c>
    </row>
    <row r="819" spans="1:12" x14ac:dyDescent="0.35">
      <c r="A819" t="s">
        <v>681</v>
      </c>
      <c r="B819">
        <v>21</v>
      </c>
      <c r="C819" t="str">
        <f t="shared" si="12"/>
        <v>18-22yrs</v>
      </c>
      <c r="D819" t="s">
        <v>17</v>
      </c>
      <c r="E819" t="s">
        <v>18</v>
      </c>
      <c r="F819">
        <v>8</v>
      </c>
      <c r="G819" t="s">
        <v>1378</v>
      </c>
      <c r="H819">
        <v>1</v>
      </c>
      <c r="I819" t="s">
        <v>47</v>
      </c>
      <c r="J819" t="s">
        <v>277</v>
      </c>
      <c r="K819" t="s">
        <v>22</v>
      </c>
      <c r="L819" t="s">
        <v>45</v>
      </c>
    </row>
    <row r="820" spans="1:12" x14ac:dyDescent="0.35">
      <c r="A820" t="s">
        <v>698</v>
      </c>
      <c r="B820">
        <v>21</v>
      </c>
      <c r="C820" t="str">
        <f t="shared" si="12"/>
        <v>18-22yrs</v>
      </c>
      <c r="D820" t="s">
        <v>25</v>
      </c>
      <c r="E820" t="s">
        <v>18</v>
      </c>
      <c r="F820">
        <v>3</v>
      </c>
      <c r="G820" t="s">
        <v>1378</v>
      </c>
      <c r="H820">
        <v>3</v>
      </c>
      <c r="I820" t="s">
        <v>108</v>
      </c>
      <c r="J820" t="s">
        <v>66</v>
      </c>
      <c r="K820" t="s">
        <v>20</v>
      </c>
      <c r="L820" t="s">
        <v>45</v>
      </c>
    </row>
    <row r="821" spans="1:12" x14ac:dyDescent="0.35">
      <c r="A821" t="s">
        <v>704</v>
      </c>
      <c r="B821">
        <v>21</v>
      </c>
      <c r="C821" t="str">
        <f t="shared" si="12"/>
        <v>18-22yrs</v>
      </c>
      <c r="D821" t="s">
        <v>31</v>
      </c>
      <c r="E821" t="s">
        <v>26</v>
      </c>
      <c r="F821">
        <v>2</v>
      </c>
      <c r="G821" t="s">
        <v>1377</v>
      </c>
      <c r="H821">
        <v>1</v>
      </c>
      <c r="I821" t="s">
        <v>27</v>
      </c>
      <c r="J821" t="s">
        <v>32</v>
      </c>
      <c r="K821" t="s">
        <v>22</v>
      </c>
      <c r="L821" t="s">
        <v>33</v>
      </c>
    </row>
    <row r="822" spans="1:12" x14ac:dyDescent="0.35">
      <c r="A822" t="s">
        <v>721</v>
      </c>
      <c r="B822">
        <v>21</v>
      </c>
      <c r="C822" t="str">
        <f t="shared" si="12"/>
        <v>18-22yrs</v>
      </c>
      <c r="D822" t="s">
        <v>31</v>
      </c>
      <c r="E822" t="s">
        <v>18</v>
      </c>
      <c r="F822">
        <v>1</v>
      </c>
      <c r="G822" t="s">
        <v>1377</v>
      </c>
      <c r="H822">
        <v>2</v>
      </c>
      <c r="I822" t="s">
        <v>27</v>
      </c>
      <c r="J822" t="s">
        <v>28</v>
      </c>
      <c r="K822" t="s">
        <v>20</v>
      </c>
      <c r="L822" t="s">
        <v>37</v>
      </c>
    </row>
    <row r="823" spans="1:12" x14ac:dyDescent="0.35">
      <c r="A823" t="s">
        <v>722</v>
      </c>
      <c r="B823">
        <v>21</v>
      </c>
      <c r="C823" t="str">
        <f t="shared" si="12"/>
        <v>18-22yrs</v>
      </c>
      <c r="D823" t="s">
        <v>31</v>
      </c>
      <c r="E823" t="s">
        <v>18</v>
      </c>
      <c r="F823">
        <v>6</v>
      </c>
      <c r="G823" t="s">
        <v>1378</v>
      </c>
      <c r="H823">
        <v>4</v>
      </c>
      <c r="I823" t="s">
        <v>19</v>
      </c>
      <c r="J823" t="s">
        <v>32</v>
      </c>
      <c r="K823" t="s">
        <v>20</v>
      </c>
      <c r="L823" t="s">
        <v>45</v>
      </c>
    </row>
    <row r="824" spans="1:12" x14ac:dyDescent="0.35">
      <c r="A824" t="s">
        <v>723</v>
      </c>
      <c r="B824">
        <v>21</v>
      </c>
      <c r="C824" t="str">
        <f t="shared" si="12"/>
        <v>18-22yrs</v>
      </c>
      <c r="D824" t="s">
        <v>55</v>
      </c>
      <c r="E824" t="s">
        <v>18</v>
      </c>
      <c r="F824">
        <v>4</v>
      </c>
      <c r="G824" t="s">
        <v>1378</v>
      </c>
      <c r="H824">
        <v>2</v>
      </c>
      <c r="I824" t="s">
        <v>47</v>
      </c>
      <c r="J824" t="s">
        <v>28</v>
      </c>
      <c r="K824" t="s">
        <v>20</v>
      </c>
      <c r="L824" t="s">
        <v>37</v>
      </c>
    </row>
    <row r="825" spans="1:12" x14ac:dyDescent="0.35">
      <c r="A825" t="s">
        <v>729</v>
      </c>
      <c r="B825">
        <v>21</v>
      </c>
      <c r="C825" t="str">
        <f t="shared" si="12"/>
        <v>18-22yrs</v>
      </c>
      <c r="D825" t="s">
        <v>55</v>
      </c>
      <c r="E825" t="s">
        <v>18</v>
      </c>
      <c r="F825">
        <v>2</v>
      </c>
      <c r="G825" t="s">
        <v>1377</v>
      </c>
      <c r="H825">
        <v>5</v>
      </c>
      <c r="I825" t="s">
        <v>27</v>
      </c>
      <c r="J825" t="s">
        <v>61</v>
      </c>
      <c r="K825" t="s">
        <v>22</v>
      </c>
      <c r="L825" t="s">
        <v>33</v>
      </c>
    </row>
    <row r="826" spans="1:12" x14ac:dyDescent="0.35">
      <c r="A826" t="s">
        <v>736</v>
      </c>
      <c r="B826">
        <v>21</v>
      </c>
      <c r="C826" t="str">
        <f t="shared" si="12"/>
        <v>18-22yrs</v>
      </c>
      <c r="D826" t="s">
        <v>31</v>
      </c>
      <c r="E826" t="s">
        <v>26</v>
      </c>
      <c r="F826">
        <v>0</v>
      </c>
      <c r="G826" t="s">
        <v>1377</v>
      </c>
      <c r="H826">
        <v>4</v>
      </c>
      <c r="I826" t="s">
        <v>35</v>
      </c>
      <c r="J826" t="s">
        <v>28</v>
      </c>
      <c r="K826" t="s">
        <v>22</v>
      </c>
      <c r="L826" t="s">
        <v>37</v>
      </c>
    </row>
    <row r="827" spans="1:12" x14ac:dyDescent="0.35">
      <c r="A827" t="s">
        <v>738</v>
      </c>
      <c r="B827">
        <v>21</v>
      </c>
      <c r="C827" t="str">
        <f t="shared" si="12"/>
        <v>18-22yrs</v>
      </c>
      <c r="D827" t="s">
        <v>17</v>
      </c>
      <c r="E827" t="s">
        <v>26</v>
      </c>
      <c r="F827">
        <v>2</v>
      </c>
      <c r="G827" t="s">
        <v>1377</v>
      </c>
      <c r="H827">
        <v>3</v>
      </c>
      <c r="I827" t="s">
        <v>27</v>
      </c>
      <c r="J827" t="s">
        <v>32</v>
      </c>
      <c r="K827" t="s">
        <v>20</v>
      </c>
      <c r="L827" t="s">
        <v>33</v>
      </c>
    </row>
    <row r="828" spans="1:12" x14ac:dyDescent="0.35">
      <c r="A828" t="s">
        <v>743</v>
      </c>
      <c r="B828">
        <v>21</v>
      </c>
      <c r="C828" t="str">
        <f t="shared" si="12"/>
        <v>18-22yrs</v>
      </c>
      <c r="D828" t="s">
        <v>55</v>
      </c>
      <c r="E828" t="s">
        <v>18</v>
      </c>
      <c r="F828">
        <v>4</v>
      </c>
      <c r="G828" t="s">
        <v>1378</v>
      </c>
      <c r="H828">
        <v>1</v>
      </c>
      <c r="I828" t="s">
        <v>19</v>
      </c>
      <c r="J828" t="s">
        <v>156</v>
      </c>
      <c r="K828" t="s">
        <v>20</v>
      </c>
      <c r="L828" t="s">
        <v>1375</v>
      </c>
    </row>
    <row r="829" spans="1:12" x14ac:dyDescent="0.35">
      <c r="A829" t="s">
        <v>748</v>
      </c>
      <c r="B829">
        <v>21</v>
      </c>
      <c r="C829" t="str">
        <f t="shared" si="12"/>
        <v>18-22yrs</v>
      </c>
      <c r="D829" t="s">
        <v>55</v>
      </c>
      <c r="E829" t="s">
        <v>26</v>
      </c>
      <c r="F829">
        <v>2</v>
      </c>
      <c r="G829" t="s">
        <v>1377</v>
      </c>
      <c r="H829">
        <v>2</v>
      </c>
      <c r="I829" t="s">
        <v>27</v>
      </c>
      <c r="J829" t="s">
        <v>36</v>
      </c>
      <c r="K829" t="s">
        <v>22</v>
      </c>
      <c r="L829" t="s">
        <v>1375</v>
      </c>
    </row>
    <row r="830" spans="1:12" x14ac:dyDescent="0.35">
      <c r="A830" t="s">
        <v>750</v>
      </c>
      <c r="B830">
        <v>21</v>
      </c>
      <c r="C830" t="str">
        <f t="shared" si="12"/>
        <v>18-22yrs</v>
      </c>
      <c r="D830" t="s">
        <v>31</v>
      </c>
      <c r="E830" t="s">
        <v>18</v>
      </c>
      <c r="F830">
        <v>4</v>
      </c>
      <c r="G830" t="s">
        <v>1378</v>
      </c>
      <c r="H830">
        <v>2</v>
      </c>
      <c r="I830" t="s">
        <v>35</v>
      </c>
      <c r="J830" t="s">
        <v>61</v>
      </c>
      <c r="K830" t="s">
        <v>20</v>
      </c>
      <c r="L830" t="s">
        <v>45</v>
      </c>
    </row>
    <row r="831" spans="1:12" x14ac:dyDescent="0.35">
      <c r="A831" t="s">
        <v>767</v>
      </c>
      <c r="B831">
        <v>21</v>
      </c>
      <c r="C831" t="str">
        <f t="shared" si="12"/>
        <v>18-22yrs</v>
      </c>
      <c r="D831" t="s">
        <v>31</v>
      </c>
      <c r="E831" t="s">
        <v>26</v>
      </c>
      <c r="F831">
        <v>0</v>
      </c>
      <c r="G831" t="s">
        <v>1377</v>
      </c>
      <c r="H831">
        <v>2</v>
      </c>
      <c r="I831" t="s">
        <v>35</v>
      </c>
      <c r="J831" t="s">
        <v>36</v>
      </c>
      <c r="K831" t="s">
        <v>20</v>
      </c>
      <c r="L831" t="s">
        <v>29</v>
      </c>
    </row>
    <row r="832" spans="1:12" x14ac:dyDescent="0.35">
      <c r="A832" t="s">
        <v>777</v>
      </c>
      <c r="B832">
        <v>21</v>
      </c>
      <c r="C832" t="str">
        <f t="shared" si="12"/>
        <v>18-22yrs</v>
      </c>
      <c r="D832" t="s">
        <v>31</v>
      </c>
      <c r="E832" t="s">
        <v>26</v>
      </c>
      <c r="F832">
        <v>6</v>
      </c>
      <c r="G832" t="s">
        <v>1378</v>
      </c>
      <c r="H832">
        <v>2</v>
      </c>
      <c r="I832" t="s">
        <v>47</v>
      </c>
      <c r="J832" t="s">
        <v>28</v>
      </c>
      <c r="K832" t="s">
        <v>20</v>
      </c>
      <c r="L832" t="s">
        <v>37</v>
      </c>
    </row>
    <row r="833" spans="1:12" x14ac:dyDescent="0.35">
      <c r="A833" t="s">
        <v>785</v>
      </c>
      <c r="B833">
        <v>21</v>
      </c>
      <c r="C833" t="str">
        <f t="shared" si="12"/>
        <v>18-22yrs</v>
      </c>
      <c r="D833" t="s">
        <v>55</v>
      </c>
      <c r="E833" t="s">
        <v>26</v>
      </c>
      <c r="F833">
        <v>1</v>
      </c>
      <c r="G833" t="s">
        <v>1377</v>
      </c>
      <c r="H833">
        <v>2</v>
      </c>
      <c r="I833" t="s">
        <v>35</v>
      </c>
      <c r="J833" t="s">
        <v>61</v>
      </c>
      <c r="K833" t="s">
        <v>22</v>
      </c>
      <c r="L833" t="s">
        <v>29</v>
      </c>
    </row>
    <row r="834" spans="1:12" x14ac:dyDescent="0.35">
      <c r="A834" t="s">
        <v>787</v>
      </c>
      <c r="B834">
        <v>21</v>
      </c>
      <c r="C834" t="str">
        <f t="shared" ref="C834:C897" si="13">VLOOKUP(B834,$U$2:$V$4,2)</f>
        <v>18-22yrs</v>
      </c>
      <c r="D834" t="s">
        <v>31</v>
      </c>
      <c r="E834" t="s">
        <v>18</v>
      </c>
      <c r="F834">
        <v>2</v>
      </c>
      <c r="G834" t="s">
        <v>1377</v>
      </c>
      <c r="H834">
        <v>3</v>
      </c>
      <c r="I834" t="s">
        <v>47</v>
      </c>
      <c r="J834" t="s">
        <v>48</v>
      </c>
      <c r="K834" t="s">
        <v>20</v>
      </c>
      <c r="L834" t="s">
        <v>37</v>
      </c>
    </row>
    <row r="835" spans="1:12" x14ac:dyDescent="0.35">
      <c r="A835" t="s">
        <v>789</v>
      </c>
      <c r="B835">
        <v>21</v>
      </c>
      <c r="C835" t="str">
        <f t="shared" si="13"/>
        <v>18-22yrs</v>
      </c>
      <c r="D835" t="s">
        <v>17</v>
      </c>
      <c r="E835" t="s">
        <v>26</v>
      </c>
      <c r="F835">
        <v>4</v>
      </c>
      <c r="G835" t="s">
        <v>1378</v>
      </c>
      <c r="H835">
        <v>3</v>
      </c>
      <c r="I835" t="s">
        <v>35</v>
      </c>
      <c r="J835" t="s">
        <v>61</v>
      </c>
      <c r="K835" t="s">
        <v>22</v>
      </c>
      <c r="L835" t="s">
        <v>52</v>
      </c>
    </row>
    <row r="836" spans="1:12" x14ac:dyDescent="0.35">
      <c r="A836" t="s">
        <v>790</v>
      </c>
      <c r="B836">
        <v>21</v>
      </c>
      <c r="C836" t="str">
        <f t="shared" si="13"/>
        <v>18-22yrs</v>
      </c>
      <c r="D836" t="s">
        <v>31</v>
      </c>
      <c r="E836" t="s">
        <v>26</v>
      </c>
      <c r="F836">
        <v>5</v>
      </c>
      <c r="G836" t="s">
        <v>1378</v>
      </c>
      <c r="H836">
        <v>1.5</v>
      </c>
      <c r="I836" t="s">
        <v>35</v>
      </c>
      <c r="J836" t="s">
        <v>28</v>
      </c>
      <c r="K836" t="s">
        <v>20</v>
      </c>
      <c r="L836" t="s">
        <v>29</v>
      </c>
    </row>
    <row r="837" spans="1:12" x14ac:dyDescent="0.35">
      <c r="A837" t="s">
        <v>794</v>
      </c>
      <c r="B837">
        <v>21</v>
      </c>
      <c r="C837" t="str">
        <f t="shared" si="13"/>
        <v>18-22yrs</v>
      </c>
      <c r="D837" t="s">
        <v>25</v>
      </c>
      <c r="E837" t="s">
        <v>18</v>
      </c>
      <c r="F837">
        <v>3</v>
      </c>
      <c r="G837" t="s">
        <v>1378</v>
      </c>
      <c r="H837">
        <v>0.5</v>
      </c>
      <c r="I837" t="s">
        <v>47</v>
      </c>
      <c r="J837" t="s">
        <v>32</v>
      </c>
      <c r="K837" t="s">
        <v>20</v>
      </c>
      <c r="L837" t="s">
        <v>29</v>
      </c>
    </row>
    <row r="838" spans="1:12" x14ac:dyDescent="0.35">
      <c r="A838" t="s">
        <v>795</v>
      </c>
      <c r="B838">
        <v>21</v>
      </c>
      <c r="C838" t="str">
        <f t="shared" si="13"/>
        <v>18-22yrs</v>
      </c>
      <c r="D838" t="s">
        <v>55</v>
      </c>
      <c r="E838" t="s">
        <v>18</v>
      </c>
      <c r="F838">
        <v>3</v>
      </c>
      <c r="G838" t="s">
        <v>1378</v>
      </c>
      <c r="H838">
        <v>2</v>
      </c>
      <c r="I838" t="s">
        <v>27</v>
      </c>
      <c r="J838" t="s">
        <v>48</v>
      </c>
      <c r="K838" t="s">
        <v>22</v>
      </c>
      <c r="L838" t="s">
        <v>33</v>
      </c>
    </row>
    <row r="839" spans="1:12" x14ac:dyDescent="0.35">
      <c r="A839" t="s">
        <v>796</v>
      </c>
      <c r="B839">
        <v>21</v>
      </c>
      <c r="C839" t="str">
        <f t="shared" si="13"/>
        <v>18-22yrs</v>
      </c>
      <c r="D839" t="s">
        <v>31</v>
      </c>
      <c r="E839" t="s">
        <v>18</v>
      </c>
      <c r="F839">
        <v>0</v>
      </c>
      <c r="G839" t="s">
        <v>1377</v>
      </c>
      <c r="H839">
        <v>1</v>
      </c>
      <c r="I839" t="s">
        <v>19</v>
      </c>
      <c r="J839" t="s">
        <v>28</v>
      </c>
      <c r="K839" t="s">
        <v>20</v>
      </c>
      <c r="L839" t="s">
        <v>29</v>
      </c>
    </row>
    <row r="840" spans="1:12" x14ac:dyDescent="0.35">
      <c r="A840" t="s">
        <v>797</v>
      </c>
      <c r="B840">
        <v>21</v>
      </c>
      <c r="C840" t="str">
        <f t="shared" si="13"/>
        <v>18-22yrs</v>
      </c>
      <c r="D840" t="s">
        <v>17</v>
      </c>
      <c r="E840" t="s">
        <v>18</v>
      </c>
      <c r="F840">
        <v>5</v>
      </c>
      <c r="G840" t="s">
        <v>1378</v>
      </c>
      <c r="H840">
        <v>1</v>
      </c>
      <c r="I840" t="s">
        <v>35</v>
      </c>
      <c r="J840" t="s">
        <v>21</v>
      </c>
      <c r="K840" t="s">
        <v>20</v>
      </c>
      <c r="L840" t="s">
        <v>33</v>
      </c>
    </row>
    <row r="841" spans="1:12" x14ac:dyDescent="0.35">
      <c r="A841" t="s">
        <v>803</v>
      </c>
      <c r="B841">
        <v>21</v>
      </c>
      <c r="C841" t="str">
        <f t="shared" si="13"/>
        <v>18-22yrs</v>
      </c>
      <c r="D841" t="s">
        <v>55</v>
      </c>
      <c r="E841" t="s">
        <v>18</v>
      </c>
      <c r="F841">
        <v>3</v>
      </c>
      <c r="G841" t="s">
        <v>1378</v>
      </c>
      <c r="H841">
        <v>1</v>
      </c>
      <c r="I841" t="s">
        <v>27</v>
      </c>
      <c r="J841" t="s">
        <v>156</v>
      </c>
      <c r="K841" t="s">
        <v>22</v>
      </c>
      <c r="L841" t="s">
        <v>37</v>
      </c>
    </row>
    <row r="842" spans="1:12" x14ac:dyDescent="0.35">
      <c r="A842" t="s">
        <v>806</v>
      </c>
      <c r="B842">
        <v>21</v>
      </c>
      <c r="C842" t="str">
        <f t="shared" si="13"/>
        <v>18-22yrs</v>
      </c>
      <c r="D842" t="s">
        <v>31</v>
      </c>
      <c r="E842" t="s">
        <v>18</v>
      </c>
      <c r="F842">
        <v>7</v>
      </c>
      <c r="G842" t="s">
        <v>1378</v>
      </c>
      <c r="H842">
        <v>3</v>
      </c>
      <c r="I842" t="s">
        <v>35</v>
      </c>
      <c r="J842" t="s">
        <v>48</v>
      </c>
      <c r="K842" t="s">
        <v>20</v>
      </c>
      <c r="L842" t="s">
        <v>45</v>
      </c>
    </row>
    <row r="843" spans="1:12" x14ac:dyDescent="0.35">
      <c r="A843" t="s">
        <v>811</v>
      </c>
      <c r="B843">
        <v>21</v>
      </c>
      <c r="C843" t="str">
        <f t="shared" si="13"/>
        <v>18-22yrs</v>
      </c>
      <c r="D843" t="s">
        <v>17</v>
      </c>
      <c r="E843" t="s">
        <v>26</v>
      </c>
      <c r="F843">
        <v>4</v>
      </c>
      <c r="G843" t="s">
        <v>1378</v>
      </c>
      <c r="H843">
        <v>3</v>
      </c>
      <c r="I843" t="s">
        <v>35</v>
      </c>
      <c r="J843" t="s">
        <v>32</v>
      </c>
      <c r="K843" t="s">
        <v>22</v>
      </c>
      <c r="L843" t="s">
        <v>1375</v>
      </c>
    </row>
    <row r="844" spans="1:12" x14ac:dyDescent="0.35">
      <c r="A844" t="s">
        <v>818</v>
      </c>
      <c r="B844">
        <v>21</v>
      </c>
      <c r="C844" t="str">
        <f t="shared" si="13"/>
        <v>18-22yrs</v>
      </c>
      <c r="D844" t="s">
        <v>55</v>
      </c>
      <c r="E844" t="s">
        <v>18</v>
      </c>
      <c r="F844">
        <v>3</v>
      </c>
      <c r="G844" t="s">
        <v>1378</v>
      </c>
      <c r="H844">
        <v>2</v>
      </c>
      <c r="I844" t="s">
        <v>19</v>
      </c>
      <c r="J844" t="s">
        <v>36</v>
      </c>
      <c r="K844" t="s">
        <v>22</v>
      </c>
      <c r="L844" t="s">
        <v>29</v>
      </c>
    </row>
    <row r="845" spans="1:12" x14ac:dyDescent="0.35">
      <c r="A845" t="s">
        <v>835</v>
      </c>
      <c r="B845">
        <v>21</v>
      </c>
      <c r="C845" t="str">
        <f t="shared" si="13"/>
        <v>18-22yrs</v>
      </c>
      <c r="D845" t="s">
        <v>55</v>
      </c>
      <c r="E845" t="s">
        <v>18</v>
      </c>
      <c r="F845">
        <v>4</v>
      </c>
      <c r="G845" t="s">
        <v>1378</v>
      </c>
      <c r="H845">
        <v>2</v>
      </c>
      <c r="I845" t="s">
        <v>47</v>
      </c>
      <c r="J845" t="s">
        <v>36</v>
      </c>
      <c r="K845" t="s">
        <v>22</v>
      </c>
      <c r="L845" t="s">
        <v>37</v>
      </c>
    </row>
    <row r="846" spans="1:12" x14ac:dyDescent="0.35">
      <c r="A846" t="s">
        <v>840</v>
      </c>
      <c r="B846">
        <v>21</v>
      </c>
      <c r="C846" t="str">
        <f t="shared" si="13"/>
        <v>18-22yrs</v>
      </c>
      <c r="D846" t="s">
        <v>31</v>
      </c>
      <c r="E846" t="s">
        <v>18</v>
      </c>
      <c r="F846">
        <v>3</v>
      </c>
      <c r="G846" t="s">
        <v>1378</v>
      </c>
      <c r="H846">
        <v>3</v>
      </c>
      <c r="I846" t="s">
        <v>35</v>
      </c>
      <c r="J846" t="s">
        <v>32</v>
      </c>
      <c r="K846" t="s">
        <v>20</v>
      </c>
      <c r="L846" t="s">
        <v>37</v>
      </c>
    </row>
    <row r="847" spans="1:12" x14ac:dyDescent="0.35">
      <c r="A847" t="s">
        <v>843</v>
      </c>
      <c r="B847">
        <v>21</v>
      </c>
      <c r="C847" t="str">
        <f t="shared" si="13"/>
        <v>18-22yrs</v>
      </c>
      <c r="D847" t="s">
        <v>31</v>
      </c>
      <c r="E847" t="s">
        <v>18</v>
      </c>
      <c r="F847">
        <v>3</v>
      </c>
      <c r="G847" t="s">
        <v>1378</v>
      </c>
      <c r="H847">
        <v>4</v>
      </c>
      <c r="I847" t="s">
        <v>85</v>
      </c>
      <c r="J847" t="s">
        <v>166</v>
      </c>
      <c r="K847" t="s">
        <v>20</v>
      </c>
      <c r="L847" t="s">
        <v>1375</v>
      </c>
    </row>
    <row r="848" spans="1:12" x14ac:dyDescent="0.35">
      <c r="A848" t="s">
        <v>861</v>
      </c>
      <c r="B848">
        <v>21</v>
      </c>
      <c r="C848" t="str">
        <f t="shared" si="13"/>
        <v>18-22yrs</v>
      </c>
      <c r="D848" t="s">
        <v>31</v>
      </c>
      <c r="E848" t="s">
        <v>26</v>
      </c>
      <c r="F848">
        <v>1</v>
      </c>
      <c r="G848" t="s">
        <v>1377</v>
      </c>
      <c r="H848">
        <v>1</v>
      </c>
      <c r="I848" t="s">
        <v>47</v>
      </c>
      <c r="J848" t="s">
        <v>36</v>
      </c>
      <c r="K848" t="s">
        <v>20</v>
      </c>
      <c r="L848" t="s">
        <v>45</v>
      </c>
    </row>
    <row r="849" spans="1:12" x14ac:dyDescent="0.35">
      <c r="A849" t="s">
        <v>862</v>
      </c>
      <c r="B849">
        <v>21</v>
      </c>
      <c r="C849" t="str">
        <f t="shared" si="13"/>
        <v>18-22yrs</v>
      </c>
      <c r="D849" t="s">
        <v>55</v>
      </c>
      <c r="E849" t="s">
        <v>18</v>
      </c>
      <c r="F849">
        <v>4</v>
      </c>
      <c r="G849" t="s">
        <v>1378</v>
      </c>
      <c r="H849">
        <v>2</v>
      </c>
      <c r="I849" t="s">
        <v>27</v>
      </c>
      <c r="J849" t="s">
        <v>61</v>
      </c>
      <c r="K849" t="s">
        <v>22</v>
      </c>
      <c r="L849" t="s">
        <v>29</v>
      </c>
    </row>
    <row r="850" spans="1:12" x14ac:dyDescent="0.35">
      <c r="A850" t="s">
        <v>868</v>
      </c>
      <c r="B850">
        <v>21</v>
      </c>
      <c r="C850" t="str">
        <f t="shared" si="13"/>
        <v>18-22yrs</v>
      </c>
      <c r="D850" t="s">
        <v>55</v>
      </c>
      <c r="E850" t="s">
        <v>26</v>
      </c>
      <c r="F850">
        <v>2</v>
      </c>
      <c r="G850" t="s">
        <v>1377</v>
      </c>
      <c r="H850">
        <v>1</v>
      </c>
      <c r="I850" t="s">
        <v>27</v>
      </c>
      <c r="J850" t="s">
        <v>166</v>
      </c>
      <c r="K850" t="s">
        <v>20</v>
      </c>
      <c r="L850" t="s">
        <v>37</v>
      </c>
    </row>
    <row r="851" spans="1:12" x14ac:dyDescent="0.35">
      <c r="A851" t="s">
        <v>876</v>
      </c>
      <c r="B851">
        <v>21</v>
      </c>
      <c r="C851" t="str">
        <f t="shared" si="13"/>
        <v>18-22yrs</v>
      </c>
      <c r="D851" t="s">
        <v>31</v>
      </c>
      <c r="E851" t="s">
        <v>26</v>
      </c>
      <c r="F851">
        <v>2</v>
      </c>
      <c r="G851" t="s">
        <v>1377</v>
      </c>
      <c r="H851">
        <v>4</v>
      </c>
      <c r="I851" t="s">
        <v>47</v>
      </c>
      <c r="J851" t="s">
        <v>28</v>
      </c>
      <c r="K851" t="s">
        <v>22</v>
      </c>
      <c r="L851" t="s">
        <v>33</v>
      </c>
    </row>
    <row r="852" spans="1:12" x14ac:dyDescent="0.35">
      <c r="A852" t="s">
        <v>882</v>
      </c>
      <c r="B852">
        <v>21</v>
      </c>
      <c r="C852" t="str">
        <f t="shared" si="13"/>
        <v>18-22yrs</v>
      </c>
      <c r="D852" t="s">
        <v>31</v>
      </c>
      <c r="E852" t="s">
        <v>26</v>
      </c>
      <c r="F852">
        <v>5</v>
      </c>
      <c r="G852" t="s">
        <v>1378</v>
      </c>
      <c r="H852">
        <v>1</v>
      </c>
      <c r="I852" t="s">
        <v>27</v>
      </c>
      <c r="J852" t="s">
        <v>156</v>
      </c>
      <c r="K852" t="s">
        <v>22</v>
      </c>
      <c r="L852" t="s">
        <v>37</v>
      </c>
    </row>
    <row r="853" spans="1:12" x14ac:dyDescent="0.35">
      <c r="A853" t="s">
        <v>886</v>
      </c>
      <c r="B853">
        <v>21</v>
      </c>
      <c r="C853" t="str">
        <f t="shared" si="13"/>
        <v>18-22yrs</v>
      </c>
      <c r="D853" t="s">
        <v>31</v>
      </c>
      <c r="E853" t="s">
        <v>18</v>
      </c>
      <c r="F853">
        <v>1</v>
      </c>
      <c r="G853" t="s">
        <v>1377</v>
      </c>
      <c r="H853">
        <v>2</v>
      </c>
      <c r="I853" t="s">
        <v>35</v>
      </c>
      <c r="J853" t="s">
        <v>887</v>
      </c>
      <c r="K853" t="s">
        <v>22</v>
      </c>
      <c r="L853" t="s">
        <v>45</v>
      </c>
    </row>
    <row r="854" spans="1:12" x14ac:dyDescent="0.35">
      <c r="A854" t="s">
        <v>890</v>
      </c>
      <c r="B854">
        <v>21</v>
      </c>
      <c r="C854" t="str">
        <f t="shared" si="13"/>
        <v>18-22yrs</v>
      </c>
      <c r="D854" t="s">
        <v>17</v>
      </c>
      <c r="E854" t="s">
        <v>18</v>
      </c>
      <c r="F854">
        <v>1</v>
      </c>
      <c r="G854" t="s">
        <v>1377</v>
      </c>
      <c r="H854">
        <v>2</v>
      </c>
      <c r="I854" t="s">
        <v>27</v>
      </c>
      <c r="J854" t="s">
        <v>32</v>
      </c>
      <c r="K854" t="s">
        <v>22</v>
      </c>
      <c r="L854" t="s">
        <v>52</v>
      </c>
    </row>
    <row r="855" spans="1:12" x14ac:dyDescent="0.35">
      <c r="A855" t="s">
        <v>894</v>
      </c>
      <c r="B855">
        <v>21</v>
      </c>
      <c r="C855" t="str">
        <f t="shared" si="13"/>
        <v>18-22yrs</v>
      </c>
      <c r="D855" t="s">
        <v>31</v>
      </c>
      <c r="E855" t="s">
        <v>26</v>
      </c>
      <c r="F855">
        <v>0.5</v>
      </c>
      <c r="G855" t="s">
        <v>1377</v>
      </c>
      <c r="H855">
        <v>1</v>
      </c>
      <c r="I855" t="s">
        <v>27</v>
      </c>
      <c r="J855" t="s">
        <v>66</v>
      </c>
      <c r="K855" t="s">
        <v>22</v>
      </c>
      <c r="L855" t="s">
        <v>33</v>
      </c>
    </row>
    <row r="856" spans="1:12" x14ac:dyDescent="0.35">
      <c r="A856" t="s">
        <v>895</v>
      </c>
      <c r="B856">
        <v>21</v>
      </c>
      <c r="C856" t="str">
        <f t="shared" si="13"/>
        <v>18-22yrs</v>
      </c>
      <c r="D856" t="s">
        <v>31</v>
      </c>
      <c r="E856" t="s">
        <v>18</v>
      </c>
      <c r="F856">
        <v>1</v>
      </c>
      <c r="G856" t="s">
        <v>1377</v>
      </c>
      <c r="H856">
        <v>3</v>
      </c>
      <c r="I856" t="s">
        <v>47</v>
      </c>
      <c r="J856" t="s">
        <v>36</v>
      </c>
      <c r="K856" t="s">
        <v>20</v>
      </c>
      <c r="L856" t="s">
        <v>1375</v>
      </c>
    </row>
    <row r="857" spans="1:12" x14ac:dyDescent="0.35">
      <c r="A857" t="s">
        <v>897</v>
      </c>
      <c r="B857">
        <v>21</v>
      </c>
      <c r="C857" t="str">
        <f t="shared" si="13"/>
        <v>18-22yrs</v>
      </c>
      <c r="D857" t="s">
        <v>31</v>
      </c>
      <c r="E857" t="s">
        <v>26</v>
      </c>
      <c r="F857">
        <v>2</v>
      </c>
      <c r="G857" t="s">
        <v>1377</v>
      </c>
      <c r="H857">
        <v>1</v>
      </c>
      <c r="I857" t="s">
        <v>108</v>
      </c>
      <c r="J857" t="s">
        <v>66</v>
      </c>
      <c r="K857" t="s">
        <v>22</v>
      </c>
      <c r="L857" t="s">
        <v>1375</v>
      </c>
    </row>
    <row r="858" spans="1:12" x14ac:dyDescent="0.35">
      <c r="A858" t="s">
        <v>899</v>
      </c>
      <c r="B858">
        <v>21</v>
      </c>
      <c r="C858" t="str">
        <f t="shared" si="13"/>
        <v>18-22yrs</v>
      </c>
      <c r="D858" t="s">
        <v>31</v>
      </c>
      <c r="E858" t="s">
        <v>26</v>
      </c>
      <c r="F858">
        <v>0</v>
      </c>
      <c r="G858" t="s">
        <v>1377</v>
      </c>
      <c r="H858">
        <v>4</v>
      </c>
      <c r="I858" t="s">
        <v>27</v>
      </c>
      <c r="J858" t="s">
        <v>36</v>
      </c>
      <c r="K858" t="s">
        <v>20</v>
      </c>
      <c r="L858" t="s">
        <v>45</v>
      </c>
    </row>
    <row r="859" spans="1:12" x14ac:dyDescent="0.35">
      <c r="A859" t="s">
        <v>907</v>
      </c>
      <c r="B859">
        <v>21</v>
      </c>
      <c r="C859" t="str">
        <f t="shared" si="13"/>
        <v>18-22yrs</v>
      </c>
      <c r="D859" t="s">
        <v>55</v>
      </c>
      <c r="E859" t="s">
        <v>18</v>
      </c>
      <c r="F859">
        <v>7</v>
      </c>
      <c r="G859" t="s">
        <v>1378</v>
      </c>
      <c r="H859">
        <v>1</v>
      </c>
      <c r="I859" t="s">
        <v>19</v>
      </c>
      <c r="J859" t="s">
        <v>32</v>
      </c>
      <c r="K859" t="s">
        <v>22</v>
      </c>
      <c r="L859" t="s">
        <v>37</v>
      </c>
    </row>
    <row r="860" spans="1:12" x14ac:dyDescent="0.35">
      <c r="A860" t="s">
        <v>913</v>
      </c>
      <c r="B860">
        <v>21</v>
      </c>
      <c r="C860" t="str">
        <f t="shared" si="13"/>
        <v>18-22yrs</v>
      </c>
      <c r="D860" t="s">
        <v>55</v>
      </c>
      <c r="E860" t="s">
        <v>18</v>
      </c>
      <c r="F860">
        <v>5</v>
      </c>
      <c r="G860" t="s">
        <v>1378</v>
      </c>
      <c r="H860">
        <v>2</v>
      </c>
      <c r="I860" t="s">
        <v>35</v>
      </c>
      <c r="J860" t="s">
        <v>36</v>
      </c>
      <c r="K860" t="s">
        <v>22</v>
      </c>
      <c r="L860" t="s">
        <v>37</v>
      </c>
    </row>
    <row r="861" spans="1:12" x14ac:dyDescent="0.35">
      <c r="A861" t="s">
        <v>934</v>
      </c>
      <c r="B861">
        <v>21</v>
      </c>
      <c r="C861" t="str">
        <f t="shared" si="13"/>
        <v>18-22yrs</v>
      </c>
      <c r="D861" t="s">
        <v>31</v>
      </c>
      <c r="E861" t="s">
        <v>18</v>
      </c>
      <c r="F861">
        <v>3</v>
      </c>
      <c r="G861" t="s">
        <v>1378</v>
      </c>
      <c r="H861">
        <v>1</v>
      </c>
      <c r="I861" t="s">
        <v>35</v>
      </c>
      <c r="J861" t="s">
        <v>28</v>
      </c>
      <c r="K861" t="s">
        <v>20</v>
      </c>
      <c r="L861" t="s">
        <v>1375</v>
      </c>
    </row>
    <row r="862" spans="1:12" x14ac:dyDescent="0.35">
      <c r="A862" t="s">
        <v>951</v>
      </c>
      <c r="B862">
        <v>21</v>
      </c>
      <c r="C862" t="str">
        <f t="shared" si="13"/>
        <v>18-22yrs</v>
      </c>
      <c r="D862" t="s">
        <v>31</v>
      </c>
      <c r="E862" t="s">
        <v>26</v>
      </c>
      <c r="F862">
        <v>3</v>
      </c>
      <c r="G862" t="s">
        <v>1378</v>
      </c>
      <c r="H862">
        <v>3</v>
      </c>
      <c r="I862" t="s">
        <v>47</v>
      </c>
      <c r="J862" t="s">
        <v>32</v>
      </c>
      <c r="K862" t="s">
        <v>22</v>
      </c>
      <c r="L862" t="s">
        <v>37</v>
      </c>
    </row>
    <row r="863" spans="1:12" x14ac:dyDescent="0.35">
      <c r="A863" t="s">
        <v>952</v>
      </c>
      <c r="B863">
        <v>21</v>
      </c>
      <c r="C863" t="str">
        <f t="shared" si="13"/>
        <v>18-22yrs</v>
      </c>
      <c r="D863" t="s">
        <v>55</v>
      </c>
      <c r="E863" t="s">
        <v>26</v>
      </c>
      <c r="F863">
        <v>5</v>
      </c>
      <c r="G863" t="s">
        <v>1378</v>
      </c>
      <c r="H863">
        <v>2</v>
      </c>
      <c r="I863" t="s">
        <v>35</v>
      </c>
      <c r="J863" t="s">
        <v>32</v>
      </c>
      <c r="K863" t="s">
        <v>20</v>
      </c>
      <c r="L863" t="s">
        <v>953</v>
      </c>
    </row>
    <row r="864" spans="1:12" x14ac:dyDescent="0.35">
      <c r="A864" t="s">
        <v>958</v>
      </c>
      <c r="B864">
        <v>21</v>
      </c>
      <c r="C864" t="str">
        <f t="shared" si="13"/>
        <v>18-22yrs</v>
      </c>
      <c r="D864" t="s">
        <v>31</v>
      </c>
      <c r="E864" t="s">
        <v>26</v>
      </c>
      <c r="F864">
        <v>2</v>
      </c>
      <c r="G864" t="s">
        <v>1377</v>
      </c>
      <c r="H864">
        <v>4</v>
      </c>
      <c r="I864" t="s">
        <v>35</v>
      </c>
      <c r="J864" t="s">
        <v>21</v>
      </c>
      <c r="K864" t="s">
        <v>20</v>
      </c>
      <c r="L864" t="s">
        <v>33</v>
      </c>
    </row>
    <row r="865" spans="1:12" x14ac:dyDescent="0.35">
      <c r="A865" t="s">
        <v>961</v>
      </c>
      <c r="B865">
        <v>21</v>
      </c>
      <c r="C865" t="str">
        <f t="shared" si="13"/>
        <v>18-22yrs</v>
      </c>
      <c r="D865" t="s">
        <v>31</v>
      </c>
      <c r="E865" t="s">
        <v>26</v>
      </c>
      <c r="F865">
        <v>0</v>
      </c>
      <c r="G865" t="s">
        <v>1377</v>
      </c>
      <c r="H865">
        <v>1</v>
      </c>
      <c r="I865" t="s">
        <v>47</v>
      </c>
      <c r="J865" t="s">
        <v>48</v>
      </c>
      <c r="K865" t="s">
        <v>20</v>
      </c>
      <c r="L865" t="s">
        <v>29</v>
      </c>
    </row>
    <row r="866" spans="1:12" x14ac:dyDescent="0.35">
      <c r="A866" t="s">
        <v>963</v>
      </c>
      <c r="B866">
        <v>21</v>
      </c>
      <c r="C866" t="str">
        <f t="shared" si="13"/>
        <v>18-22yrs</v>
      </c>
      <c r="D866" t="s">
        <v>17</v>
      </c>
      <c r="E866" t="s">
        <v>18</v>
      </c>
      <c r="F866">
        <v>2</v>
      </c>
      <c r="G866" t="s">
        <v>1377</v>
      </c>
      <c r="H866">
        <v>0.5</v>
      </c>
      <c r="I866" t="s">
        <v>47</v>
      </c>
      <c r="J866" t="s">
        <v>58</v>
      </c>
      <c r="K866" t="s">
        <v>22</v>
      </c>
      <c r="L866" t="s">
        <v>52</v>
      </c>
    </row>
    <row r="867" spans="1:12" x14ac:dyDescent="0.35">
      <c r="A867" t="s">
        <v>964</v>
      </c>
      <c r="B867">
        <v>21</v>
      </c>
      <c r="C867" t="str">
        <f t="shared" si="13"/>
        <v>18-22yrs</v>
      </c>
      <c r="D867" t="s">
        <v>31</v>
      </c>
      <c r="E867" t="s">
        <v>18</v>
      </c>
      <c r="F867">
        <v>3</v>
      </c>
      <c r="G867" t="s">
        <v>1378</v>
      </c>
      <c r="H867">
        <v>1</v>
      </c>
      <c r="I867" t="s">
        <v>19</v>
      </c>
      <c r="J867" t="s">
        <v>28</v>
      </c>
      <c r="K867" t="s">
        <v>20</v>
      </c>
      <c r="L867" t="s">
        <v>1375</v>
      </c>
    </row>
    <row r="868" spans="1:12" x14ac:dyDescent="0.35">
      <c r="A868" t="s">
        <v>965</v>
      </c>
      <c r="B868">
        <v>21</v>
      </c>
      <c r="C868" t="str">
        <f t="shared" si="13"/>
        <v>18-22yrs</v>
      </c>
      <c r="D868" t="s">
        <v>31</v>
      </c>
      <c r="E868" t="s">
        <v>26</v>
      </c>
      <c r="F868">
        <v>2</v>
      </c>
      <c r="G868" t="s">
        <v>1377</v>
      </c>
      <c r="H868">
        <v>2</v>
      </c>
      <c r="I868" t="s">
        <v>35</v>
      </c>
      <c r="J868" t="s">
        <v>32</v>
      </c>
      <c r="K868" t="s">
        <v>20</v>
      </c>
      <c r="L868" t="s">
        <v>1375</v>
      </c>
    </row>
    <row r="869" spans="1:12" x14ac:dyDescent="0.35">
      <c r="A869" t="s">
        <v>968</v>
      </c>
      <c r="B869">
        <v>21</v>
      </c>
      <c r="C869" t="str">
        <f t="shared" si="13"/>
        <v>18-22yrs</v>
      </c>
      <c r="D869" t="s">
        <v>31</v>
      </c>
      <c r="E869" t="s">
        <v>18</v>
      </c>
      <c r="F869">
        <v>3</v>
      </c>
      <c r="G869" t="s">
        <v>1378</v>
      </c>
      <c r="H869">
        <v>1</v>
      </c>
      <c r="I869" t="s">
        <v>27</v>
      </c>
      <c r="J869" t="s">
        <v>61</v>
      </c>
      <c r="K869" t="s">
        <v>20</v>
      </c>
      <c r="L869" t="s">
        <v>45</v>
      </c>
    </row>
    <row r="870" spans="1:12" x14ac:dyDescent="0.35">
      <c r="A870" t="s">
        <v>970</v>
      </c>
      <c r="B870">
        <v>21</v>
      </c>
      <c r="C870" t="str">
        <f t="shared" si="13"/>
        <v>18-22yrs</v>
      </c>
      <c r="D870" t="s">
        <v>55</v>
      </c>
      <c r="E870" t="s">
        <v>18</v>
      </c>
      <c r="F870">
        <v>4</v>
      </c>
      <c r="G870" t="s">
        <v>1378</v>
      </c>
      <c r="H870">
        <v>4</v>
      </c>
      <c r="I870" t="s">
        <v>47</v>
      </c>
      <c r="J870" t="s">
        <v>156</v>
      </c>
      <c r="K870" t="s">
        <v>22</v>
      </c>
      <c r="L870" t="s">
        <v>37</v>
      </c>
    </row>
    <row r="871" spans="1:12" x14ac:dyDescent="0.35">
      <c r="A871" t="s">
        <v>971</v>
      </c>
      <c r="B871">
        <v>21</v>
      </c>
      <c r="C871" t="str">
        <f t="shared" si="13"/>
        <v>18-22yrs</v>
      </c>
      <c r="D871" t="s">
        <v>31</v>
      </c>
      <c r="E871" t="s">
        <v>26</v>
      </c>
      <c r="F871">
        <v>3</v>
      </c>
      <c r="G871" t="s">
        <v>1378</v>
      </c>
      <c r="H871">
        <v>1</v>
      </c>
      <c r="I871" t="s">
        <v>47</v>
      </c>
      <c r="J871" t="s">
        <v>156</v>
      </c>
      <c r="K871" t="s">
        <v>20</v>
      </c>
      <c r="L871" t="s">
        <v>37</v>
      </c>
    </row>
    <row r="872" spans="1:12" x14ac:dyDescent="0.35">
      <c r="A872" t="s">
        <v>972</v>
      </c>
      <c r="B872">
        <v>21</v>
      </c>
      <c r="C872" t="str">
        <f t="shared" si="13"/>
        <v>18-22yrs</v>
      </c>
      <c r="D872" t="s">
        <v>55</v>
      </c>
      <c r="E872" t="s">
        <v>26</v>
      </c>
      <c r="F872">
        <v>5</v>
      </c>
      <c r="G872" t="s">
        <v>1378</v>
      </c>
      <c r="H872">
        <v>2</v>
      </c>
      <c r="I872" t="s">
        <v>27</v>
      </c>
      <c r="J872" t="s">
        <v>61</v>
      </c>
      <c r="K872" t="s">
        <v>22</v>
      </c>
      <c r="L872" t="s">
        <v>45</v>
      </c>
    </row>
    <row r="873" spans="1:12" x14ac:dyDescent="0.35">
      <c r="A873" t="s">
        <v>986</v>
      </c>
      <c r="B873">
        <v>21</v>
      </c>
      <c r="C873" t="str">
        <f t="shared" si="13"/>
        <v>18-22yrs</v>
      </c>
      <c r="D873" t="s">
        <v>31</v>
      </c>
      <c r="E873" t="s">
        <v>18</v>
      </c>
      <c r="F873">
        <v>4</v>
      </c>
      <c r="G873" t="s">
        <v>1378</v>
      </c>
      <c r="H873">
        <v>2</v>
      </c>
      <c r="I873" t="s">
        <v>47</v>
      </c>
      <c r="J873" t="s">
        <v>32</v>
      </c>
      <c r="K873" t="s">
        <v>20</v>
      </c>
      <c r="L873" t="s">
        <v>1375</v>
      </c>
    </row>
    <row r="874" spans="1:12" x14ac:dyDescent="0.35">
      <c r="A874" t="s">
        <v>990</v>
      </c>
      <c r="B874">
        <v>21</v>
      </c>
      <c r="C874" t="str">
        <f t="shared" si="13"/>
        <v>18-22yrs</v>
      </c>
      <c r="D874" t="s">
        <v>31</v>
      </c>
      <c r="E874" t="s">
        <v>18</v>
      </c>
      <c r="F874">
        <v>2</v>
      </c>
      <c r="G874" t="s">
        <v>1377</v>
      </c>
      <c r="H874">
        <v>5</v>
      </c>
      <c r="I874" t="s">
        <v>27</v>
      </c>
      <c r="J874" t="s">
        <v>61</v>
      </c>
      <c r="K874" t="s">
        <v>22</v>
      </c>
      <c r="L874" t="s">
        <v>37</v>
      </c>
    </row>
    <row r="875" spans="1:12" x14ac:dyDescent="0.35">
      <c r="A875" t="s">
        <v>995</v>
      </c>
      <c r="B875">
        <v>21</v>
      </c>
      <c r="C875" t="str">
        <f t="shared" si="13"/>
        <v>18-22yrs</v>
      </c>
      <c r="D875" t="s">
        <v>31</v>
      </c>
      <c r="E875" t="s">
        <v>18</v>
      </c>
      <c r="F875">
        <v>3</v>
      </c>
      <c r="G875" t="s">
        <v>1378</v>
      </c>
      <c r="H875">
        <v>0.75</v>
      </c>
      <c r="I875" t="s">
        <v>47</v>
      </c>
      <c r="J875" t="s">
        <v>32</v>
      </c>
      <c r="K875" t="s">
        <v>20</v>
      </c>
      <c r="L875" t="s">
        <v>996</v>
      </c>
    </row>
    <row r="876" spans="1:12" x14ac:dyDescent="0.35">
      <c r="A876" t="s">
        <v>997</v>
      </c>
      <c r="B876">
        <v>21</v>
      </c>
      <c r="C876" t="str">
        <f t="shared" si="13"/>
        <v>18-22yrs</v>
      </c>
      <c r="D876" t="s">
        <v>31</v>
      </c>
      <c r="E876" t="s">
        <v>18</v>
      </c>
      <c r="F876">
        <v>3</v>
      </c>
      <c r="G876" t="s">
        <v>1378</v>
      </c>
      <c r="H876">
        <v>1</v>
      </c>
      <c r="I876" t="s">
        <v>35</v>
      </c>
      <c r="J876" t="s">
        <v>32</v>
      </c>
      <c r="K876" t="s">
        <v>22</v>
      </c>
      <c r="L876" t="s">
        <v>29</v>
      </c>
    </row>
    <row r="877" spans="1:12" x14ac:dyDescent="0.35">
      <c r="A877" t="s">
        <v>998</v>
      </c>
      <c r="B877">
        <v>21</v>
      </c>
      <c r="C877" t="str">
        <f t="shared" si="13"/>
        <v>18-22yrs</v>
      </c>
      <c r="D877" t="s">
        <v>31</v>
      </c>
      <c r="E877" t="s">
        <v>26</v>
      </c>
      <c r="F877">
        <v>4</v>
      </c>
      <c r="G877" t="s">
        <v>1378</v>
      </c>
      <c r="H877">
        <v>2</v>
      </c>
      <c r="I877" t="s">
        <v>27</v>
      </c>
      <c r="J877" t="s">
        <v>32</v>
      </c>
      <c r="K877" t="s">
        <v>22</v>
      </c>
      <c r="L877" t="s">
        <v>1375</v>
      </c>
    </row>
    <row r="878" spans="1:12" x14ac:dyDescent="0.35">
      <c r="A878" t="s">
        <v>999</v>
      </c>
      <c r="B878">
        <v>21</v>
      </c>
      <c r="C878" t="str">
        <f t="shared" si="13"/>
        <v>18-22yrs</v>
      </c>
      <c r="D878" t="s">
        <v>31</v>
      </c>
      <c r="E878" t="s">
        <v>26</v>
      </c>
      <c r="F878">
        <v>4</v>
      </c>
      <c r="G878" t="s">
        <v>1378</v>
      </c>
      <c r="H878">
        <v>2</v>
      </c>
      <c r="I878" t="s">
        <v>35</v>
      </c>
      <c r="J878" t="s">
        <v>28</v>
      </c>
      <c r="K878" t="s">
        <v>22</v>
      </c>
      <c r="L878" t="s">
        <v>45</v>
      </c>
    </row>
    <row r="879" spans="1:12" x14ac:dyDescent="0.35">
      <c r="A879" t="s">
        <v>1000</v>
      </c>
      <c r="B879">
        <v>21</v>
      </c>
      <c r="C879" t="str">
        <f t="shared" si="13"/>
        <v>18-22yrs</v>
      </c>
      <c r="D879" t="s">
        <v>55</v>
      </c>
      <c r="E879" t="s">
        <v>26</v>
      </c>
      <c r="F879">
        <v>4</v>
      </c>
      <c r="G879" t="s">
        <v>1378</v>
      </c>
      <c r="H879">
        <v>2</v>
      </c>
      <c r="I879" t="s">
        <v>35</v>
      </c>
      <c r="J879" t="s">
        <v>48</v>
      </c>
      <c r="K879" t="s">
        <v>22</v>
      </c>
      <c r="L879" t="s">
        <v>37</v>
      </c>
    </row>
    <row r="880" spans="1:12" x14ac:dyDescent="0.35">
      <c r="A880" t="s">
        <v>1004</v>
      </c>
      <c r="B880">
        <v>21</v>
      </c>
      <c r="C880" t="str">
        <f t="shared" si="13"/>
        <v>18-22yrs</v>
      </c>
      <c r="D880" t="s">
        <v>55</v>
      </c>
      <c r="E880" t="s">
        <v>26</v>
      </c>
      <c r="F880">
        <v>3</v>
      </c>
      <c r="G880" t="s">
        <v>1378</v>
      </c>
      <c r="H880">
        <v>1</v>
      </c>
      <c r="I880" t="s">
        <v>47</v>
      </c>
      <c r="J880" t="s">
        <v>1005</v>
      </c>
      <c r="K880" t="s">
        <v>22</v>
      </c>
      <c r="L880" t="s">
        <v>33</v>
      </c>
    </row>
    <row r="881" spans="1:12" x14ac:dyDescent="0.35">
      <c r="A881" t="s">
        <v>1015</v>
      </c>
      <c r="B881">
        <v>21</v>
      </c>
      <c r="C881" t="str">
        <f t="shared" si="13"/>
        <v>18-22yrs</v>
      </c>
      <c r="D881" t="s">
        <v>31</v>
      </c>
      <c r="E881" t="s">
        <v>26</v>
      </c>
      <c r="F881">
        <v>3</v>
      </c>
      <c r="G881" t="s">
        <v>1378</v>
      </c>
      <c r="H881">
        <v>2</v>
      </c>
      <c r="I881" t="s">
        <v>27</v>
      </c>
      <c r="J881" t="s">
        <v>166</v>
      </c>
      <c r="K881" t="s">
        <v>22</v>
      </c>
      <c r="L881" t="s">
        <v>1375</v>
      </c>
    </row>
    <row r="882" spans="1:12" x14ac:dyDescent="0.35">
      <c r="A882" t="s">
        <v>1021</v>
      </c>
      <c r="B882">
        <v>21</v>
      </c>
      <c r="C882" t="str">
        <f t="shared" si="13"/>
        <v>18-22yrs</v>
      </c>
      <c r="D882" t="s">
        <v>55</v>
      </c>
      <c r="E882" t="s">
        <v>18</v>
      </c>
      <c r="F882">
        <v>5</v>
      </c>
      <c r="G882" t="s">
        <v>1378</v>
      </c>
      <c r="H882">
        <v>1</v>
      </c>
      <c r="I882" t="s">
        <v>35</v>
      </c>
      <c r="J882" t="s">
        <v>32</v>
      </c>
      <c r="K882" t="s">
        <v>20</v>
      </c>
      <c r="L882" t="s">
        <v>686</v>
      </c>
    </row>
    <row r="883" spans="1:12" x14ac:dyDescent="0.35">
      <c r="A883" t="s">
        <v>1031</v>
      </c>
      <c r="B883">
        <v>21</v>
      </c>
      <c r="C883" t="str">
        <f t="shared" si="13"/>
        <v>18-22yrs</v>
      </c>
      <c r="D883" t="s">
        <v>31</v>
      </c>
      <c r="E883" t="s">
        <v>26</v>
      </c>
      <c r="F883">
        <v>2</v>
      </c>
      <c r="G883" t="s">
        <v>1377</v>
      </c>
      <c r="H883">
        <v>1</v>
      </c>
      <c r="I883" t="s">
        <v>47</v>
      </c>
      <c r="J883" t="s">
        <v>32</v>
      </c>
      <c r="K883" t="s">
        <v>20</v>
      </c>
      <c r="L883" t="s">
        <v>29</v>
      </c>
    </row>
    <row r="884" spans="1:12" x14ac:dyDescent="0.35">
      <c r="A884" t="s">
        <v>1036</v>
      </c>
      <c r="B884">
        <v>21</v>
      </c>
      <c r="C884" t="str">
        <f t="shared" si="13"/>
        <v>18-22yrs</v>
      </c>
      <c r="D884" t="s">
        <v>31</v>
      </c>
      <c r="E884" t="s">
        <v>18</v>
      </c>
      <c r="F884">
        <v>3</v>
      </c>
      <c r="G884" t="s">
        <v>1378</v>
      </c>
      <c r="H884">
        <v>6</v>
      </c>
      <c r="I884" t="s">
        <v>35</v>
      </c>
      <c r="J884" t="s">
        <v>32</v>
      </c>
      <c r="K884" t="s">
        <v>22</v>
      </c>
      <c r="L884" t="s">
        <v>29</v>
      </c>
    </row>
    <row r="885" spans="1:12" x14ac:dyDescent="0.35">
      <c r="A885" t="s">
        <v>1040</v>
      </c>
      <c r="B885">
        <v>21</v>
      </c>
      <c r="C885" t="str">
        <f t="shared" si="13"/>
        <v>18-22yrs</v>
      </c>
      <c r="D885" t="s">
        <v>17</v>
      </c>
      <c r="E885" t="s">
        <v>318</v>
      </c>
      <c r="F885">
        <v>7</v>
      </c>
      <c r="G885" t="s">
        <v>1378</v>
      </c>
      <c r="H885">
        <v>3</v>
      </c>
      <c r="I885" t="s">
        <v>47</v>
      </c>
      <c r="J885" t="s">
        <v>166</v>
      </c>
      <c r="K885" t="s">
        <v>22</v>
      </c>
      <c r="L885" t="s">
        <v>1375</v>
      </c>
    </row>
    <row r="886" spans="1:12" x14ac:dyDescent="0.35">
      <c r="A886" t="s">
        <v>1045</v>
      </c>
      <c r="B886">
        <v>21</v>
      </c>
      <c r="C886" t="str">
        <f t="shared" si="13"/>
        <v>18-22yrs</v>
      </c>
      <c r="D886" t="s">
        <v>55</v>
      </c>
      <c r="E886" t="s">
        <v>26</v>
      </c>
      <c r="F886">
        <v>5</v>
      </c>
      <c r="G886" t="s">
        <v>1378</v>
      </c>
      <c r="H886">
        <v>3</v>
      </c>
      <c r="I886" t="s">
        <v>27</v>
      </c>
      <c r="J886" t="s">
        <v>21</v>
      </c>
      <c r="K886" t="s">
        <v>20</v>
      </c>
      <c r="L886" t="s">
        <v>1375</v>
      </c>
    </row>
    <row r="887" spans="1:12" x14ac:dyDescent="0.35">
      <c r="A887" t="s">
        <v>1046</v>
      </c>
      <c r="B887">
        <v>21</v>
      </c>
      <c r="C887" t="str">
        <f t="shared" si="13"/>
        <v>18-22yrs</v>
      </c>
      <c r="D887" t="s">
        <v>31</v>
      </c>
      <c r="E887" t="s">
        <v>26</v>
      </c>
      <c r="F887">
        <v>2</v>
      </c>
      <c r="G887" t="s">
        <v>1377</v>
      </c>
      <c r="H887">
        <v>4</v>
      </c>
      <c r="I887" t="s">
        <v>47</v>
      </c>
      <c r="J887" t="s">
        <v>36</v>
      </c>
      <c r="K887" t="s">
        <v>20</v>
      </c>
      <c r="L887" t="s">
        <v>378</v>
      </c>
    </row>
    <row r="888" spans="1:12" x14ac:dyDescent="0.35">
      <c r="A888" t="s">
        <v>1052</v>
      </c>
      <c r="B888">
        <v>21</v>
      </c>
      <c r="C888" t="str">
        <f t="shared" si="13"/>
        <v>18-22yrs</v>
      </c>
      <c r="D888" t="s">
        <v>17</v>
      </c>
      <c r="E888" t="s">
        <v>26</v>
      </c>
      <c r="F888">
        <v>1</v>
      </c>
      <c r="G888" t="s">
        <v>1377</v>
      </c>
      <c r="H888">
        <v>2</v>
      </c>
      <c r="I888" t="s">
        <v>19</v>
      </c>
      <c r="J888" t="s">
        <v>68</v>
      </c>
      <c r="K888" t="s">
        <v>20</v>
      </c>
      <c r="L888" t="s">
        <v>1375</v>
      </c>
    </row>
    <row r="889" spans="1:12" x14ac:dyDescent="0.35">
      <c r="A889" t="s">
        <v>1053</v>
      </c>
      <c r="B889">
        <v>21</v>
      </c>
      <c r="C889" t="str">
        <f t="shared" si="13"/>
        <v>18-22yrs</v>
      </c>
      <c r="D889" t="s">
        <v>55</v>
      </c>
      <c r="E889" t="s">
        <v>18</v>
      </c>
      <c r="F889">
        <v>6</v>
      </c>
      <c r="G889" t="s">
        <v>1378</v>
      </c>
      <c r="H889">
        <v>5</v>
      </c>
      <c r="I889" t="s">
        <v>35</v>
      </c>
      <c r="J889" t="s">
        <v>66</v>
      </c>
      <c r="K889" t="s">
        <v>22</v>
      </c>
      <c r="L889" t="s">
        <v>29</v>
      </c>
    </row>
    <row r="890" spans="1:12" x14ac:dyDescent="0.35">
      <c r="A890" t="s">
        <v>1060</v>
      </c>
      <c r="B890">
        <v>21</v>
      </c>
      <c r="C890" t="str">
        <f t="shared" si="13"/>
        <v>18-22yrs</v>
      </c>
      <c r="D890" t="s">
        <v>55</v>
      </c>
      <c r="E890" t="s">
        <v>18</v>
      </c>
      <c r="F890">
        <v>5</v>
      </c>
      <c r="G890" t="s">
        <v>1378</v>
      </c>
      <c r="H890">
        <v>2</v>
      </c>
      <c r="I890" t="s">
        <v>47</v>
      </c>
      <c r="J890" t="s">
        <v>32</v>
      </c>
      <c r="K890" t="s">
        <v>20</v>
      </c>
      <c r="L890" t="s">
        <v>1375</v>
      </c>
    </row>
    <row r="891" spans="1:12" x14ac:dyDescent="0.35">
      <c r="A891" t="s">
        <v>1069</v>
      </c>
      <c r="B891">
        <v>21</v>
      </c>
      <c r="C891" t="str">
        <f t="shared" si="13"/>
        <v>18-22yrs</v>
      </c>
      <c r="D891" t="s">
        <v>17</v>
      </c>
      <c r="E891" t="s">
        <v>18</v>
      </c>
      <c r="F891">
        <v>1</v>
      </c>
      <c r="G891" t="s">
        <v>1377</v>
      </c>
      <c r="H891">
        <v>3</v>
      </c>
      <c r="I891" t="s">
        <v>35</v>
      </c>
      <c r="J891" t="s">
        <v>39</v>
      </c>
      <c r="K891" t="s">
        <v>22</v>
      </c>
      <c r="L891" t="s">
        <v>1375</v>
      </c>
    </row>
    <row r="892" spans="1:12" x14ac:dyDescent="0.35">
      <c r="A892" t="s">
        <v>1073</v>
      </c>
      <c r="B892">
        <v>21</v>
      </c>
      <c r="C892" t="str">
        <f t="shared" si="13"/>
        <v>18-22yrs</v>
      </c>
      <c r="D892" t="s">
        <v>55</v>
      </c>
      <c r="E892" t="s">
        <v>26</v>
      </c>
      <c r="F892">
        <v>3</v>
      </c>
      <c r="G892" t="s">
        <v>1378</v>
      </c>
      <c r="H892">
        <v>6</v>
      </c>
      <c r="I892" t="s">
        <v>47</v>
      </c>
      <c r="J892" t="s">
        <v>1074</v>
      </c>
      <c r="K892" t="s">
        <v>22</v>
      </c>
      <c r="L892" t="s">
        <v>1375</v>
      </c>
    </row>
    <row r="893" spans="1:12" x14ac:dyDescent="0.35">
      <c r="A893" t="s">
        <v>1079</v>
      </c>
      <c r="B893">
        <v>21</v>
      </c>
      <c r="C893" t="str">
        <f t="shared" si="13"/>
        <v>18-22yrs</v>
      </c>
      <c r="D893" t="s">
        <v>31</v>
      </c>
      <c r="E893" t="s">
        <v>26</v>
      </c>
      <c r="F893">
        <v>2</v>
      </c>
      <c r="G893" t="s">
        <v>1377</v>
      </c>
      <c r="H893">
        <v>1</v>
      </c>
      <c r="I893" t="s">
        <v>27</v>
      </c>
      <c r="J893" t="s">
        <v>32</v>
      </c>
      <c r="K893" t="s">
        <v>22</v>
      </c>
      <c r="L893" t="s">
        <v>1375</v>
      </c>
    </row>
    <row r="894" spans="1:12" x14ac:dyDescent="0.35">
      <c r="A894" t="s">
        <v>1081</v>
      </c>
      <c r="B894">
        <v>21</v>
      </c>
      <c r="C894" t="str">
        <f t="shared" si="13"/>
        <v>18-22yrs</v>
      </c>
      <c r="D894" t="s">
        <v>55</v>
      </c>
      <c r="E894" t="s">
        <v>18</v>
      </c>
      <c r="F894">
        <v>2</v>
      </c>
      <c r="G894" t="s">
        <v>1377</v>
      </c>
      <c r="H894">
        <v>6</v>
      </c>
      <c r="I894" t="s">
        <v>35</v>
      </c>
      <c r="J894" t="s">
        <v>68</v>
      </c>
      <c r="K894" t="s">
        <v>22</v>
      </c>
      <c r="L894" t="s">
        <v>33</v>
      </c>
    </row>
    <row r="895" spans="1:12" x14ac:dyDescent="0.35">
      <c r="A895" t="s">
        <v>1089</v>
      </c>
      <c r="B895">
        <v>21</v>
      </c>
      <c r="C895" t="str">
        <f t="shared" si="13"/>
        <v>18-22yrs</v>
      </c>
      <c r="D895" t="s">
        <v>17</v>
      </c>
      <c r="E895" t="s">
        <v>18</v>
      </c>
      <c r="F895">
        <v>4</v>
      </c>
      <c r="G895" t="s">
        <v>1378</v>
      </c>
      <c r="H895">
        <v>3</v>
      </c>
      <c r="I895" t="s">
        <v>47</v>
      </c>
      <c r="J895" t="s">
        <v>32</v>
      </c>
      <c r="K895" t="s">
        <v>22</v>
      </c>
      <c r="L895" t="s">
        <v>33</v>
      </c>
    </row>
    <row r="896" spans="1:12" x14ac:dyDescent="0.35">
      <c r="A896" t="s">
        <v>1094</v>
      </c>
      <c r="B896">
        <v>21</v>
      </c>
      <c r="C896" t="str">
        <f t="shared" si="13"/>
        <v>18-22yrs</v>
      </c>
      <c r="D896" t="s">
        <v>55</v>
      </c>
      <c r="E896" t="s">
        <v>26</v>
      </c>
      <c r="F896">
        <v>6</v>
      </c>
      <c r="G896" t="s">
        <v>1378</v>
      </c>
      <c r="H896">
        <v>3</v>
      </c>
      <c r="I896" t="s">
        <v>47</v>
      </c>
      <c r="J896" t="s">
        <v>66</v>
      </c>
      <c r="K896" t="s">
        <v>22</v>
      </c>
      <c r="L896" t="s">
        <v>37</v>
      </c>
    </row>
    <row r="897" spans="1:12" x14ac:dyDescent="0.35">
      <c r="A897" t="s">
        <v>1098</v>
      </c>
      <c r="B897">
        <v>21</v>
      </c>
      <c r="C897" t="str">
        <f t="shared" si="13"/>
        <v>18-22yrs</v>
      </c>
      <c r="D897" t="s">
        <v>87</v>
      </c>
      <c r="E897" t="s">
        <v>87</v>
      </c>
      <c r="F897">
        <v>0</v>
      </c>
      <c r="G897" t="s">
        <v>1377</v>
      </c>
      <c r="H897">
        <v>8</v>
      </c>
      <c r="I897" t="s">
        <v>35</v>
      </c>
      <c r="J897" t="s">
        <v>32</v>
      </c>
      <c r="K897" t="s">
        <v>22</v>
      </c>
      <c r="L897" t="s">
        <v>33</v>
      </c>
    </row>
    <row r="898" spans="1:12" x14ac:dyDescent="0.35">
      <c r="A898" t="s">
        <v>1105</v>
      </c>
      <c r="B898">
        <v>21</v>
      </c>
      <c r="C898" t="str">
        <f t="shared" ref="C898:C961" si="14">VLOOKUP(B898,$U$2:$V$4,2)</f>
        <v>18-22yrs</v>
      </c>
      <c r="D898" t="s">
        <v>55</v>
      </c>
      <c r="E898" t="s">
        <v>26</v>
      </c>
      <c r="F898">
        <v>4</v>
      </c>
      <c r="G898" t="s">
        <v>1378</v>
      </c>
      <c r="H898">
        <v>1</v>
      </c>
      <c r="I898" t="s">
        <v>27</v>
      </c>
      <c r="J898" t="s">
        <v>48</v>
      </c>
      <c r="K898" t="s">
        <v>20</v>
      </c>
      <c r="L898" t="s">
        <v>33</v>
      </c>
    </row>
    <row r="899" spans="1:12" x14ac:dyDescent="0.35">
      <c r="A899" t="s">
        <v>1108</v>
      </c>
      <c r="B899">
        <v>21</v>
      </c>
      <c r="C899" t="str">
        <f t="shared" si="14"/>
        <v>18-22yrs</v>
      </c>
      <c r="D899" t="s">
        <v>87</v>
      </c>
      <c r="E899" t="s">
        <v>87</v>
      </c>
      <c r="F899">
        <v>0</v>
      </c>
      <c r="G899" t="s">
        <v>1377</v>
      </c>
      <c r="H899">
        <v>2</v>
      </c>
      <c r="I899" t="s">
        <v>47</v>
      </c>
      <c r="J899" t="s">
        <v>28</v>
      </c>
      <c r="K899" t="s">
        <v>22</v>
      </c>
      <c r="L899" t="s">
        <v>37</v>
      </c>
    </row>
    <row r="900" spans="1:12" x14ac:dyDescent="0.35">
      <c r="A900" t="s">
        <v>1112</v>
      </c>
      <c r="B900">
        <v>21</v>
      </c>
      <c r="C900" t="str">
        <f t="shared" si="14"/>
        <v>18-22yrs</v>
      </c>
      <c r="D900" t="s">
        <v>31</v>
      </c>
      <c r="E900" t="s">
        <v>18</v>
      </c>
      <c r="F900">
        <v>8</v>
      </c>
      <c r="G900" t="s">
        <v>1378</v>
      </c>
      <c r="H900">
        <v>2</v>
      </c>
      <c r="I900" t="s">
        <v>35</v>
      </c>
      <c r="J900" t="s">
        <v>28</v>
      </c>
      <c r="K900" t="s">
        <v>20</v>
      </c>
      <c r="L900" t="s">
        <v>45</v>
      </c>
    </row>
    <row r="901" spans="1:12" x14ac:dyDescent="0.35">
      <c r="A901" t="s">
        <v>1116</v>
      </c>
      <c r="B901">
        <v>21</v>
      </c>
      <c r="C901" t="str">
        <f t="shared" si="14"/>
        <v>18-22yrs</v>
      </c>
      <c r="D901" t="s">
        <v>55</v>
      </c>
      <c r="E901" t="s">
        <v>26</v>
      </c>
      <c r="F901">
        <v>5</v>
      </c>
      <c r="G901" t="s">
        <v>1378</v>
      </c>
      <c r="H901">
        <v>4</v>
      </c>
      <c r="I901" t="s">
        <v>27</v>
      </c>
      <c r="J901" t="s">
        <v>21</v>
      </c>
      <c r="K901" t="s">
        <v>20</v>
      </c>
      <c r="L901" t="s">
        <v>1375</v>
      </c>
    </row>
    <row r="902" spans="1:12" x14ac:dyDescent="0.35">
      <c r="A902" t="s">
        <v>1140</v>
      </c>
      <c r="B902">
        <v>21</v>
      </c>
      <c r="C902" t="str">
        <f t="shared" si="14"/>
        <v>18-22yrs</v>
      </c>
      <c r="D902" t="s">
        <v>55</v>
      </c>
      <c r="E902" t="s">
        <v>18</v>
      </c>
      <c r="F902">
        <v>2</v>
      </c>
      <c r="G902" t="s">
        <v>1377</v>
      </c>
      <c r="H902">
        <v>3</v>
      </c>
      <c r="I902" t="s">
        <v>35</v>
      </c>
      <c r="J902" t="s">
        <v>32</v>
      </c>
      <c r="K902" t="s">
        <v>22</v>
      </c>
      <c r="L902" t="s">
        <v>1375</v>
      </c>
    </row>
    <row r="903" spans="1:12" x14ac:dyDescent="0.35">
      <c r="A903" t="s">
        <v>1163</v>
      </c>
      <c r="B903">
        <v>21</v>
      </c>
      <c r="C903" t="str">
        <f t="shared" si="14"/>
        <v>18-22yrs</v>
      </c>
      <c r="D903" t="s">
        <v>151</v>
      </c>
      <c r="E903" t="s">
        <v>26</v>
      </c>
      <c r="F903">
        <v>0</v>
      </c>
      <c r="G903" t="s">
        <v>1377</v>
      </c>
      <c r="H903">
        <v>2</v>
      </c>
      <c r="I903" t="s">
        <v>35</v>
      </c>
      <c r="J903" t="s">
        <v>156</v>
      </c>
      <c r="K903" t="s">
        <v>22</v>
      </c>
      <c r="L903" t="s">
        <v>33</v>
      </c>
    </row>
    <row r="904" spans="1:12" x14ac:dyDescent="0.35">
      <c r="A904" t="s">
        <v>1186</v>
      </c>
      <c r="B904">
        <v>21</v>
      </c>
      <c r="C904" t="str">
        <f t="shared" si="14"/>
        <v>18-22yrs</v>
      </c>
      <c r="D904" t="s">
        <v>17</v>
      </c>
      <c r="E904" t="s">
        <v>18</v>
      </c>
      <c r="F904">
        <v>6</v>
      </c>
      <c r="G904" t="s">
        <v>1378</v>
      </c>
      <c r="H904">
        <v>2</v>
      </c>
      <c r="I904" t="s">
        <v>47</v>
      </c>
      <c r="J904" t="s">
        <v>145</v>
      </c>
      <c r="K904" t="s">
        <v>22</v>
      </c>
      <c r="L904" t="s">
        <v>33</v>
      </c>
    </row>
    <row r="905" spans="1:12" x14ac:dyDescent="0.35">
      <c r="A905" t="s">
        <v>1189</v>
      </c>
      <c r="B905">
        <v>21</v>
      </c>
      <c r="C905" t="str">
        <f t="shared" si="14"/>
        <v>18-22yrs</v>
      </c>
      <c r="D905" t="s">
        <v>25</v>
      </c>
      <c r="E905" t="s">
        <v>18</v>
      </c>
      <c r="F905">
        <v>4</v>
      </c>
      <c r="G905" t="s">
        <v>1378</v>
      </c>
      <c r="H905">
        <v>0.5</v>
      </c>
      <c r="I905" t="s">
        <v>47</v>
      </c>
      <c r="J905" t="s">
        <v>156</v>
      </c>
      <c r="K905" t="s">
        <v>22</v>
      </c>
      <c r="L905" t="s">
        <v>37</v>
      </c>
    </row>
    <row r="906" spans="1:12" x14ac:dyDescent="0.35">
      <c r="A906" t="s">
        <v>1192</v>
      </c>
      <c r="B906">
        <v>21</v>
      </c>
      <c r="C906" t="str">
        <f t="shared" si="14"/>
        <v>18-22yrs</v>
      </c>
      <c r="D906" t="s">
        <v>151</v>
      </c>
      <c r="E906" t="s">
        <v>26</v>
      </c>
      <c r="F906">
        <v>0</v>
      </c>
      <c r="G906" t="s">
        <v>1377</v>
      </c>
      <c r="H906">
        <v>0</v>
      </c>
      <c r="I906" t="s">
        <v>47</v>
      </c>
      <c r="J906" t="s">
        <v>66</v>
      </c>
      <c r="K906" t="s">
        <v>22</v>
      </c>
      <c r="L906" t="s">
        <v>37</v>
      </c>
    </row>
    <row r="907" spans="1:12" x14ac:dyDescent="0.35">
      <c r="A907" t="s">
        <v>56</v>
      </c>
      <c r="B907">
        <v>22</v>
      </c>
      <c r="C907" t="str">
        <f t="shared" si="14"/>
        <v>18-22yrs</v>
      </c>
      <c r="D907" t="s">
        <v>17</v>
      </c>
      <c r="E907" t="s">
        <v>18</v>
      </c>
      <c r="F907">
        <v>1</v>
      </c>
      <c r="G907" t="s">
        <v>1377</v>
      </c>
      <c r="H907">
        <v>0</v>
      </c>
      <c r="I907" t="s">
        <v>57</v>
      </c>
      <c r="J907" t="s">
        <v>58</v>
      </c>
      <c r="K907" t="s">
        <v>22</v>
      </c>
      <c r="L907" t="s">
        <v>33</v>
      </c>
    </row>
    <row r="908" spans="1:12" x14ac:dyDescent="0.35">
      <c r="A908" t="s">
        <v>60</v>
      </c>
      <c r="B908">
        <v>22</v>
      </c>
      <c r="C908" t="str">
        <f t="shared" si="14"/>
        <v>18-22yrs</v>
      </c>
      <c r="D908" t="s">
        <v>55</v>
      </c>
      <c r="E908" t="s">
        <v>26</v>
      </c>
      <c r="F908">
        <v>3</v>
      </c>
      <c r="G908" t="s">
        <v>1378</v>
      </c>
      <c r="H908">
        <v>2</v>
      </c>
      <c r="I908" t="s">
        <v>35</v>
      </c>
      <c r="J908" t="s">
        <v>61</v>
      </c>
      <c r="K908" t="s">
        <v>22</v>
      </c>
      <c r="L908" t="s">
        <v>45</v>
      </c>
    </row>
    <row r="909" spans="1:12" x14ac:dyDescent="0.35">
      <c r="A909" t="s">
        <v>67</v>
      </c>
      <c r="B909">
        <v>22</v>
      </c>
      <c r="C909" t="str">
        <f t="shared" si="14"/>
        <v>18-22yrs</v>
      </c>
      <c r="D909" t="s">
        <v>31</v>
      </c>
      <c r="E909" t="s">
        <v>26</v>
      </c>
      <c r="F909">
        <v>5</v>
      </c>
      <c r="G909" t="s">
        <v>1378</v>
      </c>
      <c r="H909">
        <v>4</v>
      </c>
      <c r="I909" t="s">
        <v>35</v>
      </c>
      <c r="J909" t="s">
        <v>68</v>
      </c>
      <c r="K909" t="s">
        <v>22</v>
      </c>
      <c r="L909" t="s">
        <v>37</v>
      </c>
    </row>
    <row r="910" spans="1:12" x14ac:dyDescent="0.35">
      <c r="A910" t="s">
        <v>81</v>
      </c>
      <c r="B910">
        <v>22</v>
      </c>
      <c r="C910" t="str">
        <f t="shared" si="14"/>
        <v>18-22yrs</v>
      </c>
      <c r="D910" t="s">
        <v>31</v>
      </c>
      <c r="E910" t="s">
        <v>26</v>
      </c>
      <c r="F910">
        <v>4</v>
      </c>
      <c r="G910" t="s">
        <v>1378</v>
      </c>
      <c r="H910">
        <v>3</v>
      </c>
      <c r="I910" t="s">
        <v>27</v>
      </c>
      <c r="J910" t="s">
        <v>82</v>
      </c>
      <c r="K910" t="s">
        <v>20</v>
      </c>
      <c r="L910" t="s">
        <v>37</v>
      </c>
    </row>
    <row r="911" spans="1:12" x14ac:dyDescent="0.35">
      <c r="A911" t="s">
        <v>91</v>
      </c>
      <c r="B911">
        <v>22</v>
      </c>
      <c r="C911" t="str">
        <f t="shared" si="14"/>
        <v>18-22yrs</v>
      </c>
      <c r="D911" t="s">
        <v>31</v>
      </c>
      <c r="E911" t="s">
        <v>18</v>
      </c>
      <c r="F911">
        <v>5</v>
      </c>
      <c r="G911" t="s">
        <v>1378</v>
      </c>
      <c r="H911">
        <v>2</v>
      </c>
      <c r="I911" t="s">
        <v>19</v>
      </c>
      <c r="J911" t="s">
        <v>36</v>
      </c>
      <c r="K911" t="s">
        <v>22</v>
      </c>
      <c r="L911" t="s">
        <v>37</v>
      </c>
    </row>
    <row r="912" spans="1:12" x14ac:dyDescent="0.35">
      <c r="A912" t="s">
        <v>97</v>
      </c>
      <c r="B912">
        <v>22</v>
      </c>
      <c r="C912" t="str">
        <f t="shared" si="14"/>
        <v>18-22yrs</v>
      </c>
      <c r="D912" t="s">
        <v>31</v>
      </c>
      <c r="E912" t="s">
        <v>26</v>
      </c>
      <c r="F912">
        <v>1</v>
      </c>
      <c r="G912" t="s">
        <v>1377</v>
      </c>
      <c r="H912">
        <v>2</v>
      </c>
      <c r="I912" t="s">
        <v>19</v>
      </c>
      <c r="J912" t="s">
        <v>32</v>
      </c>
      <c r="K912" t="s">
        <v>22</v>
      </c>
      <c r="L912" t="s">
        <v>1375</v>
      </c>
    </row>
    <row r="913" spans="1:12" x14ac:dyDescent="0.35">
      <c r="A913" t="s">
        <v>104</v>
      </c>
      <c r="B913">
        <v>22</v>
      </c>
      <c r="C913" t="str">
        <f t="shared" si="14"/>
        <v>18-22yrs</v>
      </c>
      <c r="D913" t="s">
        <v>31</v>
      </c>
      <c r="E913" t="s">
        <v>18</v>
      </c>
      <c r="F913">
        <v>3</v>
      </c>
      <c r="G913" t="s">
        <v>1378</v>
      </c>
      <c r="H913">
        <v>1</v>
      </c>
      <c r="I913" t="s">
        <v>35</v>
      </c>
      <c r="J913" t="s">
        <v>21</v>
      </c>
      <c r="K913" t="s">
        <v>22</v>
      </c>
      <c r="L913" t="s">
        <v>45</v>
      </c>
    </row>
    <row r="914" spans="1:12" x14ac:dyDescent="0.35">
      <c r="A914" t="s">
        <v>121</v>
      </c>
      <c r="B914">
        <v>22</v>
      </c>
      <c r="C914" t="str">
        <f t="shared" si="14"/>
        <v>18-22yrs</v>
      </c>
      <c r="D914" t="s">
        <v>31</v>
      </c>
      <c r="E914" t="s">
        <v>18</v>
      </c>
      <c r="F914">
        <v>6</v>
      </c>
      <c r="G914" t="s">
        <v>1378</v>
      </c>
      <c r="H914">
        <v>1</v>
      </c>
      <c r="I914" t="s">
        <v>35</v>
      </c>
      <c r="J914" t="s">
        <v>36</v>
      </c>
      <c r="K914" t="s">
        <v>20</v>
      </c>
      <c r="L914" t="s">
        <v>37</v>
      </c>
    </row>
    <row r="915" spans="1:12" x14ac:dyDescent="0.35">
      <c r="A915" t="s">
        <v>133</v>
      </c>
      <c r="B915">
        <v>22</v>
      </c>
      <c r="C915" t="str">
        <f t="shared" si="14"/>
        <v>18-22yrs</v>
      </c>
      <c r="D915" t="s">
        <v>31</v>
      </c>
      <c r="E915" t="s">
        <v>26</v>
      </c>
      <c r="F915">
        <v>6</v>
      </c>
      <c r="G915" t="s">
        <v>1378</v>
      </c>
      <c r="H915">
        <v>2</v>
      </c>
      <c r="I915" t="s">
        <v>47</v>
      </c>
      <c r="J915" t="s">
        <v>61</v>
      </c>
      <c r="K915" t="s">
        <v>20</v>
      </c>
      <c r="L915" t="s">
        <v>45</v>
      </c>
    </row>
    <row r="916" spans="1:12" x14ac:dyDescent="0.35">
      <c r="A916" t="s">
        <v>170</v>
      </c>
      <c r="B916">
        <v>22</v>
      </c>
      <c r="C916" t="str">
        <f t="shared" si="14"/>
        <v>18-22yrs</v>
      </c>
      <c r="D916" t="s">
        <v>55</v>
      </c>
      <c r="E916" t="s">
        <v>26</v>
      </c>
      <c r="F916">
        <v>2</v>
      </c>
      <c r="G916" t="s">
        <v>1377</v>
      </c>
      <c r="H916">
        <v>4</v>
      </c>
      <c r="I916" t="s">
        <v>35</v>
      </c>
      <c r="J916" t="s">
        <v>61</v>
      </c>
      <c r="K916" t="s">
        <v>22</v>
      </c>
      <c r="L916" t="s">
        <v>45</v>
      </c>
    </row>
    <row r="917" spans="1:12" x14ac:dyDescent="0.35">
      <c r="A917" t="s">
        <v>211</v>
      </c>
      <c r="B917">
        <v>22</v>
      </c>
      <c r="C917" t="str">
        <f t="shared" si="14"/>
        <v>18-22yrs</v>
      </c>
      <c r="D917" t="s">
        <v>151</v>
      </c>
      <c r="E917" t="s">
        <v>26</v>
      </c>
      <c r="F917">
        <v>0.1</v>
      </c>
      <c r="G917" t="s">
        <v>1377</v>
      </c>
      <c r="H917">
        <v>0.3</v>
      </c>
      <c r="I917" t="s">
        <v>27</v>
      </c>
      <c r="J917" t="s">
        <v>61</v>
      </c>
      <c r="K917" t="s">
        <v>22</v>
      </c>
      <c r="L917" t="s">
        <v>212</v>
      </c>
    </row>
    <row r="918" spans="1:12" x14ac:dyDescent="0.35">
      <c r="A918" t="s">
        <v>215</v>
      </c>
      <c r="B918">
        <v>22</v>
      </c>
      <c r="C918" t="str">
        <f t="shared" si="14"/>
        <v>18-22yrs</v>
      </c>
      <c r="D918" t="s">
        <v>31</v>
      </c>
      <c r="E918" t="s">
        <v>18</v>
      </c>
      <c r="F918">
        <v>1</v>
      </c>
      <c r="G918" t="s">
        <v>1377</v>
      </c>
      <c r="H918">
        <v>1</v>
      </c>
      <c r="I918" t="s">
        <v>47</v>
      </c>
      <c r="J918" t="s">
        <v>216</v>
      </c>
      <c r="K918" t="s">
        <v>22</v>
      </c>
      <c r="L918" t="s">
        <v>29</v>
      </c>
    </row>
    <row r="919" spans="1:12" x14ac:dyDescent="0.35">
      <c r="A919" t="s">
        <v>243</v>
      </c>
      <c r="B919">
        <v>22</v>
      </c>
      <c r="C919" t="str">
        <f t="shared" si="14"/>
        <v>18-22yrs</v>
      </c>
      <c r="D919" t="s">
        <v>31</v>
      </c>
      <c r="E919" t="s">
        <v>26</v>
      </c>
      <c r="F919">
        <v>1</v>
      </c>
      <c r="G919" t="s">
        <v>1377</v>
      </c>
      <c r="H919">
        <v>2</v>
      </c>
      <c r="I919" t="s">
        <v>19</v>
      </c>
      <c r="J919" t="s">
        <v>36</v>
      </c>
      <c r="K919" t="s">
        <v>20</v>
      </c>
      <c r="L919" t="s">
        <v>29</v>
      </c>
    </row>
    <row r="920" spans="1:12" x14ac:dyDescent="0.35">
      <c r="A920" t="s">
        <v>245</v>
      </c>
      <c r="B920">
        <v>22</v>
      </c>
      <c r="C920" t="str">
        <f t="shared" si="14"/>
        <v>18-22yrs</v>
      </c>
      <c r="D920" t="s">
        <v>17</v>
      </c>
      <c r="E920" t="s">
        <v>26</v>
      </c>
      <c r="F920">
        <v>4</v>
      </c>
      <c r="G920" t="s">
        <v>1378</v>
      </c>
      <c r="H920">
        <v>2</v>
      </c>
      <c r="I920" t="s">
        <v>47</v>
      </c>
      <c r="J920" t="s">
        <v>166</v>
      </c>
      <c r="K920" t="s">
        <v>20</v>
      </c>
      <c r="L920" t="s">
        <v>1375</v>
      </c>
    </row>
    <row r="921" spans="1:12" x14ac:dyDescent="0.35">
      <c r="A921" t="s">
        <v>252</v>
      </c>
      <c r="B921">
        <v>22</v>
      </c>
      <c r="C921" t="str">
        <f t="shared" si="14"/>
        <v>18-22yrs</v>
      </c>
      <c r="D921" t="s">
        <v>55</v>
      </c>
      <c r="E921" t="s">
        <v>26</v>
      </c>
      <c r="F921">
        <v>1</v>
      </c>
      <c r="G921" t="s">
        <v>1377</v>
      </c>
      <c r="H921">
        <v>1</v>
      </c>
      <c r="I921" t="s">
        <v>47</v>
      </c>
      <c r="J921" t="s">
        <v>96</v>
      </c>
      <c r="K921" t="s">
        <v>22</v>
      </c>
      <c r="L921" t="s">
        <v>1375</v>
      </c>
    </row>
    <row r="922" spans="1:12" x14ac:dyDescent="0.35">
      <c r="A922" t="s">
        <v>256</v>
      </c>
      <c r="B922">
        <v>22</v>
      </c>
      <c r="C922" t="str">
        <f t="shared" si="14"/>
        <v>18-22yrs</v>
      </c>
      <c r="D922" t="s">
        <v>55</v>
      </c>
      <c r="E922" t="s">
        <v>18</v>
      </c>
      <c r="F922">
        <v>0</v>
      </c>
      <c r="G922" t="s">
        <v>1377</v>
      </c>
      <c r="H922">
        <v>0</v>
      </c>
      <c r="I922" t="s">
        <v>139</v>
      </c>
      <c r="J922" t="s">
        <v>36</v>
      </c>
      <c r="K922" t="s">
        <v>22</v>
      </c>
      <c r="L922" t="s">
        <v>29</v>
      </c>
    </row>
    <row r="923" spans="1:12" x14ac:dyDescent="0.35">
      <c r="A923" t="s">
        <v>257</v>
      </c>
      <c r="B923">
        <v>22</v>
      </c>
      <c r="C923" t="str">
        <f t="shared" si="14"/>
        <v>18-22yrs</v>
      </c>
      <c r="D923" t="s">
        <v>17</v>
      </c>
      <c r="E923" t="s">
        <v>18</v>
      </c>
      <c r="F923">
        <v>6</v>
      </c>
      <c r="G923" t="s">
        <v>1378</v>
      </c>
      <c r="H923">
        <v>4</v>
      </c>
      <c r="I923" t="s">
        <v>35</v>
      </c>
      <c r="J923" t="s">
        <v>61</v>
      </c>
      <c r="K923" t="s">
        <v>22</v>
      </c>
      <c r="L923" t="s">
        <v>52</v>
      </c>
    </row>
    <row r="924" spans="1:12" x14ac:dyDescent="0.35">
      <c r="A924" t="s">
        <v>262</v>
      </c>
      <c r="B924">
        <v>22</v>
      </c>
      <c r="C924" t="str">
        <f t="shared" si="14"/>
        <v>18-22yrs</v>
      </c>
      <c r="D924" t="s">
        <v>31</v>
      </c>
      <c r="E924" t="s">
        <v>26</v>
      </c>
      <c r="F924">
        <v>1</v>
      </c>
      <c r="G924" t="s">
        <v>1377</v>
      </c>
      <c r="H924">
        <v>1</v>
      </c>
      <c r="I924" t="s">
        <v>142</v>
      </c>
      <c r="J924" t="s">
        <v>76</v>
      </c>
      <c r="K924" t="s">
        <v>22</v>
      </c>
      <c r="L924" t="s">
        <v>37</v>
      </c>
    </row>
    <row r="925" spans="1:12" x14ac:dyDescent="0.35">
      <c r="A925" t="s">
        <v>265</v>
      </c>
      <c r="B925">
        <v>22</v>
      </c>
      <c r="C925" t="str">
        <f t="shared" si="14"/>
        <v>18-22yrs</v>
      </c>
      <c r="D925" t="s">
        <v>55</v>
      </c>
      <c r="E925" t="s">
        <v>26</v>
      </c>
      <c r="F925">
        <v>1</v>
      </c>
      <c r="G925" t="s">
        <v>1377</v>
      </c>
      <c r="H925">
        <v>1</v>
      </c>
      <c r="I925" t="s">
        <v>35</v>
      </c>
      <c r="J925" t="s">
        <v>32</v>
      </c>
      <c r="K925" t="s">
        <v>20</v>
      </c>
      <c r="L925" t="s">
        <v>1375</v>
      </c>
    </row>
    <row r="926" spans="1:12" x14ac:dyDescent="0.35">
      <c r="A926" t="s">
        <v>266</v>
      </c>
      <c r="B926">
        <v>22</v>
      </c>
      <c r="C926" t="str">
        <f t="shared" si="14"/>
        <v>18-22yrs</v>
      </c>
      <c r="D926" t="s">
        <v>55</v>
      </c>
      <c r="E926" t="s">
        <v>18</v>
      </c>
      <c r="F926">
        <v>2</v>
      </c>
      <c r="G926" t="s">
        <v>1377</v>
      </c>
      <c r="H926">
        <v>3</v>
      </c>
      <c r="I926" t="s">
        <v>35</v>
      </c>
      <c r="J926" t="s">
        <v>32</v>
      </c>
      <c r="K926" t="s">
        <v>22</v>
      </c>
      <c r="L926" t="s">
        <v>1375</v>
      </c>
    </row>
    <row r="927" spans="1:12" x14ac:dyDescent="0.35">
      <c r="A927" t="s">
        <v>273</v>
      </c>
      <c r="B927">
        <v>22</v>
      </c>
      <c r="C927" t="str">
        <f t="shared" si="14"/>
        <v>18-22yrs</v>
      </c>
      <c r="D927" t="s">
        <v>31</v>
      </c>
      <c r="E927" t="s">
        <v>18</v>
      </c>
      <c r="F927">
        <v>3</v>
      </c>
      <c r="G927" t="s">
        <v>1378</v>
      </c>
      <c r="H927">
        <v>10</v>
      </c>
      <c r="I927" t="s">
        <v>108</v>
      </c>
      <c r="J927" t="s">
        <v>76</v>
      </c>
      <c r="K927" t="s">
        <v>22</v>
      </c>
      <c r="L927" t="s">
        <v>37</v>
      </c>
    </row>
    <row r="928" spans="1:12" x14ac:dyDescent="0.35">
      <c r="A928" t="s">
        <v>303</v>
      </c>
      <c r="B928">
        <v>22</v>
      </c>
      <c r="C928" t="str">
        <f t="shared" si="14"/>
        <v>18-22yrs</v>
      </c>
      <c r="D928" t="s">
        <v>55</v>
      </c>
      <c r="E928" t="s">
        <v>18</v>
      </c>
      <c r="F928">
        <v>4</v>
      </c>
      <c r="G928" t="s">
        <v>1378</v>
      </c>
      <c r="H928">
        <v>3</v>
      </c>
      <c r="I928" t="s">
        <v>47</v>
      </c>
      <c r="J928" t="s">
        <v>61</v>
      </c>
      <c r="K928" t="s">
        <v>20</v>
      </c>
      <c r="L928" t="s">
        <v>33</v>
      </c>
    </row>
    <row r="929" spans="1:12" x14ac:dyDescent="0.35">
      <c r="A929" t="s">
        <v>307</v>
      </c>
      <c r="B929">
        <v>22</v>
      </c>
      <c r="C929" t="str">
        <f t="shared" si="14"/>
        <v>18-22yrs</v>
      </c>
      <c r="D929" t="s">
        <v>31</v>
      </c>
      <c r="E929" t="s">
        <v>18</v>
      </c>
      <c r="F929">
        <v>0</v>
      </c>
      <c r="G929" t="s">
        <v>1377</v>
      </c>
      <c r="H929">
        <v>8</v>
      </c>
      <c r="I929" t="s">
        <v>35</v>
      </c>
      <c r="J929" t="s">
        <v>36</v>
      </c>
      <c r="K929" t="s">
        <v>22</v>
      </c>
      <c r="L929" t="s">
        <v>37</v>
      </c>
    </row>
    <row r="930" spans="1:12" x14ac:dyDescent="0.35">
      <c r="A930" t="s">
        <v>308</v>
      </c>
      <c r="B930">
        <v>22</v>
      </c>
      <c r="C930" t="str">
        <f t="shared" si="14"/>
        <v>18-22yrs</v>
      </c>
      <c r="D930" t="s">
        <v>55</v>
      </c>
      <c r="E930" t="s">
        <v>18</v>
      </c>
      <c r="F930">
        <v>1.5</v>
      </c>
      <c r="G930" t="s">
        <v>1377</v>
      </c>
      <c r="H930">
        <v>6</v>
      </c>
      <c r="I930" t="s">
        <v>35</v>
      </c>
      <c r="J930" t="s">
        <v>28</v>
      </c>
      <c r="K930" t="s">
        <v>22</v>
      </c>
      <c r="L930" t="s">
        <v>1375</v>
      </c>
    </row>
    <row r="931" spans="1:12" x14ac:dyDescent="0.35">
      <c r="A931" t="s">
        <v>316</v>
      </c>
      <c r="B931">
        <v>22</v>
      </c>
      <c r="C931" t="str">
        <f t="shared" si="14"/>
        <v>18-22yrs</v>
      </c>
      <c r="D931" t="s">
        <v>55</v>
      </c>
      <c r="E931" t="s">
        <v>18</v>
      </c>
      <c r="F931">
        <v>4</v>
      </c>
      <c r="G931" t="s">
        <v>1378</v>
      </c>
      <c r="H931">
        <v>2</v>
      </c>
      <c r="I931" t="s">
        <v>47</v>
      </c>
      <c r="J931" t="s">
        <v>96</v>
      </c>
      <c r="K931" t="s">
        <v>22</v>
      </c>
      <c r="L931" t="s">
        <v>29</v>
      </c>
    </row>
    <row r="932" spans="1:12" x14ac:dyDescent="0.35">
      <c r="A932" t="s">
        <v>320</v>
      </c>
      <c r="B932">
        <v>22</v>
      </c>
      <c r="C932" t="str">
        <f t="shared" si="14"/>
        <v>18-22yrs</v>
      </c>
      <c r="D932" t="s">
        <v>17</v>
      </c>
      <c r="E932" t="s">
        <v>18</v>
      </c>
      <c r="F932">
        <v>5</v>
      </c>
      <c r="G932" t="s">
        <v>1378</v>
      </c>
      <c r="H932">
        <v>1</v>
      </c>
      <c r="I932" t="s">
        <v>321</v>
      </c>
      <c r="J932" t="s">
        <v>61</v>
      </c>
      <c r="K932" t="s">
        <v>22</v>
      </c>
      <c r="L932" t="s">
        <v>1375</v>
      </c>
    </row>
    <row r="933" spans="1:12" x14ac:dyDescent="0.35">
      <c r="A933" t="s">
        <v>383</v>
      </c>
      <c r="B933">
        <v>22</v>
      </c>
      <c r="C933" t="str">
        <f t="shared" si="14"/>
        <v>18-22yrs</v>
      </c>
      <c r="D933" t="s">
        <v>55</v>
      </c>
      <c r="E933" t="s">
        <v>26</v>
      </c>
      <c r="F933">
        <v>3</v>
      </c>
      <c r="G933" t="s">
        <v>1378</v>
      </c>
      <c r="H933">
        <v>2</v>
      </c>
      <c r="I933" t="s">
        <v>35</v>
      </c>
      <c r="J933" t="s">
        <v>76</v>
      </c>
      <c r="K933" t="s">
        <v>20</v>
      </c>
      <c r="L933" t="s">
        <v>1375</v>
      </c>
    </row>
    <row r="934" spans="1:12" x14ac:dyDescent="0.35">
      <c r="A934" t="s">
        <v>397</v>
      </c>
      <c r="B934">
        <v>22</v>
      </c>
      <c r="C934" t="str">
        <f t="shared" si="14"/>
        <v>18-22yrs</v>
      </c>
      <c r="D934" t="s">
        <v>55</v>
      </c>
      <c r="E934" t="s">
        <v>18</v>
      </c>
      <c r="F934">
        <v>2</v>
      </c>
      <c r="G934" t="s">
        <v>1377</v>
      </c>
      <c r="H934">
        <v>2</v>
      </c>
      <c r="I934" t="s">
        <v>19</v>
      </c>
      <c r="J934" t="s">
        <v>32</v>
      </c>
      <c r="K934" t="s">
        <v>20</v>
      </c>
      <c r="L934" t="s">
        <v>1375</v>
      </c>
    </row>
    <row r="935" spans="1:12" x14ac:dyDescent="0.35">
      <c r="A935" t="s">
        <v>398</v>
      </c>
      <c r="B935">
        <v>22</v>
      </c>
      <c r="C935" t="str">
        <f t="shared" si="14"/>
        <v>18-22yrs</v>
      </c>
      <c r="D935" t="s">
        <v>55</v>
      </c>
      <c r="E935" t="s">
        <v>18</v>
      </c>
      <c r="F935">
        <v>4</v>
      </c>
      <c r="G935" t="s">
        <v>1378</v>
      </c>
      <c r="H935">
        <v>4</v>
      </c>
      <c r="I935" t="s">
        <v>27</v>
      </c>
      <c r="J935" t="s">
        <v>48</v>
      </c>
      <c r="K935" t="s">
        <v>20</v>
      </c>
      <c r="L935" t="s">
        <v>29</v>
      </c>
    </row>
    <row r="936" spans="1:12" x14ac:dyDescent="0.35">
      <c r="A936" t="s">
        <v>401</v>
      </c>
      <c r="B936">
        <v>22</v>
      </c>
      <c r="C936" t="str">
        <f t="shared" si="14"/>
        <v>18-22yrs</v>
      </c>
      <c r="D936" t="s">
        <v>55</v>
      </c>
      <c r="E936" t="s">
        <v>26</v>
      </c>
      <c r="F936">
        <v>1</v>
      </c>
      <c r="G936" t="s">
        <v>1377</v>
      </c>
      <c r="H936">
        <v>1</v>
      </c>
      <c r="I936" t="s">
        <v>35</v>
      </c>
      <c r="J936" t="s">
        <v>21</v>
      </c>
      <c r="K936" t="s">
        <v>20</v>
      </c>
      <c r="L936" t="s">
        <v>29</v>
      </c>
    </row>
    <row r="937" spans="1:12" x14ac:dyDescent="0.35">
      <c r="A937" t="s">
        <v>435</v>
      </c>
      <c r="B937">
        <v>22</v>
      </c>
      <c r="C937" t="str">
        <f t="shared" si="14"/>
        <v>18-22yrs</v>
      </c>
      <c r="D937" t="s">
        <v>55</v>
      </c>
      <c r="E937" t="s">
        <v>18</v>
      </c>
      <c r="F937">
        <v>1</v>
      </c>
      <c r="G937" t="s">
        <v>1377</v>
      </c>
      <c r="H937">
        <v>3</v>
      </c>
      <c r="I937" t="s">
        <v>47</v>
      </c>
      <c r="J937" t="s">
        <v>68</v>
      </c>
      <c r="K937" t="s">
        <v>20</v>
      </c>
      <c r="L937" t="s">
        <v>37</v>
      </c>
    </row>
    <row r="938" spans="1:12" x14ac:dyDescent="0.35">
      <c r="A938" t="s">
        <v>446</v>
      </c>
      <c r="B938">
        <v>22</v>
      </c>
      <c r="C938" t="str">
        <f t="shared" si="14"/>
        <v>18-22yrs</v>
      </c>
      <c r="D938" t="s">
        <v>87</v>
      </c>
      <c r="E938" t="s">
        <v>87</v>
      </c>
      <c r="F938">
        <v>0</v>
      </c>
      <c r="G938" t="s">
        <v>1377</v>
      </c>
      <c r="H938">
        <v>2</v>
      </c>
      <c r="I938" t="s">
        <v>27</v>
      </c>
      <c r="J938" t="s">
        <v>36</v>
      </c>
      <c r="K938" t="s">
        <v>22</v>
      </c>
      <c r="L938" t="s">
        <v>1375</v>
      </c>
    </row>
    <row r="939" spans="1:12" x14ac:dyDescent="0.35">
      <c r="A939" t="s">
        <v>491</v>
      </c>
      <c r="B939">
        <v>22</v>
      </c>
      <c r="C939" t="str">
        <f t="shared" si="14"/>
        <v>18-22yrs</v>
      </c>
      <c r="D939" t="s">
        <v>55</v>
      </c>
      <c r="E939" t="s">
        <v>87</v>
      </c>
      <c r="F939">
        <v>0</v>
      </c>
      <c r="G939" t="s">
        <v>1377</v>
      </c>
      <c r="H939">
        <v>2</v>
      </c>
      <c r="I939" t="s">
        <v>19</v>
      </c>
      <c r="J939" t="s">
        <v>492</v>
      </c>
      <c r="K939" t="s">
        <v>20</v>
      </c>
      <c r="L939" t="s">
        <v>29</v>
      </c>
    </row>
    <row r="940" spans="1:12" x14ac:dyDescent="0.35">
      <c r="A940" t="s">
        <v>532</v>
      </c>
      <c r="B940">
        <v>22</v>
      </c>
      <c r="C940" t="str">
        <f t="shared" si="14"/>
        <v>18-22yrs</v>
      </c>
      <c r="D940" t="s">
        <v>31</v>
      </c>
      <c r="E940" t="s">
        <v>26</v>
      </c>
      <c r="F940">
        <v>1</v>
      </c>
      <c r="G940" t="s">
        <v>1377</v>
      </c>
      <c r="H940">
        <v>3</v>
      </c>
      <c r="I940" t="s">
        <v>27</v>
      </c>
      <c r="J940" t="s">
        <v>36</v>
      </c>
      <c r="K940" t="s">
        <v>22</v>
      </c>
      <c r="L940" t="s">
        <v>29</v>
      </c>
    </row>
    <row r="941" spans="1:12" x14ac:dyDescent="0.35">
      <c r="A941" t="s">
        <v>555</v>
      </c>
      <c r="B941">
        <v>22</v>
      </c>
      <c r="C941" t="str">
        <f t="shared" si="14"/>
        <v>18-22yrs</v>
      </c>
      <c r="D941" t="s">
        <v>55</v>
      </c>
      <c r="E941" t="s">
        <v>18</v>
      </c>
      <c r="F941">
        <v>3</v>
      </c>
      <c r="G941" t="s">
        <v>1378</v>
      </c>
      <c r="H941">
        <v>3</v>
      </c>
      <c r="I941" t="s">
        <v>27</v>
      </c>
      <c r="J941" t="s">
        <v>66</v>
      </c>
      <c r="K941" t="s">
        <v>22</v>
      </c>
      <c r="L941" t="s">
        <v>45</v>
      </c>
    </row>
    <row r="942" spans="1:12" x14ac:dyDescent="0.35">
      <c r="A942" t="s">
        <v>573</v>
      </c>
      <c r="B942">
        <v>22</v>
      </c>
      <c r="C942" t="str">
        <f t="shared" si="14"/>
        <v>18-22yrs</v>
      </c>
      <c r="D942" t="s">
        <v>55</v>
      </c>
      <c r="E942" t="s">
        <v>87</v>
      </c>
      <c r="F942">
        <v>1</v>
      </c>
      <c r="G942" t="s">
        <v>1377</v>
      </c>
      <c r="H942">
        <v>3</v>
      </c>
      <c r="I942" t="s">
        <v>35</v>
      </c>
      <c r="J942" t="s">
        <v>166</v>
      </c>
      <c r="K942" t="s">
        <v>22</v>
      </c>
      <c r="L942" t="s">
        <v>29</v>
      </c>
    </row>
    <row r="943" spans="1:12" x14ac:dyDescent="0.35">
      <c r="A943" t="s">
        <v>596</v>
      </c>
      <c r="B943">
        <v>22</v>
      </c>
      <c r="C943" t="str">
        <f t="shared" si="14"/>
        <v>18-22yrs</v>
      </c>
      <c r="D943" t="s">
        <v>55</v>
      </c>
      <c r="E943" t="s">
        <v>18</v>
      </c>
      <c r="F943">
        <v>2</v>
      </c>
      <c r="G943" t="s">
        <v>1377</v>
      </c>
      <c r="H943">
        <v>1</v>
      </c>
      <c r="I943" t="s">
        <v>35</v>
      </c>
      <c r="J943" t="s">
        <v>66</v>
      </c>
      <c r="K943" t="s">
        <v>20</v>
      </c>
      <c r="L943" t="s">
        <v>1375</v>
      </c>
    </row>
    <row r="944" spans="1:12" x14ac:dyDescent="0.35">
      <c r="A944" t="s">
        <v>605</v>
      </c>
      <c r="B944">
        <v>22</v>
      </c>
      <c r="C944" t="str">
        <f t="shared" si="14"/>
        <v>18-22yrs</v>
      </c>
      <c r="D944" t="s">
        <v>31</v>
      </c>
      <c r="E944" t="s">
        <v>26</v>
      </c>
      <c r="F944">
        <v>5</v>
      </c>
      <c r="G944" t="s">
        <v>1378</v>
      </c>
      <c r="H944">
        <v>4</v>
      </c>
      <c r="I944" t="s">
        <v>142</v>
      </c>
      <c r="J944" t="s">
        <v>48</v>
      </c>
      <c r="K944" t="s">
        <v>22</v>
      </c>
      <c r="L944" t="s">
        <v>45</v>
      </c>
    </row>
    <row r="945" spans="1:12" x14ac:dyDescent="0.35">
      <c r="A945" t="s">
        <v>609</v>
      </c>
      <c r="B945">
        <v>22</v>
      </c>
      <c r="C945" t="str">
        <f t="shared" si="14"/>
        <v>18-22yrs</v>
      </c>
      <c r="D945" t="s">
        <v>31</v>
      </c>
      <c r="E945" t="s">
        <v>18</v>
      </c>
      <c r="F945">
        <v>0.5</v>
      </c>
      <c r="G945" t="s">
        <v>1377</v>
      </c>
      <c r="H945">
        <v>3</v>
      </c>
      <c r="I945" t="s">
        <v>35</v>
      </c>
      <c r="J945" t="s">
        <v>61</v>
      </c>
      <c r="K945" t="s">
        <v>20</v>
      </c>
      <c r="L945" t="s">
        <v>29</v>
      </c>
    </row>
    <row r="946" spans="1:12" x14ac:dyDescent="0.35">
      <c r="A946" t="s">
        <v>616</v>
      </c>
      <c r="B946">
        <v>22</v>
      </c>
      <c r="C946" t="str">
        <f t="shared" si="14"/>
        <v>18-22yrs</v>
      </c>
      <c r="D946" t="s">
        <v>31</v>
      </c>
      <c r="E946" t="s">
        <v>26</v>
      </c>
      <c r="F946">
        <v>1</v>
      </c>
      <c r="G946" t="s">
        <v>1377</v>
      </c>
      <c r="H946">
        <v>2</v>
      </c>
      <c r="I946" t="s">
        <v>35</v>
      </c>
      <c r="J946" t="s">
        <v>48</v>
      </c>
      <c r="K946" t="s">
        <v>22</v>
      </c>
      <c r="L946" t="s">
        <v>1375</v>
      </c>
    </row>
    <row r="947" spans="1:12" x14ac:dyDescent="0.35">
      <c r="A947" t="s">
        <v>644</v>
      </c>
      <c r="B947">
        <v>22</v>
      </c>
      <c r="C947" t="str">
        <f t="shared" si="14"/>
        <v>18-22yrs</v>
      </c>
      <c r="D947" t="s">
        <v>55</v>
      </c>
      <c r="E947" t="s">
        <v>18</v>
      </c>
      <c r="F947">
        <v>3</v>
      </c>
      <c r="G947" t="s">
        <v>1378</v>
      </c>
      <c r="H947">
        <v>4</v>
      </c>
      <c r="I947" t="s">
        <v>35</v>
      </c>
      <c r="J947" t="s">
        <v>21</v>
      </c>
      <c r="K947" t="s">
        <v>22</v>
      </c>
      <c r="L947" t="s">
        <v>37</v>
      </c>
    </row>
    <row r="948" spans="1:12" x14ac:dyDescent="0.35">
      <c r="A948" t="s">
        <v>652</v>
      </c>
      <c r="B948">
        <v>22</v>
      </c>
      <c r="C948" t="str">
        <f t="shared" si="14"/>
        <v>18-22yrs</v>
      </c>
      <c r="D948" t="s">
        <v>55</v>
      </c>
      <c r="E948" t="s">
        <v>18</v>
      </c>
      <c r="F948">
        <v>3</v>
      </c>
      <c r="G948" t="s">
        <v>1378</v>
      </c>
      <c r="H948">
        <v>3</v>
      </c>
      <c r="I948" t="s">
        <v>47</v>
      </c>
      <c r="J948" t="s">
        <v>166</v>
      </c>
      <c r="K948" t="s">
        <v>22</v>
      </c>
      <c r="L948" t="s">
        <v>653</v>
      </c>
    </row>
    <row r="949" spans="1:12" x14ac:dyDescent="0.35">
      <c r="A949" t="s">
        <v>668</v>
      </c>
      <c r="B949">
        <v>22</v>
      </c>
      <c r="C949" t="str">
        <f t="shared" si="14"/>
        <v>18-22yrs</v>
      </c>
      <c r="D949" t="s">
        <v>31</v>
      </c>
      <c r="E949" t="s">
        <v>26</v>
      </c>
      <c r="F949">
        <v>3</v>
      </c>
      <c r="G949" t="s">
        <v>1378</v>
      </c>
      <c r="H949">
        <v>1</v>
      </c>
      <c r="I949" t="s">
        <v>47</v>
      </c>
      <c r="J949" t="s">
        <v>28</v>
      </c>
      <c r="K949" t="s">
        <v>22</v>
      </c>
      <c r="L949" t="s">
        <v>37</v>
      </c>
    </row>
    <row r="950" spans="1:12" x14ac:dyDescent="0.35">
      <c r="A950" t="s">
        <v>694</v>
      </c>
      <c r="B950">
        <v>22</v>
      </c>
      <c r="C950" t="str">
        <f t="shared" si="14"/>
        <v>18-22yrs</v>
      </c>
      <c r="D950" t="s">
        <v>31</v>
      </c>
      <c r="E950" t="s">
        <v>18</v>
      </c>
      <c r="F950">
        <v>4</v>
      </c>
      <c r="G950" t="s">
        <v>1378</v>
      </c>
      <c r="H950">
        <v>1</v>
      </c>
      <c r="I950" t="s">
        <v>27</v>
      </c>
      <c r="J950" t="s">
        <v>32</v>
      </c>
      <c r="K950" t="s">
        <v>22</v>
      </c>
      <c r="L950" t="s">
        <v>45</v>
      </c>
    </row>
    <row r="951" spans="1:12" x14ac:dyDescent="0.35">
      <c r="A951" t="s">
        <v>702</v>
      </c>
      <c r="B951">
        <v>22</v>
      </c>
      <c r="C951" t="str">
        <f t="shared" si="14"/>
        <v>18-22yrs</v>
      </c>
      <c r="D951" t="s">
        <v>31</v>
      </c>
      <c r="E951" t="s">
        <v>26</v>
      </c>
      <c r="F951">
        <v>0</v>
      </c>
      <c r="G951" t="s">
        <v>1377</v>
      </c>
      <c r="H951">
        <v>0.5</v>
      </c>
      <c r="I951" t="s">
        <v>27</v>
      </c>
      <c r="J951" t="s">
        <v>76</v>
      </c>
      <c r="K951" t="s">
        <v>22</v>
      </c>
      <c r="L951" t="s">
        <v>29</v>
      </c>
    </row>
    <row r="952" spans="1:12" x14ac:dyDescent="0.35">
      <c r="A952" t="s">
        <v>724</v>
      </c>
      <c r="B952">
        <v>22</v>
      </c>
      <c r="C952" t="str">
        <f t="shared" si="14"/>
        <v>18-22yrs</v>
      </c>
      <c r="D952" t="s">
        <v>31</v>
      </c>
      <c r="E952" t="s">
        <v>18</v>
      </c>
      <c r="F952">
        <v>1</v>
      </c>
      <c r="G952" t="s">
        <v>1377</v>
      </c>
      <c r="H952">
        <v>1</v>
      </c>
      <c r="I952" t="s">
        <v>47</v>
      </c>
      <c r="J952" t="s">
        <v>216</v>
      </c>
      <c r="K952" t="s">
        <v>22</v>
      </c>
      <c r="L952" t="s">
        <v>29</v>
      </c>
    </row>
    <row r="953" spans="1:12" x14ac:dyDescent="0.35">
      <c r="A953" t="s">
        <v>730</v>
      </c>
      <c r="B953">
        <v>22</v>
      </c>
      <c r="C953" t="str">
        <f t="shared" si="14"/>
        <v>18-22yrs</v>
      </c>
      <c r="D953" t="s">
        <v>31</v>
      </c>
      <c r="E953" t="s">
        <v>18</v>
      </c>
      <c r="F953">
        <v>2</v>
      </c>
      <c r="G953" t="s">
        <v>1377</v>
      </c>
      <c r="H953">
        <v>5</v>
      </c>
      <c r="I953" t="s">
        <v>35</v>
      </c>
      <c r="J953" t="s">
        <v>48</v>
      </c>
      <c r="K953" t="s">
        <v>22</v>
      </c>
      <c r="L953" t="s">
        <v>1375</v>
      </c>
    </row>
    <row r="954" spans="1:12" x14ac:dyDescent="0.35">
      <c r="A954" t="s">
        <v>735</v>
      </c>
      <c r="B954">
        <v>22</v>
      </c>
      <c r="C954" t="str">
        <f t="shared" si="14"/>
        <v>18-22yrs</v>
      </c>
      <c r="D954" t="s">
        <v>31</v>
      </c>
      <c r="E954" t="s">
        <v>26</v>
      </c>
      <c r="F954">
        <v>1</v>
      </c>
      <c r="G954" t="s">
        <v>1377</v>
      </c>
      <c r="H954">
        <v>2</v>
      </c>
      <c r="I954" t="s">
        <v>35</v>
      </c>
      <c r="J954" t="s">
        <v>36</v>
      </c>
      <c r="K954" t="s">
        <v>20</v>
      </c>
      <c r="L954" t="s">
        <v>1375</v>
      </c>
    </row>
    <row r="955" spans="1:12" x14ac:dyDescent="0.35">
      <c r="A955" t="s">
        <v>742</v>
      </c>
      <c r="B955">
        <v>22</v>
      </c>
      <c r="C955" t="str">
        <f t="shared" si="14"/>
        <v>18-22yrs</v>
      </c>
      <c r="D955" t="s">
        <v>31</v>
      </c>
      <c r="E955" t="s">
        <v>26</v>
      </c>
      <c r="F955">
        <v>0</v>
      </c>
      <c r="G955" t="s">
        <v>1377</v>
      </c>
      <c r="H955">
        <v>5</v>
      </c>
      <c r="I955" t="s">
        <v>47</v>
      </c>
      <c r="J955" t="s">
        <v>66</v>
      </c>
      <c r="K955" t="s">
        <v>20</v>
      </c>
      <c r="L955" t="s">
        <v>29</v>
      </c>
    </row>
    <row r="956" spans="1:12" x14ac:dyDescent="0.35">
      <c r="A956" t="s">
        <v>783</v>
      </c>
      <c r="B956">
        <v>22</v>
      </c>
      <c r="C956" t="str">
        <f t="shared" si="14"/>
        <v>18-22yrs</v>
      </c>
      <c r="D956" t="s">
        <v>55</v>
      </c>
      <c r="E956" t="s">
        <v>26</v>
      </c>
      <c r="F956">
        <v>6</v>
      </c>
      <c r="G956" t="s">
        <v>1378</v>
      </c>
      <c r="H956">
        <v>6</v>
      </c>
      <c r="I956" t="s">
        <v>35</v>
      </c>
      <c r="J956" t="s">
        <v>36</v>
      </c>
      <c r="K956" t="s">
        <v>20</v>
      </c>
      <c r="L956" t="s">
        <v>37</v>
      </c>
    </row>
    <row r="957" spans="1:12" x14ac:dyDescent="0.35">
      <c r="A957" t="s">
        <v>784</v>
      </c>
      <c r="B957">
        <v>22</v>
      </c>
      <c r="C957" t="str">
        <f t="shared" si="14"/>
        <v>18-22yrs</v>
      </c>
      <c r="D957" t="s">
        <v>31</v>
      </c>
      <c r="E957" t="s">
        <v>18</v>
      </c>
      <c r="F957">
        <v>3</v>
      </c>
      <c r="G957" t="s">
        <v>1378</v>
      </c>
      <c r="H957">
        <v>4</v>
      </c>
      <c r="I957" t="s">
        <v>35</v>
      </c>
      <c r="J957" t="s">
        <v>61</v>
      </c>
      <c r="K957" t="s">
        <v>22</v>
      </c>
      <c r="L957" t="s">
        <v>37</v>
      </c>
    </row>
    <row r="958" spans="1:12" x14ac:dyDescent="0.35">
      <c r="A958" t="s">
        <v>788</v>
      </c>
      <c r="B958">
        <v>22</v>
      </c>
      <c r="C958" t="str">
        <f t="shared" si="14"/>
        <v>18-22yrs</v>
      </c>
      <c r="D958" t="s">
        <v>55</v>
      </c>
      <c r="E958" t="s">
        <v>18</v>
      </c>
      <c r="F958">
        <v>3</v>
      </c>
      <c r="G958" t="s">
        <v>1378</v>
      </c>
      <c r="H958">
        <v>3</v>
      </c>
      <c r="I958" t="s">
        <v>35</v>
      </c>
      <c r="J958" t="s">
        <v>68</v>
      </c>
      <c r="K958" t="s">
        <v>20</v>
      </c>
      <c r="L958" t="s">
        <v>37</v>
      </c>
    </row>
    <row r="959" spans="1:12" x14ac:dyDescent="0.35">
      <c r="A959" t="s">
        <v>792</v>
      </c>
      <c r="B959">
        <v>22</v>
      </c>
      <c r="C959" t="str">
        <f t="shared" si="14"/>
        <v>18-22yrs</v>
      </c>
      <c r="D959" t="s">
        <v>31</v>
      </c>
      <c r="E959" t="s">
        <v>18</v>
      </c>
      <c r="F959">
        <v>1</v>
      </c>
      <c r="G959" t="s">
        <v>1377</v>
      </c>
      <c r="H959">
        <v>1.5</v>
      </c>
      <c r="I959" t="s">
        <v>47</v>
      </c>
      <c r="J959" t="s">
        <v>36</v>
      </c>
      <c r="K959" t="s">
        <v>20</v>
      </c>
      <c r="L959" t="s">
        <v>37</v>
      </c>
    </row>
    <row r="960" spans="1:12" x14ac:dyDescent="0.35">
      <c r="A960" t="s">
        <v>798</v>
      </c>
      <c r="B960">
        <v>22</v>
      </c>
      <c r="C960" t="str">
        <f t="shared" si="14"/>
        <v>18-22yrs</v>
      </c>
      <c r="D960" t="s">
        <v>31</v>
      </c>
      <c r="E960" t="s">
        <v>26</v>
      </c>
      <c r="F960">
        <v>0</v>
      </c>
      <c r="G960" t="s">
        <v>1377</v>
      </c>
      <c r="H960">
        <v>1</v>
      </c>
      <c r="I960" t="s">
        <v>27</v>
      </c>
      <c r="J960" t="s">
        <v>61</v>
      </c>
      <c r="K960" t="s">
        <v>22</v>
      </c>
      <c r="L960" t="s">
        <v>45</v>
      </c>
    </row>
    <row r="961" spans="1:12" x14ac:dyDescent="0.35">
      <c r="A961" t="s">
        <v>805</v>
      </c>
      <c r="B961">
        <v>22</v>
      </c>
      <c r="C961" t="str">
        <f t="shared" si="14"/>
        <v>18-22yrs</v>
      </c>
      <c r="D961" t="s">
        <v>31</v>
      </c>
      <c r="E961" t="s">
        <v>18</v>
      </c>
      <c r="F961">
        <v>3</v>
      </c>
      <c r="G961" t="s">
        <v>1378</v>
      </c>
      <c r="H961">
        <v>4</v>
      </c>
      <c r="I961" t="s">
        <v>27</v>
      </c>
      <c r="J961" t="s">
        <v>32</v>
      </c>
      <c r="K961" t="s">
        <v>20</v>
      </c>
      <c r="L961" t="s">
        <v>37</v>
      </c>
    </row>
    <row r="962" spans="1:12" x14ac:dyDescent="0.35">
      <c r="A962" t="s">
        <v>814</v>
      </c>
      <c r="B962">
        <v>22</v>
      </c>
      <c r="C962" t="str">
        <f t="shared" ref="C962:C1025" si="15">VLOOKUP(B962,$U$2:$V$4,2)</f>
        <v>18-22yrs</v>
      </c>
      <c r="D962" t="s">
        <v>31</v>
      </c>
      <c r="E962" t="s">
        <v>18</v>
      </c>
      <c r="F962">
        <v>0</v>
      </c>
      <c r="G962" t="s">
        <v>1377</v>
      </c>
      <c r="H962">
        <v>2</v>
      </c>
      <c r="I962" t="s">
        <v>47</v>
      </c>
      <c r="J962" t="s">
        <v>166</v>
      </c>
      <c r="K962" t="s">
        <v>20</v>
      </c>
      <c r="L962" t="s">
        <v>29</v>
      </c>
    </row>
    <row r="963" spans="1:12" x14ac:dyDescent="0.35">
      <c r="A963" t="s">
        <v>820</v>
      </c>
      <c r="B963">
        <v>22</v>
      </c>
      <c r="C963" t="str">
        <f t="shared" si="15"/>
        <v>18-22yrs</v>
      </c>
      <c r="D963" t="s">
        <v>55</v>
      </c>
      <c r="E963" t="s">
        <v>18</v>
      </c>
      <c r="F963">
        <v>0</v>
      </c>
      <c r="G963" t="s">
        <v>1377</v>
      </c>
      <c r="H963">
        <v>1</v>
      </c>
      <c r="I963" t="s">
        <v>27</v>
      </c>
      <c r="J963" t="s">
        <v>61</v>
      </c>
      <c r="K963" t="s">
        <v>22</v>
      </c>
      <c r="L963" t="s">
        <v>115</v>
      </c>
    </row>
    <row r="964" spans="1:12" x14ac:dyDescent="0.35">
      <c r="A964" t="s">
        <v>823</v>
      </c>
      <c r="B964">
        <v>22</v>
      </c>
      <c r="C964" t="str">
        <f t="shared" si="15"/>
        <v>18-22yrs</v>
      </c>
      <c r="D964" t="s">
        <v>17</v>
      </c>
      <c r="E964" t="s">
        <v>18</v>
      </c>
      <c r="F964">
        <v>2</v>
      </c>
      <c r="G964" t="s">
        <v>1377</v>
      </c>
      <c r="H964">
        <v>1</v>
      </c>
      <c r="I964" t="s">
        <v>47</v>
      </c>
      <c r="J964" t="s">
        <v>32</v>
      </c>
      <c r="K964" t="s">
        <v>22</v>
      </c>
      <c r="L964" t="s">
        <v>33</v>
      </c>
    </row>
    <row r="965" spans="1:12" x14ac:dyDescent="0.35">
      <c r="A965" t="s">
        <v>834</v>
      </c>
      <c r="B965">
        <v>22</v>
      </c>
      <c r="C965" t="str">
        <f t="shared" si="15"/>
        <v>18-22yrs</v>
      </c>
      <c r="D965" t="s">
        <v>17</v>
      </c>
      <c r="E965" t="s">
        <v>318</v>
      </c>
      <c r="F965">
        <v>2</v>
      </c>
      <c r="G965" t="s">
        <v>1377</v>
      </c>
      <c r="H965">
        <v>1</v>
      </c>
      <c r="I965" t="s">
        <v>27</v>
      </c>
      <c r="J965" t="s">
        <v>145</v>
      </c>
      <c r="K965" t="s">
        <v>20</v>
      </c>
      <c r="L965" t="s">
        <v>33</v>
      </c>
    </row>
    <row r="966" spans="1:12" x14ac:dyDescent="0.35">
      <c r="A966" t="s">
        <v>855</v>
      </c>
      <c r="B966">
        <v>22</v>
      </c>
      <c r="C966" t="str">
        <f t="shared" si="15"/>
        <v>18-22yrs</v>
      </c>
      <c r="D966" t="s">
        <v>31</v>
      </c>
      <c r="E966" t="s">
        <v>26</v>
      </c>
      <c r="F966">
        <v>1</v>
      </c>
      <c r="G966" t="s">
        <v>1377</v>
      </c>
      <c r="H966">
        <v>1</v>
      </c>
      <c r="I966" t="s">
        <v>19</v>
      </c>
      <c r="J966" t="s">
        <v>166</v>
      </c>
      <c r="K966" t="s">
        <v>22</v>
      </c>
      <c r="L966" t="s">
        <v>856</v>
      </c>
    </row>
    <row r="967" spans="1:12" x14ac:dyDescent="0.35">
      <c r="A967" t="s">
        <v>871</v>
      </c>
      <c r="B967">
        <v>22</v>
      </c>
      <c r="C967" t="str">
        <f t="shared" si="15"/>
        <v>18-22yrs</v>
      </c>
      <c r="D967" t="s">
        <v>17</v>
      </c>
      <c r="E967" t="s">
        <v>18</v>
      </c>
      <c r="F967">
        <v>4</v>
      </c>
      <c r="G967" t="s">
        <v>1378</v>
      </c>
      <c r="H967">
        <v>2</v>
      </c>
      <c r="I967" t="s">
        <v>35</v>
      </c>
      <c r="J967" t="s">
        <v>277</v>
      </c>
      <c r="K967" t="s">
        <v>22</v>
      </c>
      <c r="L967" t="s">
        <v>1375</v>
      </c>
    </row>
    <row r="968" spans="1:12" x14ac:dyDescent="0.35">
      <c r="A968" t="s">
        <v>873</v>
      </c>
      <c r="B968">
        <v>22</v>
      </c>
      <c r="C968" t="str">
        <f t="shared" si="15"/>
        <v>18-22yrs</v>
      </c>
      <c r="D968" t="s">
        <v>87</v>
      </c>
      <c r="E968" t="s">
        <v>87</v>
      </c>
      <c r="F968">
        <v>0</v>
      </c>
      <c r="G968" t="s">
        <v>1377</v>
      </c>
      <c r="H968">
        <v>4</v>
      </c>
      <c r="I968" t="s">
        <v>35</v>
      </c>
      <c r="J968" t="s">
        <v>36</v>
      </c>
      <c r="K968" t="s">
        <v>22</v>
      </c>
      <c r="L968" t="s">
        <v>33</v>
      </c>
    </row>
    <row r="969" spans="1:12" x14ac:dyDescent="0.35">
      <c r="A969" t="s">
        <v>880</v>
      </c>
      <c r="B969">
        <v>22</v>
      </c>
      <c r="C969" t="str">
        <f t="shared" si="15"/>
        <v>18-22yrs</v>
      </c>
      <c r="D969" t="s">
        <v>17</v>
      </c>
      <c r="E969" t="s">
        <v>18</v>
      </c>
      <c r="F969">
        <v>2</v>
      </c>
      <c r="G969" t="s">
        <v>1377</v>
      </c>
      <c r="H969">
        <v>2</v>
      </c>
      <c r="I969" t="s">
        <v>47</v>
      </c>
      <c r="J969" t="s">
        <v>145</v>
      </c>
      <c r="K969" t="s">
        <v>22</v>
      </c>
      <c r="L969" t="s">
        <v>33</v>
      </c>
    </row>
    <row r="970" spans="1:12" x14ac:dyDescent="0.35">
      <c r="A970" t="s">
        <v>888</v>
      </c>
      <c r="B970">
        <v>22</v>
      </c>
      <c r="C970" t="str">
        <f t="shared" si="15"/>
        <v>18-22yrs</v>
      </c>
      <c r="D970" t="s">
        <v>17</v>
      </c>
      <c r="E970" t="s">
        <v>18</v>
      </c>
      <c r="F970">
        <v>5</v>
      </c>
      <c r="G970" t="s">
        <v>1378</v>
      </c>
      <c r="H970">
        <v>2</v>
      </c>
      <c r="I970" t="s">
        <v>47</v>
      </c>
      <c r="J970" t="s">
        <v>166</v>
      </c>
      <c r="K970" t="s">
        <v>22</v>
      </c>
      <c r="L970" t="s">
        <v>33</v>
      </c>
    </row>
    <row r="971" spans="1:12" x14ac:dyDescent="0.35">
      <c r="A971" t="s">
        <v>891</v>
      </c>
      <c r="B971">
        <v>22</v>
      </c>
      <c r="C971" t="str">
        <f t="shared" si="15"/>
        <v>18-22yrs</v>
      </c>
      <c r="D971" t="s">
        <v>55</v>
      </c>
      <c r="E971" t="s">
        <v>18</v>
      </c>
      <c r="F971">
        <v>2</v>
      </c>
      <c r="G971" t="s">
        <v>1377</v>
      </c>
      <c r="H971">
        <v>1</v>
      </c>
      <c r="I971" t="s">
        <v>19</v>
      </c>
      <c r="J971" t="s">
        <v>32</v>
      </c>
      <c r="K971" t="s">
        <v>20</v>
      </c>
      <c r="L971" t="s">
        <v>29</v>
      </c>
    </row>
    <row r="972" spans="1:12" x14ac:dyDescent="0.35">
      <c r="A972" t="s">
        <v>911</v>
      </c>
      <c r="B972">
        <v>22</v>
      </c>
      <c r="C972" t="str">
        <f t="shared" si="15"/>
        <v>18-22yrs</v>
      </c>
      <c r="D972" t="s">
        <v>87</v>
      </c>
      <c r="E972" t="s">
        <v>87</v>
      </c>
      <c r="F972">
        <v>0</v>
      </c>
      <c r="G972" t="s">
        <v>1377</v>
      </c>
      <c r="H972">
        <v>2</v>
      </c>
      <c r="I972" t="s">
        <v>35</v>
      </c>
      <c r="J972" t="s">
        <v>68</v>
      </c>
      <c r="K972" t="s">
        <v>22</v>
      </c>
      <c r="L972" t="s">
        <v>1375</v>
      </c>
    </row>
    <row r="973" spans="1:12" x14ac:dyDescent="0.35">
      <c r="A973" t="s">
        <v>915</v>
      </c>
      <c r="B973">
        <v>22</v>
      </c>
      <c r="C973" t="str">
        <f t="shared" si="15"/>
        <v>18-22yrs</v>
      </c>
      <c r="D973" t="s">
        <v>55</v>
      </c>
      <c r="E973" t="s">
        <v>18</v>
      </c>
      <c r="F973">
        <v>3</v>
      </c>
      <c r="G973" t="s">
        <v>1378</v>
      </c>
      <c r="H973">
        <v>2</v>
      </c>
      <c r="I973" t="s">
        <v>35</v>
      </c>
      <c r="J973" t="s">
        <v>32</v>
      </c>
      <c r="K973" t="s">
        <v>22</v>
      </c>
      <c r="L973" t="s">
        <v>37</v>
      </c>
    </row>
    <row r="974" spans="1:12" x14ac:dyDescent="0.35">
      <c r="A974" t="s">
        <v>920</v>
      </c>
      <c r="B974">
        <v>22</v>
      </c>
      <c r="C974" t="str">
        <f t="shared" si="15"/>
        <v>18-22yrs</v>
      </c>
      <c r="D974" t="s">
        <v>31</v>
      </c>
      <c r="E974" t="s">
        <v>26</v>
      </c>
      <c r="F974">
        <v>1</v>
      </c>
      <c r="G974" t="s">
        <v>1377</v>
      </c>
      <c r="H974">
        <v>10</v>
      </c>
      <c r="I974" t="s">
        <v>35</v>
      </c>
      <c r="J974" t="s">
        <v>36</v>
      </c>
      <c r="K974" t="s">
        <v>20</v>
      </c>
      <c r="L974" t="s">
        <v>29</v>
      </c>
    </row>
    <row r="975" spans="1:12" x14ac:dyDescent="0.35">
      <c r="A975" t="s">
        <v>943</v>
      </c>
      <c r="B975">
        <v>22</v>
      </c>
      <c r="C975" t="str">
        <f t="shared" si="15"/>
        <v>18-22yrs</v>
      </c>
      <c r="D975" t="s">
        <v>31</v>
      </c>
      <c r="E975" t="s">
        <v>26</v>
      </c>
      <c r="F975">
        <v>0</v>
      </c>
      <c r="G975" t="s">
        <v>1377</v>
      </c>
      <c r="H975">
        <v>0</v>
      </c>
      <c r="I975" t="s">
        <v>57</v>
      </c>
      <c r="J975" t="s">
        <v>944</v>
      </c>
      <c r="K975" t="s">
        <v>20</v>
      </c>
      <c r="L975" t="s">
        <v>33</v>
      </c>
    </row>
    <row r="976" spans="1:12" x14ac:dyDescent="0.35">
      <c r="A976" t="s">
        <v>947</v>
      </c>
      <c r="B976">
        <v>22</v>
      </c>
      <c r="C976" t="str">
        <f t="shared" si="15"/>
        <v>18-22yrs</v>
      </c>
      <c r="D976" t="s">
        <v>55</v>
      </c>
      <c r="E976" t="s">
        <v>26</v>
      </c>
      <c r="F976">
        <v>0</v>
      </c>
      <c r="G976" t="s">
        <v>1377</v>
      </c>
      <c r="H976">
        <v>5</v>
      </c>
      <c r="I976" t="s">
        <v>142</v>
      </c>
      <c r="J976" t="s">
        <v>948</v>
      </c>
      <c r="K976" t="s">
        <v>22</v>
      </c>
      <c r="L976" t="s">
        <v>1375</v>
      </c>
    </row>
    <row r="977" spans="1:12" x14ac:dyDescent="0.35">
      <c r="A977" t="s">
        <v>957</v>
      </c>
      <c r="B977">
        <v>22</v>
      </c>
      <c r="C977" t="str">
        <f t="shared" si="15"/>
        <v>18-22yrs</v>
      </c>
      <c r="D977" t="s">
        <v>17</v>
      </c>
      <c r="E977" t="s">
        <v>26</v>
      </c>
      <c r="F977">
        <v>3</v>
      </c>
      <c r="G977" t="s">
        <v>1378</v>
      </c>
      <c r="H977">
        <v>2</v>
      </c>
      <c r="I977" t="s">
        <v>27</v>
      </c>
      <c r="J977" t="s">
        <v>61</v>
      </c>
      <c r="K977" t="s">
        <v>20</v>
      </c>
      <c r="L977" t="s">
        <v>52</v>
      </c>
    </row>
    <row r="978" spans="1:12" x14ac:dyDescent="0.35">
      <c r="A978" t="s">
        <v>960</v>
      </c>
      <c r="B978">
        <v>22</v>
      </c>
      <c r="C978" t="str">
        <f t="shared" si="15"/>
        <v>18-22yrs</v>
      </c>
      <c r="D978" t="s">
        <v>55</v>
      </c>
      <c r="E978" t="s">
        <v>18</v>
      </c>
      <c r="F978">
        <v>2</v>
      </c>
      <c r="G978" t="s">
        <v>1377</v>
      </c>
      <c r="H978">
        <v>2</v>
      </c>
      <c r="I978" t="s">
        <v>35</v>
      </c>
      <c r="J978" t="s">
        <v>28</v>
      </c>
      <c r="K978" t="s">
        <v>20</v>
      </c>
      <c r="L978" t="s">
        <v>29</v>
      </c>
    </row>
    <row r="979" spans="1:12" x14ac:dyDescent="0.35">
      <c r="A979" t="s">
        <v>962</v>
      </c>
      <c r="B979">
        <v>22</v>
      </c>
      <c r="C979" t="str">
        <f t="shared" si="15"/>
        <v>18-22yrs</v>
      </c>
      <c r="D979" t="s">
        <v>31</v>
      </c>
      <c r="E979" t="s">
        <v>18</v>
      </c>
      <c r="F979">
        <v>3</v>
      </c>
      <c r="G979" t="s">
        <v>1378</v>
      </c>
      <c r="H979">
        <v>3</v>
      </c>
      <c r="I979" t="s">
        <v>142</v>
      </c>
      <c r="J979" t="s">
        <v>28</v>
      </c>
      <c r="K979" t="s">
        <v>22</v>
      </c>
      <c r="L979" t="s">
        <v>37</v>
      </c>
    </row>
    <row r="980" spans="1:12" x14ac:dyDescent="0.35">
      <c r="A980" t="s">
        <v>975</v>
      </c>
      <c r="B980">
        <v>22</v>
      </c>
      <c r="C980" t="str">
        <f t="shared" si="15"/>
        <v>18-22yrs</v>
      </c>
      <c r="D980" t="s">
        <v>17</v>
      </c>
      <c r="E980" t="s">
        <v>18</v>
      </c>
      <c r="F980">
        <v>4</v>
      </c>
      <c r="G980" t="s">
        <v>1378</v>
      </c>
      <c r="H980">
        <v>5</v>
      </c>
      <c r="I980" t="s">
        <v>47</v>
      </c>
      <c r="J980" t="s">
        <v>39</v>
      </c>
      <c r="K980" t="s">
        <v>22</v>
      </c>
      <c r="L980" t="s">
        <v>1375</v>
      </c>
    </row>
    <row r="981" spans="1:12" x14ac:dyDescent="0.35">
      <c r="A981" t="s">
        <v>977</v>
      </c>
      <c r="B981">
        <v>22</v>
      </c>
      <c r="C981" t="str">
        <f t="shared" si="15"/>
        <v>18-22yrs</v>
      </c>
      <c r="D981" t="s">
        <v>17</v>
      </c>
      <c r="E981" t="s">
        <v>26</v>
      </c>
      <c r="F981">
        <v>3</v>
      </c>
      <c r="G981" t="s">
        <v>1378</v>
      </c>
      <c r="H981">
        <v>1</v>
      </c>
      <c r="I981" t="s">
        <v>27</v>
      </c>
      <c r="J981" t="s">
        <v>61</v>
      </c>
      <c r="K981" t="s">
        <v>20</v>
      </c>
      <c r="L981" t="s">
        <v>378</v>
      </c>
    </row>
    <row r="982" spans="1:12" x14ac:dyDescent="0.35">
      <c r="A982" t="s">
        <v>984</v>
      </c>
      <c r="B982">
        <v>22</v>
      </c>
      <c r="C982" t="str">
        <f t="shared" si="15"/>
        <v>18-22yrs</v>
      </c>
      <c r="D982" t="s">
        <v>25</v>
      </c>
      <c r="E982" t="s">
        <v>18</v>
      </c>
      <c r="F982">
        <v>2</v>
      </c>
      <c r="G982" t="s">
        <v>1377</v>
      </c>
      <c r="H982">
        <v>2</v>
      </c>
      <c r="I982" t="s">
        <v>35</v>
      </c>
      <c r="J982" t="s">
        <v>48</v>
      </c>
      <c r="K982" t="s">
        <v>22</v>
      </c>
      <c r="L982" t="s">
        <v>45</v>
      </c>
    </row>
    <row r="983" spans="1:12" x14ac:dyDescent="0.35">
      <c r="A983" t="s">
        <v>994</v>
      </c>
      <c r="B983">
        <v>22</v>
      </c>
      <c r="C983" t="str">
        <f t="shared" si="15"/>
        <v>18-22yrs</v>
      </c>
      <c r="D983" t="s">
        <v>55</v>
      </c>
      <c r="E983" t="s">
        <v>26</v>
      </c>
      <c r="F983">
        <v>5</v>
      </c>
      <c r="G983" t="s">
        <v>1378</v>
      </c>
      <c r="H983">
        <v>2</v>
      </c>
      <c r="I983" t="s">
        <v>35</v>
      </c>
      <c r="J983" t="s">
        <v>32</v>
      </c>
      <c r="K983" t="s">
        <v>22</v>
      </c>
      <c r="L983" t="s">
        <v>1375</v>
      </c>
    </row>
    <row r="984" spans="1:12" x14ac:dyDescent="0.35">
      <c r="A984" t="s">
        <v>1008</v>
      </c>
      <c r="B984">
        <v>22</v>
      </c>
      <c r="C984" t="str">
        <f t="shared" si="15"/>
        <v>18-22yrs</v>
      </c>
      <c r="D984" t="s">
        <v>55</v>
      </c>
      <c r="E984" t="s">
        <v>26</v>
      </c>
      <c r="F984">
        <v>5</v>
      </c>
      <c r="G984" t="s">
        <v>1378</v>
      </c>
      <c r="H984">
        <v>3</v>
      </c>
      <c r="I984" t="s">
        <v>35</v>
      </c>
      <c r="J984" t="s">
        <v>1009</v>
      </c>
      <c r="K984" t="s">
        <v>22</v>
      </c>
      <c r="L984" t="s">
        <v>1375</v>
      </c>
    </row>
    <row r="985" spans="1:12" x14ac:dyDescent="0.35">
      <c r="A985" t="s">
        <v>1026</v>
      </c>
      <c r="B985">
        <v>22</v>
      </c>
      <c r="C985" t="str">
        <f t="shared" si="15"/>
        <v>18-22yrs</v>
      </c>
      <c r="D985" t="s">
        <v>31</v>
      </c>
      <c r="E985" t="s">
        <v>18</v>
      </c>
      <c r="F985">
        <v>6</v>
      </c>
      <c r="G985" t="s">
        <v>1378</v>
      </c>
      <c r="H985">
        <v>2</v>
      </c>
      <c r="I985" t="s">
        <v>47</v>
      </c>
      <c r="J985" t="s">
        <v>166</v>
      </c>
      <c r="K985" t="s">
        <v>20</v>
      </c>
      <c r="L985" t="s">
        <v>1375</v>
      </c>
    </row>
    <row r="986" spans="1:12" x14ac:dyDescent="0.35">
      <c r="A986" t="s">
        <v>1027</v>
      </c>
      <c r="B986">
        <v>22</v>
      </c>
      <c r="C986" t="str">
        <f t="shared" si="15"/>
        <v>18-22yrs</v>
      </c>
      <c r="D986" t="s">
        <v>55</v>
      </c>
      <c r="E986" t="s">
        <v>26</v>
      </c>
      <c r="F986">
        <v>5</v>
      </c>
      <c r="G986" t="s">
        <v>1378</v>
      </c>
      <c r="H986">
        <v>2</v>
      </c>
      <c r="I986" t="s">
        <v>27</v>
      </c>
      <c r="J986" t="s">
        <v>32</v>
      </c>
      <c r="K986" t="s">
        <v>22</v>
      </c>
      <c r="L986" t="s">
        <v>33</v>
      </c>
    </row>
    <row r="987" spans="1:12" x14ac:dyDescent="0.35">
      <c r="A987" t="s">
        <v>1065</v>
      </c>
      <c r="B987">
        <v>22</v>
      </c>
      <c r="C987" t="str">
        <f t="shared" si="15"/>
        <v>18-22yrs</v>
      </c>
      <c r="D987" t="s">
        <v>55</v>
      </c>
      <c r="E987" t="s">
        <v>18</v>
      </c>
      <c r="F987">
        <v>4</v>
      </c>
      <c r="G987" t="s">
        <v>1378</v>
      </c>
      <c r="H987">
        <v>1</v>
      </c>
      <c r="I987" t="s">
        <v>108</v>
      </c>
      <c r="J987" t="s">
        <v>61</v>
      </c>
      <c r="K987" t="s">
        <v>22</v>
      </c>
      <c r="L987" t="s">
        <v>29</v>
      </c>
    </row>
    <row r="988" spans="1:12" x14ac:dyDescent="0.35">
      <c r="A988" t="s">
        <v>1077</v>
      </c>
      <c r="B988">
        <v>22</v>
      </c>
      <c r="C988" t="str">
        <f t="shared" si="15"/>
        <v>18-22yrs</v>
      </c>
      <c r="D988" t="s">
        <v>55</v>
      </c>
      <c r="E988" t="s">
        <v>26</v>
      </c>
      <c r="F988">
        <v>1</v>
      </c>
      <c r="G988" t="s">
        <v>1377</v>
      </c>
      <c r="H988">
        <v>3</v>
      </c>
      <c r="I988" t="s">
        <v>35</v>
      </c>
      <c r="J988" t="s">
        <v>32</v>
      </c>
      <c r="K988" t="s">
        <v>22</v>
      </c>
      <c r="L988" t="s">
        <v>45</v>
      </c>
    </row>
    <row r="989" spans="1:12" x14ac:dyDescent="0.35">
      <c r="A989" t="s">
        <v>1080</v>
      </c>
      <c r="B989">
        <v>22</v>
      </c>
      <c r="C989" t="str">
        <f t="shared" si="15"/>
        <v>18-22yrs</v>
      </c>
      <c r="D989" t="s">
        <v>31</v>
      </c>
      <c r="E989" t="s">
        <v>18</v>
      </c>
      <c r="F989">
        <v>1</v>
      </c>
      <c r="G989" t="s">
        <v>1377</v>
      </c>
      <c r="H989">
        <v>2</v>
      </c>
      <c r="I989" t="s">
        <v>47</v>
      </c>
      <c r="J989" t="s">
        <v>36</v>
      </c>
      <c r="K989" t="s">
        <v>22</v>
      </c>
      <c r="L989" t="s">
        <v>33</v>
      </c>
    </row>
    <row r="990" spans="1:12" x14ac:dyDescent="0.35">
      <c r="A990" t="s">
        <v>1086</v>
      </c>
      <c r="B990">
        <v>22</v>
      </c>
      <c r="C990" t="str">
        <f t="shared" si="15"/>
        <v>18-22yrs</v>
      </c>
      <c r="D990" t="s">
        <v>31</v>
      </c>
      <c r="E990" t="s">
        <v>18</v>
      </c>
      <c r="F990">
        <v>2</v>
      </c>
      <c r="G990" t="s">
        <v>1377</v>
      </c>
      <c r="H990">
        <v>4</v>
      </c>
      <c r="I990" t="s">
        <v>47</v>
      </c>
      <c r="J990" t="s">
        <v>61</v>
      </c>
      <c r="K990" t="s">
        <v>22</v>
      </c>
      <c r="L990" t="s">
        <v>37</v>
      </c>
    </row>
    <row r="991" spans="1:12" x14ac:dyDescent="0.35">
      <c r="A991" t="s">
        <v>1087</v>
      </c>
      <c r="B991">
        <v>22</v>
      </c>
      <c r="C991" t="str">
        <f t="shared" si="15"/>
        <v>18-22yrs</v>
      </c>
      <c r="D991" t="s">
        <v>55</v>
      </c>
      <c r="E991" t="s">
        <v>18</v>
      </c>
      <c r="F991">
        <v>4</v>
      </c>
      <c r="G991" t="s">
        <v>1378</v>
      </c>
      <c r="H991">
        <v>5</v>
      </c>
      <c r="I991" t="s">
        <v>35</v>
      </c>
      <c r="J991" t="s">
        <v>32</v>
      </c>
      <c r="K991" t="s">
        <v>22</v>
      </c>
      <c r="L991" t="s">
        <v>45</v>
      </c>
    </row>
    <row r="992" spans="1:12" x14ac:dyDescent="0.35">
      <c r="A992" t="s">
        <v>1110</v>
      </c>
      <c r="B992">
        <v>22</v>
      </c>
      <c r="C992" t="str">
        <f t="shared" si="15"/>
        <v>18-22yrs</v>
      </c>
      <c r="D992" t="s">
        <v>17</v>
      </c>
      <c r="E992" t="s">
        <v>18</v>
      </c>
      <c r="F992">
        <v>0</v>
      </c>
      <c r="G992" t="s">
        <v>1377</v>
      </c>
      <c r="H992">
        <v>3</v>
      </c>
      <c r="I992" t="s">
        <v>35</v>
      </c>
      <c r="J992" t="s">
        <v>32</v>
      </c>
      <c r="K992" t="s">
        <v>22</v>
      </c>
      <c r="L992" t="s">
        <v>33</v>
      </c>
    </row>
    <row r="993" spans="1:12" x14ac:dyDescent="0.35">
      <c r="A993" t="s">
        <v>1143</v>
      </c>
      <c r="B993">
        <v>22</v>
      </c>
      <c r="C993" t="str">
        <f t="shared" si="15"/>
        <v>18-22yrs</v>
      </c>
      <c r="D993" t="s">
        <v>17</v>
      </c>
      <c r="E993" t="s">
        <v>18</v>
      </c>
      <c r="F993">
        <v>4</v>
      </c>
      <c r="G993" t="s">
        <v>1378</v>
      </c>
      <c r="H993">
        <v>3</v>
      </c>
      <c r="I993" t="s">
        <v>35</v>
      </c>
      <c r="J993" t="s">
        <v>32</v>
      </c>
      <c r="K993" t="s">
        <v>22</v>
      </c>
      <c r="L993" t="s">
        <v>1375</v>
      </c>
    </row>
    <row r="994" spans="1:12" x14ac:dyDescent="0.35">
      <c r="A994" t="s">
        <v>1157</v>
      </c>
      <c r="B994">
        <v>22</v>
      </c>
      <c r="C994" t="str">
        <f t="shared" si="15"/>
        <v>18-22yrs</v>
      </c>
      <c r="D994" t="s">
        <v>17</v>
      </c>
      <c r="E994" t="s">
        <v>18</v>
      </c>
      <c r="F994">
        <v>0</v>
      </c>
      <c r="G994" t="s">
        <v>1377</v>
      </c>
      <c r="H994">
        <v>2</v>
      </c>
      <c r="I994" t="s">
        <v>35</v>
      </c>
      <c r="J994" t="s">
        <v>166</v>
      </c>
      <c r="K994" t="s">
        <v>22</v>
      </c>
      <c r="L994" t="s">
        <v>1375</v>
      </c>
    </row>
    <row r="995" spans="1:12" x14ac:dyDescent="0.35">
      <c r="A995" t="s">
        <v>1170</v>
      </c>
      <c r="B995">
        <v>22</v>
      </c>
      <c r="C995" t="str">
        <f t="shared" si="15"/>
        <v>18-22yrs</v>
      </c>
      <c r="D995" t="s">
        <v>31</v>
      </c>
      <c r="E995" t="s">
        <v>18</v>
      </c>
      <c r="F995">
        <v>5</v>
      </c>
      <c r="G995" t="s">
        <v>1378</v>
      </c>
      <c r="H995">
        <v>1</v>
      </c>
      <c r="I995" t="s">
        <v>108</v>
      </c>
      <c r="J995" t="s">
        <v>166</v>
      </c>
      <c r="K995" t="s">
        <v>22</v>
      </c>
      <c r="L995" t="s">
        <v>45</v>
      </c>
    </row>
    <row r="996" spans="1:12" x14ac:dyDescent="0.35">
      <c r="A996" t="s">
        <v>1177</v>
      </c>
      <c r="B996">
        <v>22</v>
      </c>
      <c r="C996" t="str">
        <f t="shared" si="15"/>
        <v>18-22yrs</v>
      </c>
      <c r="D996" t="s">
        <v>31</v>
      </c>
      <c r="E996" t="s">
        <v>26</v>
      </c>
      <c r="F996">
        <v>2</v>
      </c>
      <c r="G996" t="s">
        <v>1377</v>
      </c>
      <c r="H996">
        <v>3</v>
      </c>
      <c r="I996" t="s">
        <v>27</v>
      </c>
      <c r="J996" t="s">
        <v>32</v>
      </c>
      <c r="K996" t="s">
        <v>22</v>
      </c>
      <c r="L996" t="s">
        <v>1375</v>
      </c>
    </row>
    <row r="997" spans="1:12" x14ac:dyDescent="0.35">
      <c r="A997" t="s">
        <v>1190</v>
      </c>
      <c r="B997">
        <v>22</v>
      </c>
      <c r="C997" t="str">
        <f t="shared" si="15"/>
        <v>18-22yrs</v>
      </c>
      <c r="D997" t="s">
        <v>55</v>
      </c>
      <c r="E997" t="s">
        <v>18</v>
      </c>
      <c r="F997">
        <v>2</v>
      </c>
      <c r="G997" t="s">
        <v>1377</v>
      </c>
      <c r="H997">
        <v>3</v>
      </c>
      <c r="I997" t="s">
        <v>47</v>
      </c>
      <c r="J997" t="s">
        <v>28</v>
      </c>
      <c r="K997" t="s">
        <v>20</v>
      </c>
      <c r="L997" t="s">
        <v>37</v>
      </c>
    </row>
    <row r="998" spans="1:12" x14ac:dyDescent="0.35">
      <c r="A998" t="s">
        <v>1191</v>
      </c>
      <c r="B998">
        <v>22</v>
      </c>
      <c r="C998" t="str">
        <f t="shared" si="15"/>
        <v>18-22yrs</v>
      </c>
      <c r="D998" t="s">
        <v>31</v>
      </c>
      <c r="E998" t="s">
        <v>26</v>
      </c>
      <c r="F998">
        <v>2</v>
      </c>
      <c r="G998" t="s">
        <v>1377</v>
      </c>
      <c r="H998">
        <v>4</v>
      </c>
      <c r="I998" t="s">
        <v>35</v>
      </c>
      <c r="J998" t="s">
        <v>28</v>
      </c>
      <c r="K998" t="s">
        <v>22</v>
      </c>
      <c r="L998" t="s">
        <v>45</v>
      </c>
    </row>
    <row r="999" spans="1:12" x14ac:dyDescent="0.35">
      <c r="A999" t="s">
        <v>1312</v>
      </c>
      <c r="B999">
        <v>22</v>
      </c>
      <c r="C999" t="str">
        <f t="shared" si="15"/>
        <v>18-22yrs</v>
      </c>
      <c r="D999" t="s">
        <v>55</v>
      </c>
      <c r="E999" t="s">
        <v>18</v>
      </c>
      <c r="F999">
        <v>5</v>
      </c>
      <c r="G999" t="s">
        <v>1378</v>
      </c>
      <c r="H999">
        <v>3</v>
      </c>
      <c r="I999" t="s">
        <v>19</v>
      </c>
      <c r="J999" t="s">
        <v>76</v>
      </c>
      <c r="K999" t="s">
        <v>22</v>
      </c>
      <c r="L999" t="s">
        <v>1375</v>
      </c>
    </row>
    <row r="1000" spans="1:12" x14ac:dyDescent="0.35">
      <c r="A1000" t="s">
        <v>84</v>
      </c>
      <c r="B1000">
        <v>23</v>
      </c>
      <c r="C1000" t="str">
        <f t="shared" si="15"/>
        <v>23-59yrs</v>
      </c>
      <c r="D1000" t="s">
        <v>25</v>
      </c>
      <c r="E1000" t="s">
        <v>18</v>
      </c>
      <c r="F1000">
        <v>4</v>
      </c>
      <c r="G1000" t="s">
        <v>1378</v>
      </c>
      <c r="H1000">
        <v>2</v>
      </c>
      <c r="I1000" t="s">
        <v>85</v>
      </c>
      <c r="J1000" t="s">
        <v>66</v>
      </c>
      <c r="K1000" t="s">
        <v>22</v>
      </c>
      <c r="L1000" t="s">
        <v>33</v>
      </c>
    </row>
    <row r="1001" spans="1:12" x14ac:dyDescent="0.35">
      <c r="A1001" t="s">
        <v>126</v>
      </c>
      <c r="B1001">
        <v>23</v>
      </c>
      <c r="C1001" t="str">
        <f t="shared" si="15"/>
        <v>23-59yrs</v>
      </c>
      <c r="D1001" t="s">
        <v>31</v>
      </c>
      <c r="E1001" t="s">
        <v>26</v>
      </c>
      <c r="F1001">
        <v>2</v>
      </c>
      <c r="G1001" t="s">
        <v>1377</v>
      </c>
      <c r="H1001">
        <v>5</v>
      </c>
      <c r="I1001" t="s">
        <v>35</v>
      </c>
      <c r="J1001" t="s">
        <v>32</v>
      </c>
      <c r="K1001" t="s">
        <v>22</v>
      </c>
      <c r="L1001" t="s">
        <v>29</v>
      </c>
    </row>
    <row r="1002" spans="1:12" x14ac:dyDescent="0.35">
      <c r="A1002" t="s">
        <v>179</v>
      </c>
      <c r="B1002">
        <v>23</v>
      </c>
      <c r="C1002" t="str">
        <f t="shared" si="15"/>
        <v>23-59yrs</v>
      </c>
      <c r="D1002" t="s">
        <v>25</v>
      </c>
      <c r="E1002" t="s">
        <v>18</v>
      </c>
      <c r="F1002">
        <v>4</v>
      </c>
      <c r="G1002" t="s">
        <v>1378</v>
      </c>
      <c r="H1002">
        <v>0.3</v>
      </c>
      <c r="I1002" t="s">
        <v>47</v>
      </c>
      <c r="J1002" t="s">
        <v>76</v>
      </c>
      <c r="K1002" t="s">
        <v>20</v>
      </c>
      <c r="L1002" t="s">
        <v>33</v>
      </c>
    </row>
    <row r="1003" spans="1:12" x14ac:dyDescent="0.35">
      <c r="A1003" t="s">
        <v>196</v>
      </c>
      <c r="B1003">
        <v>23</v>
      </c>
      <c r="C1003" t="str">
        <f t="shared" si="15"/>
        <v>23-59yrs</v>
      </c>
      <c r="D1003" t="s">
        <v>55</v>
      </c>
      <c r="E1003" t="s">
        <v>18</v>
      </c>
      <c r="F1003">
        <v>6</v>
      </c>
      <c r="G1003" t="s">
        <v>1378</v>
      </c>
      <c r="H1003">
        <v>1</v>
      </c>
      <c r="I1003" t="s">
        <v>19</v>
      </c>
      <c r="J1003" t="s">
        <v>156</v>
      </c>
      <c r="K1003" t="s">
        <v>22</v>
      </c>
      <c r="L1003" t="s">
        <v>1375</v>
      </c>
    </row>
    <row r="1004" spans="1:12" x14ac:dyDescent="0.35">
      <c r="A1004" t="s">
        <v>241</v>
      </c>
      <c r="B1004">
        <v>23</v>
      </c>
      <c r="C1004" t="str">
        <f t="shared" si="15"/>
        <v>23-59yrs</v>
      </c>
      <c r="D1004" t="s">
        <v>31</v>
      </c>
      <c r="E1004" t="s">
        <v>18</v>
      </c>
      <c r="F1004">
        <v>0</v>
      </c>
      <c r="G1004" t="s">
        <v>1377</v>
      </c>
      <c r="H1004">
        <v>4</v>
      </c>
      <c r="I1004" t="s">
        <v>19</v>
      </c>
      <c r="J1004" t="s">
        <v>61</v>
      </c>
      <c r="K1004" t="s">
        <v>22</v>
      </c>
      <c r="L1004" t="s">
        <v>33</v>
      </c>
    </row>
    <row r="1005" spans="1:12" x14ac:dyDescent="0.35">
      <c r="A1005" t="s">
        <v>244</v>
      </c>
      <c r="B1005">
        <v>23</v>
      </c>
      <c r="C1005" t="str">
        <f t="shared" si="15"/>
        <v>23-59yrs</v>
      </c>
      <c r="D1005" t="s">
        <v>17</v>
      </c>
      <c r="E1005" t="s">
        <v>44</v>
      </c>
      <c r="F1005">
        <v>3</v>
      </c>
      <c r="G1005" t="s">
        <v>1378</v>
      </c>
      <c r="H1005">
        <v>4</v>
      </c>
      <c r="I1005" t="s">
        <v>35</v>
      </c>
      <c r="J1005" t="s">
        <v>21</v>
      </c>
      <c r="K1005" t="s">
        <v>20</v>
      </c>
      <c r="L1005" t="s">
        <v>33</v>
      </c>
    </row>
    <row r="1006" spans="1:12" x14ac:dyDescent="0.35">
      <c r="A1006" t="s">
        <v>306</v>
      </c>
      <c r="B1006">
        <v>23</v>
      </c>
      <c r="C1006" t="str">
        <f t="shared" si="15"/>
        <v>23-59yrs</v>
      </c>
      <c r="D1006" t="s">
        <v>31</v>
      </c>
      <c r="E1006" t="s">
        <v>26</v>
      </c>
      <c r="F1006">
        <v>1</v>
      </c>
      <c r="G1006" t="s">
        <v>1377</v>
      </c>
      <c r="H1006">
        <v>2</v>
      </c>
      <c r="I1006" t="s">
        <v>35</v>
      </c>
      <c r="J1006" t="s">
        <v>61</v>
      </c>
      <c r="K1006" t="s">
        <v>22</v>
      </c>
      <c r="L1006" t="s">
        <v>37</v>
      </c>
    </row>
    <row r="1007" spans="1:12" x14ac:dyDescent="0.35">
      <c r="A1007" t="s">
        <v>311</v>
      </c>
      <c r="B1007">
        <v>23</v>
      </c>
      <c r="C1007" t="str">
        <f t="shared" si="15"/>
        <v>23-59yrs</v>
      </c>
      <c r="D1007" t="s">
        <v>31</v>
      </c>
      <c r="E1007" t="s">
        <v>18</v>
      </c>
      <c r="F1007">
        <v>1</v>
      </c>
      <c r="G1007" t="s">
        <v>1377</v>
      </c>
      <c r="H1007">
        <v>5</v>
      </c>
      <c r="I1007" t="s">
        <v>47</v>
      </c>
      <c r="J1007" t="s">
        <v>76</v>
      </c>
      <c r="K1007" t="s">
        <v>22</v>
      </c>
      <c r="L1007" t="s">
        <v>45</v>
      </c>
    </row>
    <row r="1008" spans="1:12" x14ac:dyDescent="0.35">
      <c r="A1008" t="s">
        <v>395</v>
      </c>
      <c r="B1008">
        <v>23</v>
      </c>
      <c r="C1008" t="str">
        <f t="shared" si="15"/>
        <v>23-59yrs</v>
      </c>
      <c r="D1008" t="s">
        <v>55</v>
      </c>
      <c r="E1008" t="s">
        <v>26</v>
      </c>
      <c r="F1008">
        <v>5</v>
      </c>
      <c r="G1008" t="s">
        <v>1378</v>
      </c>
      <c r="H1008">
        <v>1</v>
      </c>
      <c r="I1008" t="s">
        <v>47</v>
      </c>
      <c r="J1008" t="s">
        <v>396</v>
      </c>
      <c r="K1008" t="s">
        <v>22</v>
      </c>
      <c r="L1008" t="s">
        <v>29</v>
      </c>
    </row>
    <row r="1009" spans="1:12" x14ac:dyDescent="0.35">
      <c r="A1009" t="s">
        <v>465</v>
      </c>
      <c r="B1009">
        <v>23</v>
      </c>
      <c r="C1009" t="str">
        <f t="shared" si="15"/>
        <v>23-59yrs</v>
      </c>
      <c r="D1009" t="s">
        <v>55</v>
      </c>
      <c r="E1009" t="s">
        <v>18</v>
      </c>
      <c r="F1009">
        <v>0</v>
      </c>
      <c r="G1009" t="s">
        <v>1377</v>
      </c>
      <c r="H1009">
        <v>3</v>
      </c>
      <c r="I1009" t="s">
        <v>19</v>
      </c>
      <c r="J1009" t="s">
        <v>32</v>
      </c>
      <c r="K1009" t="s">
        <v>20</v>
      </c>
      <c r="L1009" t="s">
        <v>29</v>
      </c>
    </row>
    <row r="1010" spans="1:12" x14ac:dyDescent="0.35">
      <c r="A1010" t="s">
        <v>468</v>
      </c>
      <c r="B1010">
        <v>23</v>
      </c>
      <c r="C1010" t="str">
        <f t="shared" si="15"/>
        <v>23-59yrs</v>
      </c>
      <c r="D1010" t="s">
        <v>25</v>
      </c>
      <c r="E1010" t="s">
        <v>26</v>
      </c>
      <c r="F1010">
        <v>5</v>
      </c>
      <c r="G1010" t="s">
        <v>1378</v>
      </c>
      <c r="H1010">
        <v>2</v>
      </c>
      <c r="I1010" t="s">
        <v>47</v>
      </c>
      <c r="J1010" t="s">
        <v>61</v>
      </c>
      <c r="K1010" t="s">
        <v>22</v>
      </c>
      <c r="L1010" t="s">
        <v>469</v>
      </c>
    </row>
    <row r="1011" spans="1:12" x14ac:dyDescent="0.35">
      <c r="A1011" t="s">
        <v>474</v>
      </c>
      <c r="B1011">
        <v>23</v>
      </c>
      <c r="C1011" t="str">
        <f t="shared" si="15"/>
        <v>23-59yrs</v>
      </c>
      <c r="D1011" t="s">
        <v>17</v>
      </c>
      <c r="E1011" t="s">
        <v>18</v>
      </c>
      <c r="F1011">
        <v>3</v>
      </c>
      <c r="G1011" t="s">
        <v>1378</v>
      </c>
      <c r="H1011">
        <v>2</v>
      </c>
      <c r="I1011" t="s">
        <v>19</v>
      </c>
      <c r="J1011" t="s">
        <v>21</v>
      </c>
      <c r="K1011" t="s">
        <v>22</v>
      </c>
      <c r="L1011" t="s">
        <v>33</v>
      </c>
    </row>
    <row r="1012" spans="1:12" x14ac:dyDescent="0.35">
      <c r="A1012" t="s">
        <v>496</v>
      </c>
      <c r="B1012">
        <v>23</v>
      </c>
      <c r="C1012" t="str">
        <f t="shared" si="15"/>
        <v>23-59yrs</v>
      </c>
      <c r="D1012" t="s">
        <v>17</v>
      </c>
      <c r="E1012" t="s">
        <v>26</v>
      </c>
      <c r="F1012">
        <v>3</v>
      </c>
      <c r="G1012" t="s">
        <v>1378</v>
      </c>
      <c r="H1012">
        <v>2</v>
      </c>
      <c r="I1012" t="s">
        <v>47</v>
      </c>
      <c r="J1012" t="s">
        <v>32</v>
      </c>
      <c r="K1012" t="s">
        <v>22</v>
      </c>
      <c r="L1012" t="s">
        <v>52</v>
      </c>
    </row>
    <row r="1013" spans="1:12" x14ac:dyDescent="0.35">
      <c r="A1013" t="s">
        <v>564</v>
      </c>
      <c r="B1013">
        <v>23</v>
      </c>
      <c r="C1013" t="str">
        <f t="shared" si="15"/>
        <v>23-59yrs</v>
      </c>
      <c r="D1013" t="s">
        <v>55</v>
      </c>
      <c r="E1013" t="s">
        <v>18</v>
      </c>
      <c r="F1013">
        <v>6</v>
      </c>
      <c r="G1013" t="s">
        <v>1378</v>
      </c>
      <c r="H1013">
        <v>1</v>
      </c>
      <c r="I1013" t="s">
        <v>35</v>
      </c>
      <c r="J1013" t="s">
        <v>32</v>
      </c>
      <c r="K1013" t="s">
        <v>20</v>
      </c>
      <c r="L1013" t="s">
        <v>37</v>
      </c>
    </row>
    <row r="1014" spans="1:12" x14ac:dyDescent="0.35">
      <c r="A1014" t="s">
        <v>584</v>
      </c>
      <c r="B1014">
        <v>23</v>
      </c>
      <c r="C1014" t="str">
        <f t="shared" si="15"/>
        <v>23-59yrs</v>
      </c>
      <c r="D1014" t="s">
        <v>31</v>
      </c>
      <c r="E1014" t="s">
        <v>18</v>
      </c>
      <c r="F1014">
        <v>4</v>
      </c>
      <c r="G1014" t="s">
        <v>1378</v>
      </c>
      <c r="H1014">
        <v>1</v>
      </c>
      <c r="I1014" t="s">
        <v>47</v>
      </c>
      <c r="J1014" t="s">
        <v>32</v>
      </c>
      <c r="K1014" t="s">
        <v>22</v>
      </c>
      <c r="L1014" t="s">
        <v>33</v>
      </c>
    </row>
    <row r="1015" spans="1:12" x14ac:dyDescent="0.35">
      <c r="A1015" t="s">
        <v>687</v>
      </c>
      <c r="B1015">
        <v>23</v>
      </c>
      <c r="C1015" t="str">
        <f t="shared" si="15"/>
        <v>23-59yrs</v>
      </c>
      <c r="D1015" t="s">
        <v>87</v>
      </c>
      <c r="E1015" t="s">
        <v>87</v>
      </c>
      <c r="F1015">
        <v>0</v>
      </c>
      <c r="G1015" t="s">
        <v>1377</v>
      </c>
      <c r="H1015">
        <v>3</v>
      </c>
      <c r="I1015" t="s">
        <v>35</v>
      </c>
      <c r="J1015" t="s">
        <v>28</v>
      </c>
      <c r="K1015" t="s">
        <v>22</v>
      </c>
      <c r="L1015" t="s">
        <v>29</v>
      </c>
    </row>
    <row r="1016" spans="1:12" x14ac:dyDescent="0.35">
      <c r="A1016" t="s">
        <v>692</v>
      </c>
      <c r="B1016">
        <v>23</v>
      </c>
      <c r="C1016" t="str">
        <f t="shared" si="15"/>
        <v>23-59yrs</v>
      </c>
      <c r="D1016" t="s">
        <v>31</v>
      </c>
      <c r="E1016" t="s">
        <v>26</v>
      </c>
      <c r="F1016">
        <v>4</v>
      </c>
      <c r="G1016" t="s">
        <v>1378</v>
      </c>
      <c r="H1016">
        <v>2</v>
      </c>
      <c r="I1016" t="s">
        <v>27</v>
      </c>
      <c r="J1016" t="s">
        <v>21</v>
      </c>
      <c r="K1016" t="s">
        <v>22</v>
      </c>
      <c r="L1016" t="s">
        <v>45</v>
      </c>
    </row>
    <row r="1017" spans="1:12" x14ac:dyDescent="0.35">
      <c r="A1017" t="s">
        <v>812</v>
      </c>
      <c r="B1017">
        <v>23</v>
      </c>
      <c r="C1017" t="str">
        <f t="shared" si="15"/>
        <v>23-59yrs</v>
      </c>
      <c r="D1017" t="s">
        <v>31</v>
      </c>
      <c r="E1017" t="s">
        <v>18</v>
      </c>
      <c r="F1017">
        <v>3</v>
      </c>
      <c r="G1017" t="s">
        <v>1378</v>
      </c>
      <c r="H1017">
        <v>1.5</v>
      </c>
      <c r="I1017" t="s">
        <v>35</v>
      </c>
      <c r="J1017" t="s">
        <v>813</v>
      </c>
      <c r="K1017" t="s">
        <v>22</v>
      </c>
      <c r="L1017" t="s">
        <v>1375</v>
      </c>
    </row>
    <row r="1018" spans="1:12" x14ac:dyDescent="0.35">
      <c r="A1018" t="s">
        <v>828</v>
      </c>
      <c r="B1018">
        <v>23</v>
      </c>
      <c r="C1018" t="str">
        <f t="shared" si="15"/>
        <v>23-59yrs</v>
      </c>
      <c r="D1018" t="s">
        <v>55</v>
      </c>
      <c r="E1018" t="s">
        <v>26</v>
      </c>
      <c r="F1018">
        <v>2</v>
      </c>
      <c r="G1018" t="s">
        <v>1377</v>
      </c>
      <c r="H1018">
        <v>1</v>
      </c>
      <c r="I1018" t="s">
        <v>19</v>
      </c>
      <c r="J1018" t="s">
        <v>32</v>
      </c>
      <c r="K1018" t="s">
        <v>20</v>
      </c>
      <c r="L1018" t="s">
        <v>1375</v>
      </c>
    </row>
    <row r="1019" spans="1:12" x14ac:dyDescent="0.35">
      <c r="A1019" t="s">
        <v>852</v>
      </c>
      <c r="B1019">
        <v>23</v>
      </c>
      <c r="C1019" t="str">
        <f t="shared" si="15"/>
        <v>23-59yrs</v>
      </c>
      <c r="D1019" t="s">
        <v>55</v>
      </c>
      <c r="E1019" t="s">
        <v>18</v>
      </c>
      <c r="F1019">
        <v>0</v>
      </c>
      <c r="G1019" t="s">
        <v>1377</v>
      </c>
      <c r="H1019">
        <v>3</v>
      </c>
      <c r="I1019" t="s">
        <v>19</v>
      </c>
      <c r="J1019" t="s">
        <v>32</v>
      </c>
      <c r="K1019" t="s">
        <v>22</v>
      </c>
      <c r="L1019" t="s">
        <v>33</v>
      </c>
    </row>
    <row r="1020" spans="1:12" x14ac:dyDescent="0.35">
      <c r="A1020" t="s">
        <v>869</v>
      </c>
      <c r="B1020">
        <v>23</v>
      </c>
      <c r="C1020" t="str">
        <f t="shared" si="15"/>
        <v>23-59yrs</v>
      </c>
      <c r="D1020" t="s">
        <v>17</v>
      </c>
      <c r="E1020" t="s">
        <v>18</v>
      </c>
      <c r="F1020">
        <v>0</v>
      </c>
      <c r="G1020" t="s">
        <v>1377</v>
      </c>
      <c r="H1020">
        <v>4</v>
      </c>
      <c r="I1020" t="s">
        <v>27</v>
      </c>
      <c r="J1020" t="s">
        <v>61</v>
      </c>
      <c r="K1020" t="s">
        <v>22</v>
      </c>
      <c r="L1020" t="s">
        <v>45</v>
      </c>
    </row>
    <row r="1021" spans="1:12" x14ac:dyDescent="0.35">
      <c r="A1021" t="s">
        <v>875</v>
      </c>
      <c r="B1021">
        <v>23</v>
      </c>
      <c r="C1021" t="str">
        <f t="shared" si="15"/>
        <v>23-59yrs</v>
      </c>
      <c r="D1021" t="s">
        <v>17</v>
      </c>
      <c r="E1021" t="s">
        <v>18</v>
      </c>
      <c r="F1021">
        <v>3</v>
      </c>
      <c r="G1021" t="s">
        <v>1378</v>
      </c>
      <c r="H1021">
        <v>1</v>
      </c>
      <c r="I1021" t="s">
        <v>47</v>
      </c>
      <c r="J1021" t="s">
        <v>58</v>
      </c>
      <c r="K1021" t="s">
        <v>22</v>
      </c>
      <c r="L1021" t="s">
        <v>45</v>
      </c>
    </row>
    <row r="1022" spans="1:12" x14ac:dyDescent="0.35">
      <c r="A1022" t="s">
        <v>878</v>
      </c>
      <c r="B1022">
        <v>23</v>
      </c>
      <c r="C1022" t="str">
        <f t="shared" si="15"/>
        <v>23-59yrs</v>
      </c>
      <c r="D1022" t="s">
        <v>17</v>
      </c>
      <c r="E1022" t="s">
        <v>18</v>
      </c>
      <c r="F1022">
        <v>3</v>
      </c>
      <c r="G1022" t="s">
        <v>1378</v>
      </c>
      <c r="H1022">
        <v>1</v>
      </c>
      <c r="I1022" t="s">
        <v>27</v>
      </c>
      <c r="J1022" t="s">
        <v>145</v>
      </c>
      <c r="K1022" t="s">
        <v>22</v>
      </c>
      <c r="L1022" t="s">
        <v>1375</v>
      </c>
    </row>
    <row r="1023" spans="1:12" x14ac:dyDescent="0.35">
      <c r="A1023" t="s">
        <v>898</v>
      </c>
      <c r="B1023">
        <v>23</v>
      </c>
      <c r="C1023" t="str">
        <f t="shared" si="15"/>
        <v>23-59yrs</v>
      </c>
      <c r="D1023" t="s">
        <v>25</v>
      </c>
      <c r="E1023" t="s">
        <v>18</v>
      </c>
      <c r="F1023">
        <v>5.5</v>
      </c>
      <c r="G1023" t="s">
        <v>1378</v>
      </c>
      <c r="H1023">
        <v>1</v>
      </c>
      <c r="I1023" t="s">
        <v>47</v>
      </c>
      <c r="J1023" t="s">
        <v>36</v>
      </c>
      <c r="K1023" t="s">
        <v>22</v>
      </c>
      <c r="L1023" t="s">
        <v>1375</v>
      </c>
    </row>
    <row r="1024" spans="1:12" x14ac:dyDescent="0.35">
      <c r="A1024" t="s">
        <v>906</v>
      </c>
      <c r="B1024">
        <v>23</v>
      </c>
      <c r="C1024" t="str">
        <f t="shared" si="15"/>
        <v>23-59yrs</v>
      </c>
      <c r="D1024" t="s">
        <v>55</v>
      </c>
      <c r="E1024" t="s">
        <v>18</v>
      </c>
      <c r="F1024">
        <v>3</v>
      </c>
      <c r="G1024" t="s">
        <v>1378</v>
      </c>
      <c r="H1024">
        <v>3</v>
      </c>
      <c r="I1024" t="s">
        <v>108</v>
      </c>
      <c r="J1024" t="s">
        <v>32</v>
      </c>
      <c r="K1024" t="s">
        <v>22</v>
      </c>
      <c r="L1024" t="s">
        <v>37</v>
      </c>
    </row>
    <row r="1025" spans="1:12" x14ac:dyDescent="0.35">
      <c r="A1025" t="s">
        <v>930</v>
      </c>
      <c r="B1025">
        <v>23</v>
      </c>
      <c r="C1025" t="str">
        <f t="shared" si="15"/>
        <v>23-59yrs</v>
      </c>
      <c r="D1025" t="s">
        <v>25</v>
      </c>
      <c r="E1025" t="s">
        <v>18</v>
      </c>
      <c r="F1025">
        <v>5</v>
      </c>
      <c r="G1025" t="s">
        <v>1378</v>
      </c>
      <c r="H1025">
        <v>1</v>
      </c>
      <c r="I1025" t="s">
        <v>47</v>
      </c>
      <c r="J1025" t="s">
        <v>156</v>
      </c>
      <c r="K1025" t="s">
        <v>22</v>
      </c>
      <c r="L1025" t="s">
        <v>37</v>
      </c>
    </row>
    <row r="1026" spans="1:12" x14ac:dyDescent="0.35">
      <c r="A1026" t="s">
        <v>940</v>
      </c>
      <c r="B1026">
        <v>23</v>
      </c>
      <c r="C1026" t="str">
        <f t="shared" ref="C1026:C1089" si="16">VLOOKUP(B1026,$U$2:$V$4,2)</f>
        <v>23-59yrs</v>
      </c>
      <c r="D1026" t="s">
        <v>151</v>
      </c>
      <c r="E1026" t="s">
        <v>26</v>
      </c>
      <c r="F1026">
        <v>3</v>
      </c>
      <c r="G1026" t="s">
        <v>1378</v>
      </c>
      <c r="H1026">
        <v>3</v>
      </c>
      <c r="I1026" t="s">
        <v>142</v>
      </c>
      <c r="J1026" t="s">
        <v>36</v>
      </c>
      <c r="K1026" t="s">
        <v>22</v>
      </c>
      <c r="L1026" t="s">
        <v>37</v>
      </c>
    </row>
    <row r="1027" spans="1:12" x14ac:dyDescent="0.35">
      <c r="A1027" t="s">
        <v>950</v>
      </c>
      <c r="B1027">
        <v>23</v>
      </c>
      <c r="C1027" t="str">
        <f t="shared" si="16"/>
        <v>23-59yrs</v>
      </c>
      <c r="D1027" t="s">
        <v>151</v>
      </c>
      <c r="E1027" t="s">
        <v>26</v>
      </c>
      <c r="F1027">
        <v>1</v>
      </c>
      <c r="G1027" t="s">
        <v>1377</v>
      </c>
      <c r="H1027">
        <v>2</v>
      </c>
      <c r="I1027" t="s">
        <v>35</v>
      </c>
      <c r="J1027" t="s">
        <v>156</v>
      </c>
      <c r="K1027" t="s">
        <v>22</v>
      </c>
      <c r="L1027" t="s">
        <v>1375</v>
      </c>
    </row>
    <row r="1028" spans="1:12" x14ac:dyDescent="0.35">
      <c r="A1028" t="s">
        <v>980</v>
      </c>
      <c r="B1028">
        <v>23</v>
      </c>
      <c r="C1028" t="str">
        <f t="shared" si="16"/>
        <v>23-59yrs</v>
      </c>
      <c r="D1028" t="s">
        <v>17</v>
      </c>
      <c r="E1028" t="s">
        <v>18</v>
      </c>
      <c r="F1028">
        <v>4</v>
      </c>
      <c r="G1028" t="s">
        <v>1378</v>
      </c>
      <c r="H1028">
        <v>3</v>
      </c>
      <c r="I1028" t="s">
        <v>27</v>
      </c>
      <c r="J1028" t="s">
        <v>277</v>
      </c>
      <c r="K1028" t="s">
        <v>22</v>
      </c>
      <c r="L1028" t="s">
        <v>33</v>
      </c>
    </row>
    <row r="1029" spans="1:12" x14ac:dyDescent="0.35">
      <c r="A1029" t="s">
        <v>1041</v>
      </c>
      <c r="B1029">
        <v>23</v>
      </c>
      <c r="C1029" t="str">
        <f t="shared" si="16"/>
        <v>23-59yrs</v>
      </c>
      <c r="D1029" t="s">
        <v>31</v>
      </c>
      <c r="E1029" t="s">
        <v>18</v>
      </c>
      <c r="F1029">
        <v>4</v>
      </c>
      <c r="G1029" t="s">
        <v>1378</v>
      </c>
      <c r="H1029">
        <v>8</v>
      </c>
      <c r="I1029" t="s">
        <v>142</v>
      </c>
      <c r="J1029" t="s">
        <v>48</v>
      </c>
      <c r="K1029" t="s">
        <v>22</v>
      </c>
      <c r="L1029" t="s">
        <v>33</v>
      </c>
    </row>
    <row r="1030" spans="1:12" x14ac:dyDescent="0.35">
      <c r="A1030" t="s">
        <v>1048</v>
      </c>
      <c r="B1030">
        <v>23</v>
      </c>
      <c r="C1030" t="str">
        <f t="shared" si="16"/>
        <v>23-59yrs</v>
      </c>
      <c r="D1030" t="s">
        <v>17</v>
      </c>
      <c r="E1030" t="s">
        <v>18</v>
      </c>
      <c r="F1030">
        <v>0</v>
      </c>
      <c r="G1030" t="s">
        <v>1377</v>
      </c>
      <c r="H1030">
        <v>3</v>
      </c>
      <c r="I1030" t="s">
        <v>27</v>
      </c>
      <c r="J1030" t="s">
        <v>39</v>
      </c>
      <c r="K1030" t="s">
        <v>20</v>
      </c>
      <c r="L1030" t="s">
        <v>115</v>
      </c>
    </row>
    <row r="1031" spans="1:12" x14ac:dyDescent="0.35">
      <c r="A1031" t="s">
        <v>1059</v>
      </c>
      <c r="B1031">
        <v>23</v>
      </c>
      <c r="C1031" t="str">
        <f t="shared" si="16"/>
        <v>23-59yrs</v>
      </c>
      <c r="D1031" t="s">
        <v>55</v>
      </c>
      <c r="E1031" t="s">
        <v>18</v>
      </c>
      <c r="F1031">
        <v>2</v>
      </c>
      <c r="G1031" t="s">
        <v>1377</v>
      </c>
      <c r="H1031">
        <v>4</v>
      </c>
      <c r="I1031" t="s">
        <v>142</v>
      </c>
      <c r="J1031" t="s">
        <v>48</v>
      </c>
      <c r="K1031" t="s">
        <v>22</v>
      </c>
      <c r="L1031" t="s">
        <v>29</v>
      </c>
    </row>
    <row r="1032" spans="1:12" x14ac:dyDescent="0.35">
      <c r="A1032" t="s">
        <v>1067</v>
      </c>
      <c r="B1032">
        <v>23</v>
      </c>
      <c r="C1032" t="str">
        <f t="shared" si="16"/>
        <v>23-59yrs</v>
      </c>
      <c r="D1032" t="s">
        <v>31</v>
      </c>
      <c r="E1032" t="s">
        <v>26</v>
      </c>
      <c r="F1032">
        <v>2</v>
      </c>
      <c r="G1032" t="s">
        <v>1377</v>
      </c>
      <c r="H1032">
        <v>3</v>
      </c>
      <c r="I1032" t="s">
        <v>47</v>
      </c>
      <c r="J1032" t="s">
        <v>32</v>
      </c>
      <c r="K1032" t="s">
        <v>20</v>
      </c>
      <c r="L1032" t="s">
        <v>1375</v>
      </c>
    </row>
    <row r="1033" spans="1:12" x14ac:dyDescent="0.35">
      <c r="A1033" t="s">
        <v>1088</v>
      </c>
      <c r="B1033">
        <v>23</v>
      </c>
      <c r="C1033" t="str">
        <f t="shared" si="16"/>
        <v>23-59yrs</v>
      </c>
      <c r="D1033" t="s">
        <v>17</v>
      </c>
      <c r="E1033" t="s">
        <v>26</v>
      </c>
      <c r="F1033">
        <v>2</v>
      </c>
      <c r="G1033" t="s">
        <v>1377</v>
      </c>
      <c r="H1033">
        <v>4</v>
      </c>
      <c r="I1033" t="s">
        <v>35</v>
      </c>
      <c r="J1033" t="s">
        <v>68</v>
      </c>
      <c r="K1033" t="s">
        <v>22</v>
      </c>
      <c r="L1033" t="s">
        <v>33</v>
      </c>
    </row>
    <row r="1034" spans="1:12" x14ac:dyDescent="0.35">
      <c r="A1034" t="s">
        <v>1093</v>
      </c>
      <c r="B1034">
        <v>23</v>
      </c>
      <c r="C1034" t="str">
        <f t="shared" si="16"/>
        <v>23-59yrs</v>
      </c>
      <c r="D1034" t="s">
        <v>55</v>
      </c>
      <c r="E1034" t="s">
        <v>18</v>
      </c>
      <c r="F1034">
        <v>10</v>
      </c>
      <c r="G1034" t="s">
        <v>1378</v>
      </c>
      <c r="H1034">
        <v>8</v>
      </c>
      <c r="I1034" t="s">
        <v>27</v>
      </c>
      <c r="J1034" t="s">
        <v>36</v>
      </c>
      <c r="K1034" t="s">
        <v>22</v>
      </c>
      <c r="L1034" t="s">
        <v>33</v>
      </c>
    </row>
    <row r="1035" spans="1:12" x14ac:dyDescent="0.35">
      <c r="A1035" t="s">
        <v>1097</v>
      </c>
      <c r="B1035">
        <v>23</v>
      </c>
      <c r="C1035" t="str">
        <f t="shared" si="16"/>
        <v>23-59yrs</v>
      </c>
      <c r="D1035" t="s">
        <v>55</v>
      </c>
      <c r="E1035" t="s">
        <v>18</v>
      </c>
      <c r="F1035">
        <v>2</v>
      </c>
      <c r="G1035" t="s">
        <v>1377</v>
      </c>
      <c r="H1035">
        <v>2</v>
      </c>
      <c r="I1035" t="s">
        <v>19</v>
      </c>
      <c r="J1035" t="s">
        <v>61</v>
      </c>
      <c r="K1035" t="s">
        <v>22</v>
      </c>
      <c r="L1035" t="s">
        <v>1375</v>
      </c>
    </row>
    <row r="1036" spans="1:12" x14ac:dyDescent="0.35">
      <c r="A1036" t="s">
        <v>1102</v>
      </c>
      <c r="B1036">
        <v>23</v>
      </c>
      <c r="C1036" t="str">
        <f t="shared" si="16"/>
        <v>23-59yrs</v>
      </c>
      <c r="D1036" t="s">
        <v>55</v>
      </c>
      <c r="E1036" t="s">
        <v>26</v>
      </c>
      <c r="F1036">
        <v>2</v>
      </c>
      <c r="G1036" t="s">
        <v>1377</v>
      </c>
      <c r="H1036">
        <v>1</v>
      </c>
      <c r="I1036" t="s">
        <v>47</v>
      </c>
      <c r="J1036" t="s">
        <v>156</v>
      </c>
      <c r="K1036" t="s">
        <v>22</v>
      </c>
      <c r="L1036" t="s">
        <v>37</v>
      </c>
    </row>
    <row r="1037" spans="1:12" x14ac:dyDescent="0.35">
      <c r="A1037" t="s">
        <v>1111</v>
      </c>
      <c r="B1037">
        <v>23</v>
      </c>
      <c r="C1037" t="str">
        <f t="shared" si="16"/>
        <v>23-59yrs</v>
      </c>
      <c r="D1037" t="s">
        <v>87</v>
      </c>
      <c r="E1037" t="s">
        <v>87</v>
      </c>
      <c r="F1037">
        <v>0</v>
      </c>
      <c r="G1037" t="s">
        <v>1377</v>
      </c>
      <c r="H1037">
        <v>6</v>
      </c>
      <c r="I1037" t="s">
        <v>27</v>
      </c>
      <c r="J1037" t="s">
        <v>32</v>
      </c>
      <c r="K1037" t="s">
        <v>20</v>
      </c>
      <c r="L1037" t="s">
        <v>1375</v>
      </c>
    </row>
    <row r="1038" spans="1:12" x14ac:dyDescent="0.35">
      <c r="A1038" t="s">
        <v>1114</v>
      </c>
      <c r="B1038">
        <v>23</v>
      </c>
      <c r="C1038" t="str">
        <f t="shared" si="16"/>
        <v>23-59yrs</v>
      </c>
      <c r="D1038" t="s">
        <v>31</v>
      </c>
      <c r="E1038" t="s">
        <v>18</v>
      </c>
      <c r="F1038">
        <v>2</v>
      </c>
      <c r="G1038" t="s">
        <v>1377</v>
      </c>
      <c r="H1038">
        <v>1</v>
      </c>
      <c r="I1038" t="s">
        <v>47</v>
      </c>
      <c r="J1038" t="s">
        <v>61</v>
      </c>
      <c r="K1038" t="s">
        <v>22</v>
      </c>
      <c r="L1038" t="s">
        <v>33</v>
      </c>
    </row>
    <row r="1039" spans="1:12" x14ac:dyDescent="0.35">
      <c r="A1039" t="s">
        <v>1142</v>
      </c>
      <c r="B1039">
        <v>23</v>
      </c>
      <c r="C1039" t="str">
        <f t="shared" si="16"/>
        <v>23-59yrs</v>
      </c>
      <c r="D1039" t="s">
        <v>55</v>
      </c>
      <c r="E1039" t="s">
        <v>18</v>
      </c>
      <c r="F1039">
        <v>2</v>
      </c>
      <c r="G1039" t="s">
        <v>1377</v>
      </c>
      <c r="H1039">
        <v>5</v>
      </c>
      <c r="I1039" t="s">
        <v>47</v>
      </c>
      <c r="J1039" t="s">
        <v>28</v>
      </c>
      <c r="K1039" t="s">
        <v>22</v>
      </c>
      <c r="L1039" t="s">
        <v>37</v>
      </c>
    </row>
    <row r="1040" spans="1:12" x14ac:dyDescent="0.35">
      <c r="A1040" t="s">
        <v>1154</v>
      </c>
      <c r="B1040">
        <v>23</v>
      </c>
      <c r="C1040" t="str">
        <f t="shared" si="16"/>
        <v>23-59yrs</v>
      </c>
      <c r="D1040" t="s">
        <v>17</v>
      </c>
      <c r="E1040" t="s">
        <v>26</v>
      </c>
      <c r="F1040">
        <v>4</v>
      </c>
      <c r="G1040" t="s">
        <v>1378</v>
      </c>
      <c r="H1040">
        <v>3</v>
      </c>
      <c r="I1040" t="s">
        <v>19</v>
      </c>
      <c r="J1040" t="s">
        <v>21</v>
      </c>
      <c r="K1040" t="s">
        <v>22</v>
      </c>
      <c r="L1040" t="s">
        <v>52</v>
      </c>
    </row>
    <row r="1041" spans="1:12" x14ac:dyDescent="0.35">
      <c r="A1041" t="s">
        <v>1158</v>
      </c>
      <c r="B1041">
        <v>23</v>
      </c>
      <c r="C1041" t="str">
        <f t="shared" si="16"/>
        <v>23-59yrs</v>
      </c>
      <c r="D1041" t="s">
        <v>55</v>
      </c>
      <c r="E1041" t="s">
        <v>26</v>
      </c>
      <c r="F1041">
        <v>3</v>
      </c>
      <c r="G1041" t="s">
        <v>1378</v>
      </c>
      <c r="H1041">
        <v>3</v>
      </c>
      <c r="I1041" t="s">
        <v>47</v>
      </c>
      <c r="J1041" t="s">
        <v>48</v>
      </c>
      <c r="K1041" t="s">
        <v>20</v>
      </c>
      <c r="L1041" t="s">
        <v>1375</v>
      </c>
    </row>
    <row r="1042" spans="1:12" x14ac:dyDescent="0.35">
      <c r="A1042" t="s">
        <v>1178</v>
      </c>
      <c r="B1042">
        <v>23</v>
      </c>
      <c r="C1042" t="str">
        <f t="shared" si="16"/>
        <v>23-59yrs</v>
      </c>
      <c r="D1042" t="s">
        <v>55</v>
      </c>
      <c r="E1042" t="s">
        <v>26</v>
      </c>
      <c r="F1042">
        <v>4</v>
      </c>
      <c r="G1042" t="s">
        <v>1378</v>
      </c>
      <c r="H1042">
        <v>2</v>
      </c>
      <c r="I1042" t="s">
        <v>47</v>
      </c>
      <c r="J1042" t="s">
        <v>28</v>
      </c>
      <c r="K1042" t="s">
        <v>22</v>
      </c>
      <c r="L1042" t="s">
        <v>1375</v>
      </c>
    </row>
    <row r="1043" spans="1:12" x14ac:dyDescent="0.35">
      <c r="A1043" t="s">
        <v>1202</v>
      </c>
      <c r="B1043">
        <v>23</v>
      </c>
      <c r="C1043" t="str">
        <f t="shared" si="16"/>
        <v>23-59yrs</v>
      </c>
      <c r="D1043" t="s">
        <v>17</v>
      </c>
      <c r="E1043" t="s">
        <v>26</v>
      </c>
      <c r="F1043">
        <v>2</v>
      </c>
      <c r="G1043" t="s">
        <v>1377</v>
      </c>
      <c r="H1043">
        <v>2</v>
      </c>
      <c r="I1043" t="s">
        <v>57</v>
      </c>
      <c r="J1043" t="s">
        <v>21</v>
      </c>
      <c r="K1043" t="s">
        <v>22</v>
      </c>
      <c r="L1043" t="s">
        <v>357</v>
      </c>
    </row>
    <row r="1044" spans="1:12" x14ac:dyDescent="0.35">
      <c r="A1044" t="s">
        <v>99</v>
      </c>
      <c r="B1044">
        <v>24</v>
      </c>
      <c r="C1044" t="str">
        <f t="shared" si="16"/>
        <v>23-59yrs</v>
      </c>
      <c r="D1044" t="s">
        <v>17</v>
      </c>
      <c r="E1044" t="s">
        <v>18</v>
      </c>
      <c r="F1044">
        <v>4</v>
      </c>
      <c r="G1044" t="s">
        <v>1378</v>
      </c>
      <c r="H1044">
        <v>4</v>
      </c>
      <c r="I1044" t="s">
        <v>27</v>
      </c>
      <c r="J1044" t="s">
        <v>39</v>
      </c>
      <c r="K1044" t="s">
        <v>22</v>
      </c>
      <c r="L1044" t="s">
        <v>33</v>
      </c>
    </row>
    <row r="1045" spans="1:12" x14ac:dyDescent="0.35">
      <c r="A1045" t="s">
        <v>191</v>
      </c>
      <c r="B1045">
        <v>24</v>
      </c>
      <c r="C1045" t="str">
        <f t="shared" si="16"/>
        <v>23-59yrs</v>
      </c>
      <c r="D1045" t="s">
        <v>25</v>
      </c>
      <c r="E1045" t="s">
        <v>18</v>
      </c>
      <c r="F1045">
        <v>4</v>
      </c>
      <c r="G1045" t="s">
        <v>1378</v>
      </c>
      <c r="H1045">
        <v>2</v>
      </c>
      <c r="I1045" t="s">
        <v>27</v>
      </c>
      <c r="J1045" t="s">
        <v>48</v>
      </c>
      <c r="K1045" t="s">
        <v>22</v>
      </c>
      <c r="L1045" t="s">
        <v>37</v>
      </c>
    </row>
    <row r="1046" spans="1:12" x14ac:dyDescent="0.35">
      <c r="A1046" t="s">
        <v>284</v>
      </c>
      <c r="B1046">
        <v>24</v>
      </c>
      <c r="C1046" t="str">
        <f t="shared" si="16"/>
        <v>23-59yrs</v>
      </c>
      <c r="D1046" t="s">
        <v>31</v>
      </c>
      <c r="E1046" t="s">
        <v>18</v>
      </c>
      <c r="F1046">
        <v>7</v>
      </c>
      <c r="G1046" t="s">
        <v>1378</v>
      </c>
      <c r="H1046">
        <v>2</v>
      </c>
      <c r="I1046" t="s">
        <v>27</v>
      </c>
      <c r="J1046" t="s">
        <v>66</v>
      </c>
      <c r="K1046" t="s">
        <v>22</v>
      </c>
      <c r="L1046" t="s">
        <v>33</v>
      </c>
    </row>
    <row r="1047" spans="1:12" x14ac:dyDescent="0.35">
      <c r="A1047" t="s">
        <v>402</v>
      </c>
      <c r="B1047">
        <v>24</v>
      </c>
      <c r="C1047" t="str">
        <f t="shared" si="16"/>
        <v>23-59yrs</v>
      </c>
      <c r="D1047" t="s">
        <v>31</v>
      </c>
      <c r="E1047" t="s">
        <v>18</v>
      </c>
      <c r="F1047">
        <v>3</v>
      </c>
      <c r="G1047" t="s">
        <v>1378</v>
      </c>
      <c r="H1047">
        <v>3</v>
      </c>
      <c r="I1047" t="s">
        <v>47</v>
      </c>
      <c r="J1047" t="s">
        <v>32</v>
      </c>
      <c r="K1047" t="s">
        <v>20</v>
      </c>
      <c r="L1047" t="s">
        <v>1375</v>
      </c>
    </row>
    <row r="1048" spans="1:12" x14ac:dyDescent="0.35">
      <c r="A1048" t="s">
        <v>454</v>
      </c>
      <c r="B1048">
        <v>24</v>
      </c>
      <c r="C1048" t="str">
        <f t="shared" si="16"/>
        <v>23-59yrs</v>
      </c>
      <c r="D1048" t="s">
        <v>55</v>
      </c>
      <c r="E1048" t="s">
        <v>87</v>
      </c>
      <c r="F1048">
        <v>0.5</v>
      </c>
      <c r="G1048" t="s">
        <v>1377</v>
      </c>
      <c r="H1048">
        <v>1</v>
      </c>
      <c r="I1048" t="s">
        <v>35</v>
      </c>
      <c r="J1048" t="s">
        <v>36</v>
      </c>
      <c r="K1048" t="s">
        <v>22</v>
      </c>
      <c r="L1048" t="s">
        <v>45</v>
      </c>
    </row>
    <row r="1049" spans="1:12" x14ac:dyDescent="0.35">
      <c r="A1049" t="s">
        <v>530</v>
      </c>
      <c r="B1049">
        <v>24</v>
      </c>
      <c r="C1049" t="str">
        <f t="shared" si="16"/>
        <v>23-59yrs</v>
      </c>
      <c r="D1049" t="s">
        <v>25</v>
      </c>
      <c r="E1049" t="s">
        <v>18</v>
      </c>
      <c r="F1049">
        <v>0</v>
      </c>
      <c r="G1049" t="s">
        <v>1377</v>
      </c>
      <c r="H1049">
        <v>3</v>
      </c>
      <c r="I1049" t="s">
        <v>35</v>
      </c>
      <c r="J1049" t="s">
        <v>61</v>
      </c>
      <c r="K1049" t="s">
        <v>20</v>
      </c>
      <c r="L1049" t="s">
        <v>33</v>
      </c>
    </row>
    <row r="1050" spans="1:12" x14ac:dyDescent="0.35">
      <c r="A1050" t="s">
        <v>598</v>
      </c>
      <c r="B1050">
        <v>24</v>
      </c>
      <c r="C1050" t="str">
        <f t="shared" si="16"/>
        <v>23-59yrs</v>
      </c>
      <c r="D1050" t="s">
        <v>151</v>
      </c>
      <c r="E1050" t="s">
        <v>26</v>
      </c>
      <c r="F1050">
        <v>2</v>
      </c>
      <c r="G1050" t="s">
        <v>1377</v>
      </c>
      <c r="H1050">
        <v>3</v>
      </c>
      <c r="I1050" t="s">
        <v>47</v>
      </c>
      <c r="J1050" t="s">
        <v>32</v>
      </c>
      <c r="K1050" t="s">
        <v>20</v>
      </c>
      <c r="L1050" t="s">
        <v>1375</v>
      </c>
    </row>
    <row r="1051" spans="1:12" x14ac:dyDescent="0.35">
      <c r="A1051" t="s">
        <v>601</v>
      </c>
      <c r="B1051">
        <v>24</v>
      </c>
      <c r="C1051" t="str">
        <f t="shared" si="16"/>
        <v>23-59yrs</v>
      </c>
      <c r="D1051" t="s">
        <v>55</v>
      </c>
      <c r="E1051" t="s">
        <v>18</v>
      </c>
      <c r="F1051">
        <v>5</v>
      </c>
      <c r="G1051" t="s">
        <v>1378</v>
      </c>
      <c r="H1051">
        <v>3</v>
      </c>
      <c r="I1051" t="s">
        <v>35</v>
      </c>
      <c r="J1051" t="s">
        <v>36</v>
      </c>
      <c r="K1051" t="s">
        <v>22</v>
      </c>
      <c r="L1051" t="s">
        <v>45</v>
      </c>
    </row>
    <row r="1052" spans="1:12" x14ac:dyDescent="0.35">
      <c r="A1052" t="s">
        <v>640</v>
      </c>
      <c r="B1052">
        <v>24</v>
      </c>
      <c r="C1052" t="str">
        <f t="shared" si="16"/>
        <v>23-59yrs</v>
      </c>
      <c r="D1052" t="s">
        <v>87</v>
      </c>
      <c r="E1052" t="s">
        <v>87</v>
      </c>
      <c r="F1052">
        <v>0</v>
      </c>
      <c r="G1052" t="s">
        <v>1377</v>
      </c>
      <c r="H1052">
        <v>6</v>
      </c>
      <c r="I1052" t="s">
        <v>35</v>
      </c>
      <c r="J1052" t="s">
        <v>32</v>
      </c>
      <c r="K1052" t="s">
        <v>20</v>
      </c>
      <c r="L1052" t="s">
        <v>1375</v>
      </c>
    </row>
    <row r="1053" spans="1:12" x14ac:dyDescent="0.35">
      <c r="A1053" t="s">
        <v>659</v>
      </c>
      <c r="B1053">
        <v>24</v>
      </c>
      <c r="C1053" t="str">
        <f t="shared" si="16"/>
        <v>23-59yrs</v>
      </c>
      <c r="D1053" t="s">
        <v>55</v>
      </c>
      <c r="E1053" t="s">
        <v>26</v>
      </c>
      <c r="F1053">
        <v>2</v>
      </c>
      <c r="G1053" t="s">
        <v>1377</v>
      </c>
      <c r="H1053">
        <v>3</v>
      </c>
      <c r="I1053" t="s">
        <v>47</v>
      </c>
      <c r="J1053" t="s">
        <v>166</v>
      </c>
      <c r="K1053" t="s">
        <v>20</v>
      </c>
      <c r="L1053" t="s">
        <v>1375</v>
      </c>
    </row>
    <row r="1054" spans="1:12" x14ac:dyDescent="0.35">
      <c r="A1054" t="s">
        <v>707</v>
      </c>
      <c r="B1054">
        <v>24</v>
      </c>
      <c r="C1054" t="str">
        <f t="shared" si="16"/>
        <v>23-59yrs</v>
      </c>
      <c r="D1054" t="s">
        <v>55</v>
      </c>
      <c r="E1054" t="s">
        <v>26</v>
      </c>
      <c r="F1054">
        <v>2</v>
      </c>
      <c r="G1054" t="s">
        <v>1377</v>
      </c>
      <c r="H1054">
        <v>4</v>
      </c>
      <c r="I1054" t="s">
        <v>35</v>
      </c>
      <c r="J1054" t="s">
        <v>469</v>
      </c>
      <c r="K1054" t="s">
        <v>22</v>
      </c>
      <c r="L1054" t="s">
        <v>1375</v>
      </c>
    </row>
    <row r="1055" spans="1:12" x14ac:dyDescent="0.35">
      <c r="A1055" t="s">
        <v>711</v>
      </c>
      <c r="B1055">
        <v>24</v>
      </c>
      <c r="C1055" t="str">
        <f t="shared" si="16"/>
        <v>23-59yrs</v>
      </c>
      <c r="D1055" t="s">
        <v>17</v>
      </c>
      <c r="E1055" t="s">
        <v>18</v>
      </c>
      <c r="F1055">
        <v>6</v>
      </c>
      <c r="G1055" t="s">
        <v>1378</v>
      </c>
      <c r="H1055">
        <v>2</v>
      </c>
      <c r="I1055" t="s">
        <v>27</v>
      </c>
      <c r="J1055" t="s">
        <v>58</v>
      </c>
      <c r="K1055" t="s">
        <v>22</v>
      </c>
      <c r="L1055" t="s">
        <v>52</v>
      </c>
    </row>
    <row r="1056" spans="1:12" x14ac:dyDescent="0.35">
      <c r="A1056" t="s">
        <v>756</v>
      </c>
      <c r="B1056">
        <v>24</v>
      </c>
      <c r="C1056" t="str">
        <f t="shared" si="16"/>
        <v>23-59yrs</v>
      </c>
      <c r="D1056" t="s">
        <v>87</v>
      </c>
      <c r="E1056" t="s">
        <v>87</v>
      </c>
      <c r="F1056">
        <v>0</v>
      </c>
      <c r="G1056" t="s">
        <v>1377</v>
      </c>
      <c r="H1056">
        <v>2</v>
      </c>
      <c r="I1056" t="s">
        <v>19</v>
      </c>
      <c r="J1056" t="s">
        <v>28</v>
      </c>
      <c r="K1056" t="s">
        <v>20</v>
      </c>
      <c r="L1056" t="s">
        <v>757</v>
      </c>
    </row>
    <row r="1057" spans="1:12" x14ac:dyDescent="0.35">
      <c r="A1057" t="s">
        <v>917</v>
      </c>
      <c r="B1057">
        <v>24</v>
      </c>
      <c r="C1057" t="str">
        <f t="shared" si="16"/>
        <v>23-59yrs</v>
      </c>
      <c r="D1057" t="s">
        <v>25</v>
      </c>
      <c r="E1057" t="s">
        <v>18</v>
      </c>
      <c r="F1057">
        <v>5</v>
      </c>
      <c r="G1057" t="s">
        <v>1378</v>
      </c>
      <c r="H1057">
        <v>2</v>
      </c>
      <c r="I1057" t="s">
        <v>47</v>
      </c>
      <c r="J1057" t="s">
        <v>918</v>
      </c>
      <c r="K1057" t="s">
        <v>22</v>
      </c>
      <c r="L1057" t="s">
        <v>686</v>
      </c>
    </row>
    <row r="1058" spans="1:12" x14ac:dyDescent="0.35">
      <c r="A1058" t="s">
        <v>936</v>
      </c>
      <c r="B1058">
        <v>24</v>
      </c>
      <c r="C1058" t="str">
        <f t="shared" si="16"/>
        <v>23-59yrs</v>
      </c>
      <c r="D1058" t="s">
        <v>55</v>
      </c>
      <c r="E1058" t="s">
        <v>26</v>
      </c>
      <c r="F1058">
        <v>0</v>
      </c>
      <c r="G1058" t="s">
        <v>1377</v>
      </c>
      <c r="H1058">
        <v>1</v>
      </c>
      <c r="I1058" t="s">
        <v>19</v>
      </c>
      <c r="J1058" t="s">
        <v>937</v>
      </c>
      <c r="K1058" t="s">
        <v>20</v>
      </c>
      <c r="L1058" t="s">
        <v>29</v>
      </c>
    </row>
    <row r="1059" spans="1:12" x14ac:dyDescent="0.35">
      <c r="A1059" t="s">
        <v>982</v>
      </c>
      <c r="B1059">
        <v>24</v>
      </c>
      <c r="C1059" t="str">
        <f t="shared" si="16"/>
        <v>23-59yrs</v>
      </c>
      <c r="D1059" t="s">
        <v>55</v>
      </c>
      <c r="E1059" t="s">
        <v>26</v>
      </c>
      <c r="F1059">
        <v>2</v>
      </c>
      <c r="G1059" t="s">
        <v>1377</v>
      </c>
      <c r="H1059">
        <v>2</v>
      </c>
      <c r="I1059" t="s">
        <v>108</v>
      </c>
      <c r="J1059" t="s">
        <v>166</v>
      </c>
      <c r="K1059" t="s">
        <v>22</v>
      </c>
      <c r="L1059" t="s">
        <v>442</v>
      </c>
    </row>
    <row r="1060" spans="1:12" x14ac:dyDescent="0.35">
      <c r="A1060" t="s">
        <v>1047</v>
      </c>
      <c r="B1060">
        <v>24</v>
      </c>
      <c r="C1060" t="str">
        <f t="shared" si="16"/>
        <v>23-59yrs</v>
      </c>
      <c r="D1060" t="s">
        <v>31</v>
      </c>
      <c r="E1060" t="s">
        <v>26</v>
      </c>
      <c r="F1060">
        <v>0</v>
      </c>
      <c r="G1060" t="s">
        <v>1377</v>
      </c>
      <c r="H1060">
        <v>4</v>
      </c>
      <c r="I1060" t="s">
        <v>19</v>
      </c>
      <c r="J1060" t="s">
        <v>28</v>
      </c>
      <c r="K1060" t="s">
        <v>22</v>
      </c>
      <c r="L1060" t="s">
        <v>37</v>
      </c>
    </row>
    <row r="1061" spans="1:12" x14ac:dyDescent="0.35">
      <c r="A1061" t="s">
        <v>1091</v>
      </c>
      <c r="B1061">
        <v>24</v>
      </c>
      <c r="C1061" t="str">
        <f t="shared" si="16"/>
        <v>23-59yrs</v>
      </c>
      <c r="D1061" t="s">
        <v>55</v>
      </c>
      <c r="E1061" t="s">
        <v>18</v>
      </c>
      <c r="F1061">
        <v>0</v>
      </c>
      <c r="G1061" t="s">
        <v>1377</v>
      </c>
      <c r="H1061">
        <v>1</v>
      </c>
      <c r="I1061" t="s">
        <v>47</v>
      </c>
      <c r="J1061" t="s">
        <v>76</v>
      </c>
      <c r="K1061" t="s">
        <v>22</v>
      </c>
      <c r="L1061" t="s">
        <v>1375</v>
      </c>
    </row>
    <row r="1062" spans="1:12" x14ac:dyDescent="0.35">
      <c r="A1062" t="s">
        <v>1164</v>
      </c>
      <c r="B1062">
        <v>24</v>
      </c>
      <c r="C1062" t="str">
        <f t="shared" si="16"/>
        <v>23-59yrs</v>
      </c>
      <c r="D1062" t="s">
        <v>17</v>
      </c>
      <c r="E1062" t="s">
        <v>26</v>
      </c>
      <c r="F1062">
        <v>1</v>
      </c>
      <c r="G1062" t="s">
        <v>1377</v>
      </c>
      <c r="H1062">
        <v>2</v>
      </c>
      <c r="I1062" t="s">
        <v>27</v>
      </c>
      <c r="J1062" t="s">
        <v>39</v>
      </c>
      <c r="K1062" t="s">
        <v>22</v>
      </c>
      <c r="L1062" t="s">
        <v>45</v>
      </c>
    </row>
    <row r="1063" spans="1:12" x14ac:dyDescent="0.35">
      <c r="A1063" t="s">
        <v>1174</v>
      </c>
      <c r="B1063">
        <v>24</v>
      </c>
      <c r="C1063" t="str">
        <f t="shared" si="16"/>
        <v>23-59yrs</v>
      </c>
      <c r="D1063" t="s">
        <v>17</v>
      </c>
      <c r="E1063" t="s">
        <v>26</v>
      </c>
      <c r="F1063">
        <v>2</v>
      </c>
      <c r="G1063" t="s">
        <v>1377</v>
      </c>
      <c r="H1063">
        <v>5</v>
      </c>
      <c r="I1063" t="s">
        <v>35</v>
      </c>
      <c r="J1063" t="s">
        <v>61</v>
      </c>
      <c r="K1063" t="s">
        <v>22</v>
      </c>
      <c r="L1063" t="s">
        <v>52</v>
      </c>
    </row>
    <row r="1064" spans="1:12" x14ac:dyDescent="0.35">
      <c r="A1064" t="s">
        <v>1179</v>
      </c>
      <c r="B1064">
        <v>24</v>
      </c>
      <c r="C1064" t="str">
        <f t="shared" si="16"/>
        <v>23-59yrs</v>
      </c>
      <c r="D1064" t="s">
        <v>31</v>
      </c>
      <c r="E1064" t="s">
        <v>26</v>
      </c>
      <c r="F1064">
        <v>2</v>
      </c>
      <c r="G1064" t="s">
        <v>1377</v>
      </c>
      <c r="H1064">
        <v>4</v>
      </c>
      <c r="I1064" t="s">
        <v>108</v>
      </c>
      <c r="J1064" t="s">
        <v>28</v>
      </c>
      <c r="K1064" t="s">
        <v>22</v>
      </c>
      <c r="L1064" t="s">
        <v>1375</v>
      </c>
    </row>
    <row r="1065" spans="1:12" x14ac:dyDescent="0.35">
      <c r="A1065" t="s">
        <v>1205</v>
      </c>
      <c r="B1065">
        <v>24</v>
      </c>
      <c r="C1065" t="str">
        <f t="shared" si="16"/>
        <v>23-59yrs</v>
      </c>
      <c r="D1065" t="s">
        <v>55</v>
      </c>
      <c r="E1065" t="s">
        <v>26</v>
      </c>
      <c r="F1065">
        <v>2</v>
      </c>
      <c r="G1065" t="s">
        <v>1377</v>
      </c>
      <c r="H1065">
        <v>3</v>
      </c>
      <c r="I1065" t="s">
        <v>35</v>
      </c>
      <c r="J1065" t="s">
        <v>36</v>
      </c>
      <c r="K1065" t="s">
        <v>22</v>
      </c>
      <c r="L1065" t="s">
        <v>33</v>
      </c>
    </row>
    <row r="1066" spans="1:12" x14ac:dyDescent="0.35">
      <c r="A1066" t="s">
        <v>1261</v>
      </c>
      <c r="B1066">
        <v>24</v>
      </c>
      <c r="C1066" t="str">
        <f t="shared" si="16"/>
        <v>23-59yrs</v>
      </c>
      <c r="D1066" t="s">
        <v>55</v>
      </c>
      <c r="E1066" t="s">
        <v>26</v>
      </c>
      <c r="F1066">
        <v>6</v>
      </c>
      <c r="G1066" t="s">
        <v>1378</v>
      </c>
      <c r="H1066">
        <v>2</v>
      </c>
      <c r="I1066" t="s">
        <v>27</v>
      </c>
      <c r="J1066" t="s">
        <v>1262</v>
      </c>
      <c r="K1066" t="s">
        <v>20</v>
      </c>
      <c r="L1066" t="s">
        <v>33</v>
      </c>
    </row>
    <row r="1067" spans="1:12" x14ac:dyDescent="0.35">
      <c r="A1067" t="s">
        <v>160</v>
      </c>
      <c r="B1067">
        <v>25</v>
      </c>
      <c r="C1067" t="str">
        <f t="shared" si="16"/>
        <v>23-59yrs</v>
      </c>
      <c r="D1067" t="s">
        <v>31</v>
      </c>
      <c r="E1067" t="s">
        <v>26</v>
      </c>
      <c r="F1067">
        <v>4</v>
      </c>
      <c r="G1067" t="s">
        <v>1378</v>
      </c>
      <c r="H1067">
        <v>1</v>
      </c>
      <c r="I1067" t="s">
        <v>35</v>
      </c>
      <c r="J1067" t="s">
        <v>161</v>
      </c>
      <c r="K1067" t="s">
        <v>20</v>
      </c>
      <c r="L1067" t="s">
        <v>45</v>
      </c>
    </row>
    <row r="1068" spans="1:12" x14ac:dyDescent="0.35">
      <c r="A1068" t="s">
        <v>280</v>
      </c>
      <c r="B1068">
        <v>25</v>
      </c>
      <c r="C1068" t="str">
        <f t="shared" si="16"/>
        <v>23-59yrs</v>
      </c>
      <c r="D1068" t="s">
        <v>31</v>
      </c>
      <c r="E1068" t="s">
        <v>18</v>
      </c>
      <c r="F1068">
        <v>2</v>
      </c>
      <c r="G1068" t="s">
        <v>1377</v>
      </c>
      <c r="H1068">
        <v>4</v>
      </c>
      <c r="I1068" t="s">
        <v>142</v>
      </c>
      <c r="J1068" t="s">
        <v>36</v>
      </c>
      <c r="K1068" t="s">
        <v>20</v>
      </c>
      <c r="L1068" t="s">
        <v>29</v>
      </c>
    </row>
    <row r="1069" spans="1:12" x14ac:dyDescent="0.35">
      <c r="A1069" t="s">
        <v>374</v>
      </c>
      <c r="B1069">
        <v>25</v>
      </c>
      <c r="C1069" t="str">
        <f t="shared" si="16"/>
        <v>23-59yrs</v>
      </c>
      <c r="D1069" t="s">
        <v>55</v>
      </c>
      <c r="E1069" t="s">
        <v>18</v>
      </c>
      <c r="F1069">
        <v>5</v>
      </c>
      <c r="G1069" t="s">
        <v>1378</v>
      </c>
      <c r="H1069">
        <v>1</v>
      </c>
      <c r="I1069" t="s">
        <v>35</v>
      </c>
      <c r="J1069" t="s">
        <v>32</v>
      </c>
      <c r="K1069" t="s">
        <v>20</v>
      </c>
      <c r="L1069" t="s">
        <v>29</v>
      </c>
    </row>
    <row r="1070" spans="1:12" x14ac:dyDescent="0.35">
      <c r="A1070" t="s">
        <v>391</v>
      </c>
      <c r="B1070">
        <v>25</v>
      </c>
      <c r="C1070" t="str">
        <f t="shared" si="16"/>
        <v>23-59yrs</v>
      </c>
      <c r="D1070" t="s">
        <v>55</v>
      </c>
      <c r="E1070" t="s">
        <v>18</v>
      </c>
      <c r="F1070">
        <v>1</v>
      </c>
      <c r="G1070" t="s">
        <v>1377</v>
      </c>
      <c r="H1070">
        <v>3</v>
      </c>
      <c r="I1070" t="s">
        <v>47</v>
      </c>
      <c r="J1070" t="s">
        <v>66</v>
      </c>
      <c r="K1070" t="s">
        <v>22</v>
      </c>
      <c r="L1070" t="s">
        <v>33</v>
      </c>
    </row>
    <row r="1071" spans="1:12" x14ac:dyDescent="0.35">
      <c r="A1071" t="s">
        <v>693</v>
      </c>
      <c r="B1071">
        <v>25</v>
      </c>
      <c r="C1071" t="str">
        <f t="shared" si="16"/>
        <v>23-59yrs</v>
      </c>
      <c r="D1071" t="s">
        <v>87</v>
      </c>
      <c r="E1071" t="s">
        <v>87</v>
      </c>
      <c r="F1071">
        <v>0</v>
      </c>
      <c r="G1071" t="s">
        <v>1377</v>
      </c>
      <c r="H1071">
        <v>2</v>
      </c>
      <c r="I1071" t="s">
        <v>47</v>
      </c>
      <c r="J1071" t="s">
        <v>32</v>
      </c>
      <c r="K1071" t="s">
        <v>20</v>
      </c>
      <c r="L1071" t="s">
        <v>29</v>
      </c>
    </row>
    <row r="1072" spans="1:12" x14ac:dyDescent="0.35">
      <c r="A1072" t="s">
        <v>710</v>
      </c>
      <c r="B1072">
        <v>25</v>
      </c>
      <c r="C1072" t="str">
        <f t="shared" si="16"/>
        <v>23-59yrs</v>
      </c>
      <c r="D1072" t="s">
        <v>17</v>
      </c>
      <c r="E1072" t="s">
        <v>18</v>
      </c>
      <c r="F1072">
        <v>2</v>
      </c>
      <c r="G1072" t="s">
        <v>1377</v>
      </c>
      <c r="H1072">
        <v>2</v>
      </c>
      <c r="I1072" t="s">
        <v>19</v>
      </c>
      <c r="J1072" t="s">
        <v>277</v>
      </c>
      <c r="K1072" t="s">
        <v>22</v>
      </c>
      <c r="L1072" t="s">
        <v>45</v>
      </c>
    </row>
    <row r="1073" spans="1:12" x14ac:dyDescent="0.35">
      <c r="A1073" t="s">
        <v>732</v>
      </c>
      <c r="B1073">
        <v>25</v>
      </c>
      <c r="C1073" t="str">
        <f t="shared" si="16"/>
        <v>23-59yrs</v>
      </c>
      <c r="D1073" t="s">
        <v>17</v>
      </c>
      <c r="E1073" t="s">
        <v>18</v>
      </c>
      <c r="F1073">
        <v>6</v>
      </c>
      <c r="G1073" t="s">
        <v>1378</v>
      </c>
      <c r="H1073">
        <v>3</v>
      </c>
      <c r="I1073" t="s">
        <v>35</v>
      </c>
      <c r="J1073" t="s">
        <v>145</v>
      </c>
      <c r="K1073" t="s">
        <v>22</v>
      </c>
      <c r="L1073" t="s">
        <v>52</v>
      </c>
    </row>
    <row r="1074" spans="1:12" x14ac:dyDescent="0.35">
      <c r="A1074" t="s">
        <v>734</v>
      </c>
      <c r="B1074">
        <v>25</v>
      </c>
      <c r="C1074" t="str">
        <f t="shared" si="16"/>
        <v>23-59yrs</v>
      </c>
      <c r="D1074" t="s">
        <v>55</v>
      </c>
      <c r="E1074" t="s">
        <v>18</v>
      </c>
      <c r="F1074">
        <v>1</v>
      </c>
      <c r="G1074" t="s">
        <v>1377</v>
      </c>
      <c r="H1074">
        <v>2</v>
      </c>
      <c r="I1074" t="s">
        <v>47</v>
      </c>
      <c r="J1074" t="s">
        <v>48</v>
      </c>
      <c r="K1074" t="s">
        <v>22</v>
      </c>
      <c r="L1074" t="s">
        <v>1375</v>
      </c>
    </row>
    <row r="1075" spans="1:12" x14ac:dyDescent="0.35">
      <c r="A1075" t="s">
        <v>755</v>
      </c>
      <c r="B1075">
        <v>25</v>
      </c>
      <c r="C1075" t="str">
        <f t="shared" si="16"/>
        <v>23-59yrs</v>
      </c>
      <c r="D1075" t="s">
        <v>55</v>
      </c>
      <c r="E1075" t="s">
        <v>26</v>
      </c>
      <c r="F1075">
        <v>1</v>
      </c>
      <c r="G1075" t="s">
        <v>1377</v>
      </c>
      <c r="H1075">
        <v>1</v>
      </c>
      <c r="I1075" t="s">
        <v>47</v>
      </c>
      <c r="J1075" t="s">
        <v>21</v>
      </c>
      <c r="K1075" t="s">
        <v>22</v>
      </c>
      <c r="L1075" t="s">
        <v>1375</v>
      </c>
    </row>
    <row r="1076" spans="1:12" x14ac:dyDescent="0.35">
      <c r="A1076" t="s">
        <v>1165</v>
      </c>
      <c r="B1076">
        <v>25</v>
      </c>
      <c r="C1076" t="str">
        <f t="shared" si="16"/>
        <v>23-59yrs</v>
      </c>
      <c r="D1076" t="s">
        <v>17</v>
      </c>
      <c r="E1076" t="s">
        <v>18</v>
      </c>
      <c r="F1076">
        <v>0</v>
      </c>
      <c r="G1076" t="s">
        <v>1377</v>
      </c>
      <c r="H1076">
        <v>2</v>
      </c>
      <c r="I1076" t="s">
        <v>47</v>
      </c>
      <c r="J1076" t="s">
        <v>145</v>
      </c>
      <c r="K1076" t="s">
        <v>22</v>
      </c>
      <c r="L1076" t="s">
        <v>33</v>
      </c>
    </row>
    <row r="1077" spans="1:12" x14ac:dyDescent="0.35">
      <c r="A1077" t="s">
        <v>1175</v>
      </c>
      <c r="B1077">
        <v>25</v>
      </c>
      <c r="C1077" t="str">
        <f t="shared" si="16"/>
        <v>23-59yrs</v>
      </c>
      <c r="D1077" t="s">
        <v>31</v>
      </c>
      <c r="E1077" t="s">
        <v>26</v>
      </c>
      <c r="F1077">
        <v>0</v>
      </c>
      <c r="G1077" t="s">
        <v>1377</v>
      </c>
      <c r="H1077">
        <v>5</v>
      </c>
      <c r="I1077" t="s">
        <v>142</v>
      </c>
      <c r="J1077" t="s">
        <v>32</v>
      </c>
      <c r="K1077" t="s">
        <v>22</v>
      </c>
      <c r="L1077" t="s">
        <v>29</v>
      </c>
    </row>
    <row r="1078" spans="1:12" x14ac:dyDescent="0.35">
      <c r="A1078" t="s">
        <v>1255</v>
      </c>
      <c r="B1078">
        <v>25</v>
      </c>
      <c r="C1078" t="str">
        <f t="shared" si="16"/>
        <v>23-59yrs</v>
      </c>
      <c r="D1078" t="s">
        <v>55</v>
      </c>
      <c r="E1078" t="s">
        <v>18</v>
      </c>
      <c r="F1078">
        <v>5</v>
      </c>
      <c r="G1078" t="s">
        <v>1378</v>
      </c>
      <c r="H1078">
        <v>5</v>
      </c>
      <c r="I1078" t="s">
        <v>35</v>
      </c>
      <c r="J1078" t="s">
        <v>36</v>
      </c>
      <c r="K1078" t="s">
        <v>22</v>
      </c>
      <c r="L1078" t="s">
        <v>33</v>
      </c>
    </row>
    <row r="1079" spans="1:12" x14ac:dyDescent="0.35">
      <c r="A1079" t="s">
        <v>282</v>
      </c>
      <c r="B1079">
        <v>26</v>
      </c>
      <c r="C1079" t="str">
        <f t="shared" si="16"/>
        <v>23-59yrs</v>
      </c>
      <c r="D1079" t="s">
        <v>55</v>
      </c>
      <c r="E1079" t="s">
        <v>18</v>
      </c>
      <c r="F1079">
        <v>5</v>
      </c>
      <c r="G1079" t="s">
        <v>1378</v>
      </c>
      <c r="H1079">
        <v>1</v>
      </c>
      <c r="I1079" t="s">
        <v>27</v>
      </c>
      <c r="J1079" t="s">
        <v>156</v>
      </c>
      <c r="K1079" t="s">
        <v>22</v>
      </c>
      <c r="L1079" t="s">
        <v>29</v>
      </c>
    </row>
    <row r="1080" spans="1:12" x14ac:dyDescent="0.35">
      <c r="A1080" t="s">
        <v>415</v>
      </c>
      <c r="B1080">
        <v>26</v>
      </c>
      <c r="C1080" t="str">
        <f t="shared" si="16"/>
        <v>23-59yrs</v>
      </c>
      <c r="D1080" t="s">
        <v>17</v>
      </c>
      <c r="E1080" t="s">
        <v>18</v>
      </c>
      <c r="F1080">
        <v>1</v>
      </c>
      <c r="G1080" t="s">
        <v>1377</v>
      </c>
      <c r="H1080">
        <v>6</v>
      </c>
      <c r="I1080" t="s">
        <v>142</v>
      </c>
      <c r="J1080" t="s">
        <v>277</v>
      </c>
      <c r="K1080" t="s">
        <v>22</v>
      </c>
      <c r="L1080" t="s">
        <v>33</v>
      </c>
    </row>
    <row r="1081" spans="1:12" x14ac:dyDescent="0.35">
      <c r="A1081" t="s">
        <v>422</v>
      </c>
      <c r="B1081">
        <v>26</v>
      </c>
      <c r="C1081" t="str">
        <f t="shared" si="16"/>
        <v>23-59yrs</v>
      </c>
      <c r="D1081" t="s">
        <v>31</v>
      </c>
      <c r="E1081" t="s">
        <v>26</v>
      </c>
      <c r="F1081">
        <v>0</v>
      </c>
      <c r="G1081" t="s">
        <v>1377</v>
      </c>
      <c r="H1081">
        <v>1</v>
      </c>
      <c r="I1081" t="s">
        <v>47</v>
      </c>
      <c r="J1081" t="s">
        <v>61</v>
      </c>
      <c r="K1081" t="s">
        <v>22</v>
      </c>
      <c r="L1081" t="s">
        <v>33</v>
      </c>
    </row>
    <row r="1082" spans="1:12" x14ac:dyDescent="0.35">
      <c r="A1082" t="s">
        <v>642</v>
      </c>
      <c r="B1082">
        <v>26</v>
      </c>
      <c r="C1082" t="str">
        <f t="shared" si="16"/>
        <v>23-59yrs</v>
      </c>
      <c r="D1082" t="s">
        <v>31</v>
      </c>
      <c r="E1082" t="s">
        <v>18</v>
      </c>
      <c r="F1082">
        <v>2</v>
      </c>
      <c r="G1082" t="s">
        <v>1377</v>
      </c>
      <c r="H1082">
        <v>4</v>
      </c>
      <c r="I1082" t="s">
        <v>142</v>
      </c>
      <c r="J1082" t="s">
        <v>28</v>
      </c>
      <c r="K1082" t="s">
        <v>22</v>
      </c>
      <c r="L1082" t="s">
        <v>33</v>
      </c>
    </row>
    <row r="1083" spans="1:12" x14ac:dyDescent="0.35">
      <c r="A1083" t="s">
        <v>670</v>
      </c>
      <c r="B1083">
        <v>26</v>
      </c>
      <c r="C1083" t="str">
        <f t="shared" si="16"/>
        <v>23-59yrs</v>
      </c>
      <c r="D1083" t="s">
        <v>31</v>
      </c>
      <c r="E1083" t="s">
        <v>26</v>
      </c>
      <c r="F1083">
        <v>0.5</v>
      </c>
      <c r="G1083" t="s">
        <v>1377</v>
      </c>
      <c r="H1083">
        <v>1</v>
      </c>
      <c r="I1083" t="s">
        <v>47</v>
      </c>
      <c r="J1083" t="s">
        <v>166</v>
      </c>
      <c r="K1083" t="s">
        <v>20</v>
      </c>
      <c r="L1083" t="s">
        <v>1375</v>
      </c>
    </row>
    <row r="1084" spans="1:12" x14ac:dyDescent="0.35">
      <c r="A1084" t="s">
        <v>941</v>
      </c>
      <c r="B1084">
        <v>26</v>
      </c>
      <c r="C1084" t="str">
        <f t="shared" si="16"/>
        <v>23-59yrs</v>
      </c>
      <c r="D1084" t="s">
        <v>31</v>
      </c>
      <c r="E1084" t="s">
        <v>18</v>
      </c>
      <c r="F1084">
        <v>3</v>
      </c>
      <c r="G1084" t="s">
        <v>1378</v>
      </c>
      <c r="H1084">
        <v>1</v>
      </c>
      <c r="I1084" t="s">
        <v>27</v>
      </c>
      <c r="J1084" t="s">
        <v>32</v>
      </c>
      <c r="K1084" t="s">
        <v>22</v>
      </c>
      <c r="L1084" t="s">
        <v>29</v>
      </c>
    </row>
    <row r="1085" spans="1:12" x14ac:dyDescent="0.35">
      <c r="A1085" t="s">
        <v>1035</v>
      </c>
      <c r="B1085">
        <v>26</v>
      </c>
      <c r="C1085" t="str">
        <f t="shared" si="16"/>
        <v>23-59yrs</v>
      </c>
      <c r="D1085" t="s">
        <v>55</v>
      </c>
      <c r="E1085" t="s">
        <v>26</v>
      </c>
      <c r="F1085">
        <v>1</v>
      </c>
      <c r="G1085" t="s">
        <v>1377</v>
      </c>
      <c r="H1085">
        <v>4</v>
      </c>
      <c r="I1085" t="s">
        <v>27</v>
      </c>
      <c r="J1085" t="s">
        <v>36</v>
      </c>
      <c r="K1085" t="s">
        <v>22</v>
      </c>
      <c r="L1085" t="s">
        <v>29</v>
      </c>
    </row>
    <row r="1086" spans="1:12" x14ac:dyDescent="0.35">
      <c r="A1086" t="s">
        <v>1078</v>
      </c>
      <c r="B1086">
        <v>26</v>
      </c>
      <c r="C1086" t="str">
        <f t="shared" si="16"/>
        <v>23-59yrs</v>
      </c>
      <c r="D1086" t="s">
        <v>31</v>
      </c>
      <c r="E1086" t="s">
        <v>18</v>
      </c>
      <c r="F1086">
        <v>9</v>
      </c>
      <c r="G1086" t="s">
        <v>1378</v>
      </c>
      <c r="H1086">
        <v>3</v>
      </c>
      <c r="I1086" t="s">
        <v>19</v>
      </c>
      <c r="J1086" t="s">
        <v>66</v>
      </c>
      <c r="K1086" t="s">
        <v>22</v>
      </c>
      <c r="L1086" t="s">
        <v>1375</v>
      </c>
    </row>
    <row r="1087" spans="1:12" x14ac:dyDescent="0.35">
      <c r="A1087" t="s">
        <v>1113</v>
      </c>
      <c r="B1087">
        <v>26</v>
      </c>
      <c r="C1087" t="str">
        <f t="shared" si="16"/>
        <v>23-59yrs</v>
      </c>
      <c r="D1087" t="s">
        <v>31</v>
      </c>
      <c r="E1087" t="s">
        <v>26</v>
      </c>
      <c r="F1087">
        <v>0</v>
      </c>
      <c r="G1087" t="s">
        <v>1377</v>
      </c>
      <c r="H1087">
        <v>2</v>
      </c>
      <c r="I1087" t="s">
        <v>19</v>
      </c>
      <c r="J1087" t="s">
        <v>32</v>
      </c>
      <c r="K1087" t="s">
        <v>20</v>
      </c>
      <c r="L1087" t="s">
        <v>1375</v>
      </c>
    </row>
    <row r="1088" spans="1:12" x14ac:dyDescent="0.35">
      <c r="A1088" t="s">
        <v>1136</v>
      </c>
      <c r="B1088">
        <v>26</v>
      </c>
      <c r="C1088" t="str">
        <f t="shared" si="16"/>
        <v>23-59yrs</v>
      </c>
      <c r="D1088" t="s">
        <v>55</v>
      </c>
      <c r="E1088" t="s">
        <v>26</v>
      </c>
      <c r="F1088">
        <v>1</v>
      </c>
      <c r="G1088" t="s">
        <v>1377</v>
      </c>
      <c r="H1088">
        <v>3</v>
      </c>
      <c r="I1088" t="s">
        <v>142</v>
      </c>
      <c r="J1088" t="s">
        <v>32</v>
      </c>
      <c r="K1088" t="s">
        <v>22</v>
      </c>
      <c r="L1088" t="s">
        <v>1375</v>
      </c>
    </row>
    <row r="1089" spans="1:12" x14ac:dyDescent="0.35">
      <c r="A1089" t="s">
        <v>1152</v>
      </c>
      <c r="B1089">
        <v>26</v>
      </c>
      <c r="C1089" t="str">
        <f t="shared" si="16"/>
        <v>23-59yrs</v>
      </c>
      <c r="D1089" t="s">
        <v>31</v>
      </c>
      <c r="E1089" t="s">
        <v>26</v>
      </c>
      <c r="F1089">
        <v>4</v>
      </c>
      <c r="G1089" t="s">
        <v>1378</v>
      </c>
      <c r="H1089">
        <v>2</v>
      </c>
      <c r="I1089" t="s">
        <v>35</v>
      </c>
      <c r="J1089" t="s">
        <v>32</v>
      </c>
      <c r="K1089" t="s">
        <v>22</v>
      </c>
      <c r="L1089" t="s">
        <v>33</v>
      </c>
    </row>
    <row r="1090" spans="1:12" x14ac:dyDescent="0.35">
      <c r="A1090" t="s">
        <v>1155</v>
      </c>
      <c r="B1090">
        <v>26</v>
      </c>
      <c r="C1090" t="str">
        <f t="shared" ref="C1090:C1153" si="17">VLOOKUP(B1090,$U$2:$V$4,2)</f>
        <v>23-59yrs</v>
      </c>
      <c r="D1090" t="s">
        <v>31</v>
      </c>
      <c r="E1090" t="s">
        <v>26</v>
      </c>
      <c r="F1090">
        <v>4</v>
      </c>
      <c r="G1090" t="s">
        <v>1378</v>
      </c>
      <c r="H1090">
        <v>2</v>
      </c>
      <c r="I1090" t="s">
        <v>27</v>
      </c>
      <c r="J1090" t="s">
        <v>32</v>
      </c>
      <c r="K1090" t="s">
        <v>20</v>
      </c>
      <c r="L1090" t="s">
        <v>29</v>
      </c>
    </row>
    <row r="1091" spans="1:12" x14ac:dyDescent="0.35">
      <c r="A1091" t="s">
        <v>517</v>
      </c>
      <c r="B1091">
        <v>27</v>
      </c>
      <c r="C1091" t="str">
        <f t="shared" si="17"/>
        <v>23-59yrs</v>
      </c>
      <c r="D1091" t="s">
        <v>17</v>
      </c>
      <c r="E1091" t="s">
        <v>18</v>
      </c>
      <c r="F1091">
        <v>0</v>
      </c>
      <c r="G1091" t="s">
        <v>1377</v>
      </c>
      <c r="H1091">
        <v>6</v>
      </c>
      <c r="I1091" t="s">
        <v>47</v>
      </c>
      <c r="J1091" t="s">
        <v>61</v>
      </c>
      <c r="K1091" t="s">
        <v>22</v>
      </c>
      <c r="L1091" t="s">
        <v>52</v>
      </c>
    </row>
    <row r="1092" spans="1:12" x14ac:dyDescent="0.35">
      <c r="A1092" t="s">
        <v>521</v>
      </c>
      <c r="B1092">
        <v>27</v>
      </c>
      <c r="C1092" t="str">
        <f t="shared" si="17"/>
        <v>23-59yrs</v>
      </c>
      <c r="D1092" t="s">
        <v>25</v>
      </c>
      <c r="E1092" t="s">
        <v>18</v>
      </c>
      <c r="F1092">
        <v>3</v>
      </c>
      <c r="G1092" t="s">
        <v>1378</v>
      </c>
      <c r="H1092">
        <v>1</v>
      </c>
      <c r="I1092" t="s">
        <v>35</v>
      </c>
      <c r="J1092" t="s">
        <v>32</v>
      </c>
      <c r="K1092" t="s">
        <v>22</v>
      </c>
      <c r="L1092" t="s">
        <v>33</v>
      </c>
    </row>
    <row r="1093" spans="1:12" x14ac:dyDescent="0.35">
      <c r="A1093" t="s">
        <v>988</v>
      </c>
      <c r="B1093">
        <v>27</v>
      </c>
      <c r="C1093" t="str">
        <f t="shared" si="17"/>
        <v>23-59yrs</v>
      </c>
      <c r="D1093" t="s">
        <v>17</v>
      </c>
      <c r="E1093" t="s">
        <v>18</v>
      </c>
      <c r="F1093">
        <v>3</v>
      </c>
      <c r="G1093" t="s">
        <v>1378</v>
      </c>
      <c r="H1093">
        <v>2</v>
      </c>
      <c r="I1093" t="s">
        <v>35</v>
      </c>
      <c r="J1093" t="s">
        <v>145</v>
      </c>
      <c r="K1093" t="s">
        <v>20</v>
      </c>
      <c r="L1093" t="s">
        <v>33</v>
      </c>
    </row>
    <row r="1094" spans="1:12" x14ac:dyDescent="0.35">
      <c r="A1094" t="s">
        <v>1043</v>
      </c>
      <c r="B1094">
        <v>27</v>
      </c>
      <c r="C1094" t="str">
        <f t="shared" si="17"/>
        <v>23-59yrs</v>
      </c>
      <c r="D1094" t="s">
        <v>55</v>
      </c>
      <c r="E1094" t="s">
        <v>18</v>
      </c>
      <c r="F1094">
        <v>1</v>
      </c>
      <c r="G1094" t="s">
        <v>1377</v>
      </c>
      <c r="H1094">
        <v>3</v>
      </c>
      <c r="I1094" t="s">
        <v>35</v>
      </c>
      <c r="J1094" t="s">
        <v>21</v>
      </c>
      <c r="K1094" t="s">
        <v>22</v>
      </c>
      <c r="L1094" t="s">
        <v>33</v>
      </c>
    </row>
    <row r="1095" spans="1:12" x14ac:dyDescent="0.35">
      <c r="A1095" t="s">
        <v>1124</v>
      </c>
      <c r="B1095">
        <v>27</v>
      </c>
      <c r="C1095" t="str">
        <f t="shared" si="17"/>
        <v>23-59yrs</v>
      </c>
      <c r="D1095" t="s">
        <v>55</v>
      </c>
      <c r="E1095" t="s">
        <v>26</v>
      </c>
      <c r="F1095">
        <v>4</v>
      </c>
      <c r="G1095" t="s">
        <v>1378</v>
      </c>
      <c r="H1095">
        <v>8</v>
      </c>
      <c r="I1095" t="s">
        <v>27</v>
      </c>
      <c r="J1095" t="s">
        <v>32</v>
      </c>
      <c r="K1095" t="s">
        <v>22</v>
      </c>
      <c r="L1095" t="s">
        <v>33</v>
      </c>
    </row>
    <row r="1096" spans="1:12" x14ac:dyDescent="0.35">
      <c r="A1096" t="s">
        <v>1168</v>
      </c>
      <c r="B1096">
        <v>27</v>
      </c>
      <c r="C1096" t="str">
        <f t="shared" si="17"/>
        <v>23-59yrs</v>
      </c>
      <c r="D1096" t="s">
        <v>17</v>
      </c>
      <c r="E1096" t="s">
        <v>26</v>
      </c>
      <c r="F1096">
        <v>0</v>
      </c>
      <c r="G1096" t="s">
        <v>1377</v>
      </c>
      <c r="H1096">
        <v>2</v>
      </c>
      <c r="I1096" t="s">
        <v>27</v>
      </c>
      <c r="J1096" t="s">
        <v>166</v>
      </c>
      <c r="K1096" t="s">
        <v>22</v>
      </c>
      <c r="L1096" t="s">
        <v>33</v>
      </c>
    </row>
    <row r="1097" spans="1:12" x14ac:dyDescent="0.35">
      <c r="A1097" t="s">
        <v>486</v>
      </c>
      <c r="B1097">
        <v>28</v>
      </c>
      <c r="C1097" t="str">
        <f t="shared" si="17"/>
        <v>23-59yrs</v>
      </c>
      <c r="D1097" t="s">
        <v>87</v>
      </c>
      <c r="E1097" t="s">
        <v>87</v>
      </c>
      <c r="F1097">
        <v>0</v>
      </c>
      <c r="G1097" t="s">
        <v>1377</v>
      </c>
      <c r="H1097">
        <v>2</v>
      </c>
      <c r="I1097" t="s">
        <v>108</v>
      </c>
      <c r="J1097" t="s">
        <v>156</v>
      </c>
      <c r="K1097" t="s">
        <v>22</v>
      </c>
      <c r="L1097" t="s">
        <v>33</v>
      </c>
    </row>
    <row r="1098" spans="1:12" x14ac:dyDescent="0.35">
      <c r="A1098" t="s">
        <v>538</v>
      </c>
      <c r="B1098">
        <v>28</v>
      </c>
      <c r="C1098" t="str">
        <f t="shared" si="17"/>
        <v>23-59yrs</v>
      </c>
      <c r="D1098" t="s">
        <v>17</v>
      </c>
      <c r="E1098" t="s">
        <v>18</v>
      </c>
      <c r="F1098">
        <v>4</v>
      </c>
      <c r="G1098" t="s">
        <v>1378</v>
      </c>
      <c r="H1098">
        <v>2</v>
      </c>
      <c r="I1098" t="s">
        <v>27</v>
      </c>
      <c r="J1098" t="s">
        <v>39</v>
      </c>
      <c r="K1098" t="s">
        <v>22</v>
      </c>
      <c r="L1098" t="s">
        <v>33</v>
      </c>
    </row>
    <row r="1099" spans="1:12" x14ac:dyDescent="0.35">
      <c r="A1099" t="s">
        <v>749</v>
      </c>
      <c r="B1099">
        <v>28</v>
      </c>
      <c r="C1099" t="str">
        <f t="shared" si="17"/>
        <v>23-59yrs</v>
      </c>
      <c r="D1099" t="s">
        <v>17</v>
      </c>
      <c r="E1099" t="s">
        <v>18</v>
      </c>
      <c r="F1099">
        <v>3</v>
      </c>
      <c r="G1099" t="s">
        <v>1378</v>
      </c>
      <c r="H1099">
        <v>2</v>
      </c>
      <c r="I1099" t="s">
        <v>27</v>
      </c>
      <c r="J1099" t="s">
        <v>32</v>
      </c>
      <c r="K1099" t="s">
        <v>22</v>
      </c>
      <c r="L1099" t="s">
        <v>33</v>
      </c>
    </row>
    <row r="1100" spans="1:12" x14ac:dyDescent="0.35">
      <c r="A1100" t="s">
        <v>761</v>
      </c>
      <c r="B1100">
        <v>28</v>
      </c>
      <c r="C1100" t="str">
        <f t="shared" si="17"/>
        <v>23-59yrs</v>
      </c>
      <c r="D1100" t="s">
        <v>25</v>
      </c>
      <c r="E1100" t="s">
        <v>87</v>
      </c>
      <c r="F1100">
        <v>2</v>
      </c>
      <c r="G1100" t="s">
        <v>1377</v>
      </c>
      <c r="H1100">
        <v>1</v>
      </c>
      <c r="I1100" t="s">
        <v>142</v>
      </c>
      <c r="J1100" t="s">
        <v>28</v>
      </c>
      <c r="K1100" t="s">
        <v>22</v>
      </c>
      <c r="L1100" t="s">
        <v>37</v>
      </c>
    </row>
    <row r="1101" spans="1:12" x14ac:dyDescent="0.35">
      <c r="A1101" t="s">
        <v>866</v>
      </c>
      <c r="B1101">
        <v>28</v>
      </c>
      <c r="C1101" t="str">
        <f t="shared" si="17"/>
        <v>23-59yrs</v>
      </c>
      <c r="D1101" t="s">
        <v>17</v>
      </c>
      <c r="E1101" t="s">
        <v>18</v>
      </c>
      <c r="F1101">
        <v>3</v>
      </c>
      <c r="G1101" t="s">
        <v>1378</v>
      </c>
      <c r="H1101">
        <v>1</v>
      </c>
      <c r="I1101" t="s">
        <v>47</v>
      </c>
      <c r="J1101" t="s">
        <v>61</v>
      </c>
      <c r="K1101" t="s">
        <v>22</v>
      </c>
      <c r="L1101" t="s">
        <v>45</v>
      </c>
    </row>
    <row r="1102" spans="1:12" x14ac:dyDescent="0.35">
      <c r="A1102" t="s">
        <v>1028</v>
      </c>
      <c r="B1102">
        <v>28</v>
      </c>
      <c r="C1102" t="str">
        <f t="shared" si="17"/>
        <v>23-59yrs</v>
      </c>
      <c r="D1102" t="s">
        <v>17</v>
      </c>
      <c r="E1102" t="s">
        <v>18</v>
      </c>
      <c r="F1102">
        <v>3</v>
      </c>
      <c r="G1102" t="s">
        <v>1378</v>
      </c>
      <c r="H1102">
        <v>4</v>
      </c>
      <c r="I1102" t="s">
        <v>35</v>
      </c>
      <c r="J1102" t="s">
        <v>58</v>
      </c>
      <c r="K1102" t="s">
        <v>22</v>
      </c>
      <c r="L1102" t="s">
        <v>33</v>
      </c>
    </row>
    <row r="1103" spans="1:12" x14ac:dyDescent="0.35">
      <c r="A1103" t="s">
        <v>1161</v>
      </c>
      <c r="B1103">
        <v>28</v>
      </c>
      <c r="C1103" t="str">
        <f t="shared" si="17"/>
        <v>23-59yrs</v>
      </c>
      <c r="D1103" t="s">
        <v>17</v>
      </c>
      <c r="E1103" t="s">
        <v>18</v>
      </c>
      <c r="F1103">
        <v>5</v>
      </c>
      <c r="G1103" t="s">
        <v>1378</v>
      </c>
      <c r="H1103">
        <v>2</v>
      </c>
      <c r="I1103" t="s">
        <v>47</v>
      </c>
      <c r="J1103" t="s">
        <v>61</v>
      </c>
      <c r="K1103" t="s">
        <v>22</v>
      </c>
      <c r="L1103" t="s">
        <v>1375</v>
      </c>
    </row>
    <row r="1104" spans="1:12" x14ac:dyDescent="0.35">
      <c r="A1104" t="s">
        <v>414</v>
      </c>
      <c r="B1104">
        <v>29</v>
      </c>
      <c r="C1104" t="str">
        <f t="shared" si="17"/>
        <v>23-59yrs</v>
      </c>
      <c r="D1104" t="s">
        <v>17</v>
      </c>
      <c r="E1104" t="s">
        <v>18</v>
      </c>
      <c r="F1104">
        <v>8</v>
      </c>
      <c r="G1104" t="s">
        <v>1378</v>
      </c>
      <c r="H1104">
        <v>0.5</v>
      </c>
      <c r="I1104" t="s">
        <v>35</v>
      </c>
      <c r="J1104" t="s">
        <v>145</v>
      </c>
      <c r="K1104" t="s">
        <v>20</v>
      </c>
      <c r="L1104" t="s">
        <v>33</v>
      </c>
    </row>
    <row r="1105" spans="1:12" x14ac:dyDescent="0.35">
      <c r="A1105" t="s">
        <v>853</v>
      </c>
      <c r="B1105">
        <v>29</v>
      </c>
      <c r="C1105" t="str">
        <f t="shared" si="17"/>
        <v>23-59yrs</v>
      </c>
      <c r="D1105" t="s">
        <v>55</v>
      </c>
      <c r="E1105" t="s">
        <v>18</v>
      </c>
      <c r="F1105">
        <v>2</v>
      </c>
      <c r="G1105" t="s">
        <v>1377</v>
      </c>
      <c r="H1105">
        <v>0</v>
      </c>
      <c r="I1105" t="s">
        <v>27</v>
      </c>
      <c r="J1105" t="s">
        <v>66</v>
      </c>
      <c r="K1105" t="s">
        <v>22</v>
      </c>
      <c r="L1105" t="s">
        <v>817</v>
      </c>
    </row>
    <row r="1106" spans="1:12" x14ac:dyDescent="0.35">
      <c r="A1106" t="s">
        <v>1050</v>
      </c>
      <c r="B1106">
        <v>29</v>
      </c>
      <c r="C1106" t="str">
        <f t="shared" si="17"/>
        <v>23-59yrs</v>
      </c>
      <c r="D1106" t="s">
        <v>17</v>
      </c>
      <c r="E1106" t="s">
        <v>18</v>
      </c>
      <c r="F1106">
        <v>10</v>
      </c>
      <c r="G1106" t="s">
        <v>1378</v>
      </c>
      <c r="H1106">
        <v>7</v>
      </c>
      <c r="I1106" t="s">
        <v>47</v>
      </c>
      <c r="J1106" t="s">
        <v>145</v>
      </c>
      <c r="K1106" t="s">
        <v>22</v>
      </c>
      <c r="L1106" t="s">
        <v>45</v>
      </c>
    </row>
    <row r="1107" spans="1:12" x14ac:dyDescent="0.35">
      <c r="A1107" t="s">
        <v>1160</v>
      </c>
      <c r="B1107">
        <v>29</v>
      </c>
      <c r="C1107" t="str">
        <f t="shared" si="17"/>
        <v>23-59yrs</v>
      </c>
      <c r="D1107" t="s">
        <v>55</v>
      </c>
      <c r="E1107" t="s">
        <v>18</v>
      </c>
      <c r="F1107">
        <v>5</v>
      </c>
      <c r="G1107" t="s">
        <v>1378</v>
      </c>
      <c r="H1107">
        <v>2</v>
      </c>
      <c r="I1107" t="s">
        <v>19</v>
      </c>
      <c r="J1107" t="s">
        <v>36</v>
      </c>
      <c r="K1107" t="s">
        <v>22</v>
      </c>
      <c r="L1107" t="s">
        <v>33</v>
      </c>
    </row>
    <row r="1108" spans="1:12" x14ac:dyDescent="0.35">
      <c r="A1108" t="s">
        <v>324</v>
      </c>
      <c r="B1108">
        <v>30</v>
      </c>
      <c r="C1108" t="str">
        <f t="shared" si="17"/>
        <v>23-59yrs</v>
      </c>
      <c r="D1108" t="s">
        <v>55</v>
      </c>
      <c r="E1108" t="s">
        <v>26</v>
      </c>
      <c r="F1108">
        <v>3</v>
      </c>
      <c r="G1108" t="s">
        <v>1378</v>
      </c>
      <c r="H1108">
        <v>1</v>
      </c>
      <c r="I1108" t="s">
        <v>47</v>
      </c>
      <c r="J1108" t="s">
        <v>156</v>
      </c>
      <c r="K1108" t="s">
        <v>22</v>
      </c>
      <c r="L1108" t="s">
        <v>1375</v>
      </c>
    </row>
    <row r="1109" spans="1:12" x14ac:dyDescent="0.35">
      <c r="A1109" t="s">
        <v>569</v>
      </c>
      <c r="B1109">
        <v>30</v>
      </c>
      <c r="C1109" t="str">
        <f t="shared" si="17"/>
        <v>23-59yrs</v>
      </c>
      <c r="D1109" t="s">
        <v>87</v>
      </c>
      <c r="E1109" t="s">
        <v>87</v>
      </c>
      <c r="F1109">
        <v>0</v>
      </c>
      <c r="G1109" t="s">
        <v>1377</v>
      </c>
      <c r="H1109">
        <v>1</v>
      </c>
      <c r="I1109" t="s">
        <v>27</v>
      </c>
      <c r="J1109" t="s">
        <v>61</v>
      </c>
      <c r="K1109" t="s">
        <v>22</v>
      </c>
      <c r="L1109" t="s">
        <v>33</v>
      </c>
    </row>
    <row r="1110" spans="1:12" x14ac:dyDescent="0.35">
      <c r="A1110" t="s">
        <v>746</v>
      </c>
      <c r="B1110">
        <v>30</v>
      </c>
      <c r="C1110" t="str">
        <f t="shared" si="17"/>
        <v>23-59yrs</v>
      </c>
      <c r="D1110" t="s">
        <v>55</v>
      </c>
      <c r="E1110" t="s">
        <v>18</v>
      </c>
      <c r="F1110">
        <v>4</v>
      </c>
      <c r="G1110" t="s">
        <v>1378</v>
      </c>
      <c r="H1110">
        <v>1</v>
      </c>
      <c r="I1110" t="s">
        <v>27</v>
      </c>
      <c r="J1110" t="s">
        <v>747</v>
      </c>
      <c r="K1110" t="s">
        <v>20</v>
      </c>
      <c r="L1110" t="s">
        <v>1375</v>
      </c>
    </row>
    <row r="1111" spans="1:12" x14ac:dyDescent="0.35">
      <c r="A1111" t="s">
        <v>765</v>
      </c>
      <c r="B1111">
        <v>30</v>
      </c>
      <c r="C1111" t="str">
        <f t="shared" si="17"/>
        <v>23-59yrs</v>
      </c>
      <c r="D1111" t="s">
        <v>25</v>
      </c>
      <c r="E1111" t="s">
        <v>18</v>
      </c>
      <c r="F1111">
        <v>4</v>
      </c>
      <c r="G1111" t="s">
        <v>1378</v>
      </c>
      <c r="H1111">
        <v>6</v>
      </c>
      <c r="I1111" t="s">
        <v>47</v>
      </c>
      <c r="J1111" t="s">
        <v>36</v>
      </c>
      <c r="K1111" t="s">
        <v>22</v>
      </c>
      <c r="L1111" t="s">
        <v>29</v>
      </c>
    </row>
    <row r="1112" spans="1:12" x14ac:dyDescent="0.35">
      <c r="A1112" t="s">
        <v>786</v>
      </c>
      <c r="B1112">
        <v>30</v>
      </c>
      <c r="C1112" t="str">
        <f t="shared" si="17"/>
        <v>23-59yrs</v>
      </c>
      <c r="D1112" t="s">
        <v>31</v>
      </c>
      <c r="E1112" t="s">
        <v>18</v>
      </c>
      <c r="F1112">
        <v>2</v>
      </c>
      <c r="G1112" t="s">
        <v>1377</v>
      </c>
      <c r="H1112">
        <v>1</v>
      </c>
      <c r="I1112" t="s">
        <v>27</v>
      </c>
      <c r="J1112" t="s">
        <v>76</v>
      </c>
      <c r="K1112" t="s">
        <v>22</v>
      </c>
      <c r="L1112" t="s">
        <v>29</v>
      </c>
    </row>
    <row r="1113" spans="1:12" x14ac:dyDescent="0.35">
      <c r="A1113" t="s">
        <v>912</v>
      </c>
      <c r="B1113">
        <v>30</v>
      </c>
      <c r="C1113" t="str">
        <f t="shared" si="17"/>
        <v>23-59yrs</v>
      </c>
      <c r="D1113" t="s">
        <v>55</v>
      </c>
      <c r="E1113" t="s">
        <v>18</v>
      </c>
      <c r="F1113">
        <v>4</v>
      </c>
      <c r="G1113" t="s">
        <v>1378</v>
      </c>
      <c r="H1113">
        <v>4</v>
      </c>
      <c r="I1113" t="s">
        <v>47</v>
      </c>
      <c r="J1113" t="s">
        <v>36</v>
      </c>
      <c r="K1113" t="s">
        <v>20</v>
      </c>
      <c r="L1113" t="s">
        <v>29</v>
      </c>
    </row>
    <row r="1114" spans="1:12" x14ac:dyDescent="0.35">
      <c r="A1114" t="s">
        <v>929</v>
      </c>
      <c r="B1114">
        <v>30</v>
      </c>
      <c r="C1114" t="str">
        <f t="shared" si="17"/>
        <v>23-59yrs</v>
      </c>
      <c r="D1114" t="s">
        <v>17</v>
      </c>
      <c r="E1114" t="s">
        <v>26</v>
      </c>
      <c r="F1114">
        <v>1</v>
      </c>
      <c r="G1114" t="s">
        <v>1377</v>
      </c>
      <c r="H1114">
        <v>1</v>
      </c>
      <c r="I1114" t="s">
        <v>47</v>
      </c>
      <c r="J1114" t="s">
        <v>68</v>
      </c>
      <c r="K1114" t="s">
        <v>22</v>
      </c>
      <c r="L1114" t="s">
        <v>1375</v>
      </c>
    </row>
    <row r="1115" spans="1:12" x14ac:dyDescent="0.35">
      <c r="A1115" t="s">
        <v>1220</v>
      </c>
      <c r="B1115">
        <v>30</v>
      </c>
      <c r="C1115" t="str">
        <f t="shared" si="17"/>
        <v>23-59yrs</v>
      </c>
      <c r="D1115" t="s">
        <v>31</v>
      </c>
      <c r="E1115" t="s">
        <v>18</v>
      </c>
      <c r="F1115">
        <v>2</v>
      </c>
      <c r="G1115" t="s">
        <v>1377</v>
      </c>
      <c r="H1115">
        <v>1</v>
      </c>
      <c r="I1115" t="s">
        <v>27</v>
      </c>
      <c r="J1115" t="s">
        <v>36</v>
      </c>
      <c r="K1115" t="s">
        <v>20</v>
      </c>
      <c r="L1115" t="s">
        <v>701</v>
      </c>
    </row>
    <row r="1116" spans="1:12" x14ac:dyDescent="0.35">
      <c r="A1116" t="s">
        <v>79</v>
      </c>
      <c r="B1116">
        <v>31</v>
      </c>
      <c r="C1116" t="str">
        <f t="shared" si="17"/>
        <v>23-59yrs</v>
      </c>
      <c r="D1116" t="s">
        <v>55</v>
      </c>
      <c r="E1116" t="s">
        <v>18</v>
      </c>
      <c r="F1116">
        <v>8</v>
      </c>
      <c r="G1116" t="s">
        <v>1378</v>
      </c>
      <c r="H1116">
        <v>2</v>
      </c>
      <c r="I1116" t="s">
        <v>19</v>
      </c>
      <c r="J1116" t="s">
        <v>32</v>
      </c>
      <c r="K1116" t="s">
        <v>22</v>
      </c>
      <c r="L1116" t="s">
        <v>80</v>
      </c>
    </row>
    <row r="1117" spans="1:12" x14ac:dyDescent="0.35">
      <c r="A1117" t="s">
        <v>467</v>
      </c>
      <c r="B1117">
        <v>31</v>
      </c>
      <c r="C1117" t="str">
        <f t="shared" si="17"/>
        <v>23-59yrs</v>
      </c>
      <c r="D1117" t="s">
        <v>25</v>
      </c>
      <c r="E1117" t="s">
        <v>18</v>
      </c>
      <c r="F1117">
        <v>4</v>
      </c>
      <c r="G1117" t="s">
        <v>1378</v>
      </c>
      <c r="H1117">
        <v>1</v>
      </c>
      <c r="I1117" t="s">
        <v>142</v>
      </c>
      <c r="J1117" t="s">
        <v>96</v>
      </c>
      <c r="K1117" t="s">
        <v>20</v>
      </c>
      <c r="L1117" t="s">
        <v>1375</v>
      </c>
    </row>
    <row r="1118" spans="1:12" x14ac:dyDescent="0.35">
      <c r="A1118" t="s">
        <v>1025</v>
      </c>
      <c r="B1118">
        <v>31</v>
      </c>
      <c r="C1118" t="str">
        <f t="shared" si="17"/>
        <v>23-59yrs</v>
      </c>
      <c r="D1118" t="s">
        <v>17</v>
      </c>
      <c r="E1118" t="s">
        <v>18</v>
      </c>
      <c r="F1118">
        <v>4</v>
      </c>
      <c r="G1118" t="s">
        <v>1378</v>
      </c>
      <c r="H1118">
        <v>2</v>
      </c>
      <c r="I1118" t="s">
        <v>19</v>
      </c>
      <c r="J1118" t="s">
        <v>277</v>
      </c>
      <c r="K1118" t="s">
        <v>22</v>
      </c>
      <c r="L1118" t="s">
        <v>33</v>
      </c>
    </row>
    <row r="1119" spans="1:12" x14ac:dyDescent="0.35">
      <c r="A1119" t="s">
        <v>1200</v>
      </c>
      <c r="B1119">
        <v>31</v>
      </c>
      <c r="C1119" t="str">
        <f t="shared" si="17"/>
        <v>23-59yrs</v>
      </c>
      <c r="D1119" t="s">
        <v>31</v>
      </c>
      <c r="E1119" t="s">
        <v>18</v>
      </c>
      <c r="F1119">
        <v>8</v>
      </c>
      <c r="G1119" t="s">
        <v>1378</v>
      </c>
      <c r="H1119">
        <v>2</v>
      </c>
      <c r="I1119" t="s">
        <v>47</v>
      </c>
      <c r="J1119" t="s">
        <v>61</v>
      </c>
      <c r="K1119" t="s">
        <v>22</v>
      </c>
      <c r="L1119" t="s">
        <v>29</v>
      </c>
    </row>
    <row r="1120" spans="1:12" x14ac:dyDescent="0.35">
      <c r="A1120" t="s">
        <v>312</v>
      </c>
      <c r="B1120">
        <v>32</v>
      </c>
      <c r="C1120" t="str">
        <f t="shared" si="17"/>
        <v>23-59yrs</v>
      </c>
      <c r="D1120" t="s">
        <v>17</v>
      </c>
      <c r="E1120" t="s">
        <v>18</v>
      </c>
      <c r="F1120">
        <v>4</v>
      </c>
      <c r="G1120" t="s">
        <v>1378</v>
      </c>
      <c r="H1120">
        <v>3</v>
      </c>
      <c r="I1120" t="s">
        <v>142</v>
      </c>
      <c r="J1120" t="s">
        <v>58</v>
      </c>
      <c r="K1120" t="s">
        <v>22</v>
      </c>
      <c r="L1120" t="s">
        <v>52</v>
      </c>
    </row>
    <row r="1121" spans="1:12" x14ac:dyDescent="0.35">
      <c r="A1121" t="s">
        <v>444</v>
      </c>
      <c r="B1121">
        <v>32</v>
      </c>
      <c r="C1121" t="str">
        <f t="shared" si="17"/>
        <v>23-59yrs</v>
      </c>
      <c r="D1121" t="s">
        <v>31</v>
      </c>
      <c r="E1121" t="s">
        <v>18</v>
      </c>
      <c r="F1121">
        <v>1</v>
      </c>
      <c r="G1121" t="s">
        <v>1377</v>
      </c>
      <c r="H1121">
        <v>2</v>
      </c>
      <c r="I1121" t="s">
        <v>108</v>
      </c>
      <c r="J1121" t="s">
        <v>66</v>
      </c>
      <c r="K1121" t="s">
        <v>22</v>
      </c>
      <c r="L1121" t="s">
        <v>1375</v>
      </c>
    </row>
    <row r="1122" spans="1:12" x14ac:dyDescent="0.35">
      <c r="A1122" t="s">
        <v>537</v>
      </c>
      <c r="B1122">
        <v>32</v>
      </c>
      <c r="C1122" t="str">
        <f t="shared" si="17"/>
        <v>23-59yrs</v>
      </c>
      <c r="D1122" t="s">
        <v>55</v>
      </c>
      <c r="E1122" t="s">
        <v>26</v>
      </c>
      <c r="F1122">
        <v>1</v>
      </c>
      <c r="G1122" t="s">
        <v>1377</v>
      </c>
      <c r="H1122">
        <v>2</v>
      </c>
      <c r="I1122" t="s">
        <v>142</v>
      </c>
      <c r="J1122" t="s">
        <v>36</v>
      </c>
      <c r="K1122" t="s">
        <v>22</v>
      </c>
      <c r="L1122" t="s">
        <v>1375</v>
      </c>
    </row>
    <row r="1123" spans="1:12" x14ac:dyDescent="0.35">
      <c r="A1123" t="s">
        <v>682</v>
      </c>
      <c r="B1123">
        <v>32</v>
      </c>
      <c r="C1123" t="str">
        <f t="shared" si="17"/>
        <v>23-59yrs</v>
      </c>
      <c r="D1123" t="s">
        <v>17</v>
      </c>
      <c r="E1123" t="s">
        <v>26</v>
      </c>
      <c r="F1123">
        <v>2</v>
      </c>
      <c r="G1123" t="s">
        <v>1377</v>
      </c>
      <c r="H1123">
        <v>1</v>
      </c>
      <c r="I1123" t="s">
        <v>47</v>
      </c>
      <c r="J1123" t="s">
        <v>156</v>
      </c>
      <c r="K1123" t="s">
        <v>20</v>
      </c>
      <c r="L1123" t="s">
        <v>45</v>
      </c>
    </row>
    <row r="1124" spans="1:12" x14ac:dyDescent="0.35">
      <c r="A1124" t="s">
        <v>717</v>
      </c>
      <c r="B1124">
        <v>32</v>
      </c>
      <c r="C1124" t="str">
        <f t="shared" si="17"/>
        <v>23-59yrs</v>
      </c>
      <c r="D1124" t="s">
        <v>55</v>
      </c>
      <c r="E1124" t="s">
        <v>18</v>
      </c>
      <c r="F1124">
        <v>1</v>
      </c>
      <c r="G1124" t="s">
        <v>1377</v>
      </c>
      <c r="H1124">
        <v>3</v>
      </c>
      <c r="I1124" t="s">
        <v>47</v>
      </c>
      <c r="J1124" t="s">
        <v>28</v>
      </c>
      <c r="K1124" t="s">
        <v>22</v>
      </c>
      <c r="L1124" t="s">
        <v>29</v>
      </c>
    </row>
    <row r="1125" spans="1:12" x14ac:dyDescent="0.35">
      <c r="A1125" t="s">
        <v>740</v>
      </c>
      <c r="B1125">
        <v>32</v>
      </c>
      <c r="C1125" t="str">
        <f t="shared" si="17"/>
        <v>23-59yrs</v>
      </c>
      <c r="D1125" t="s">
        <v>17</v>
      </c>
      <c r="E1125" t="s">
        <v>18</v>
      </c>
      <c r="F1125">
        <v>6</v>
      </c>
      <c r="G1125" t="s">
        <v>1378</v>
      </c>
      <c r="H1125">
        <v>2</v>
      </c>
      <c r="I1125" t="s">
        <v>27</v>
      </c>
      <c r="J1125" t="s">
        <v>68</v>
      </c>
      <c r="K1125" t="s">
        <v>22</v>
      </c>
      <c r="L1125" t="s">
        <v>33</v>
      </c>
    </row>
    <row r="1126" spans="1:12" x14ac:dyDescent="0.35">
      <c r="A1126" t="s">
        <v>981</v>
      </c>
      <c r="B1126">
        <v>32</v>
      </c>
      <c r="C1126" t="str">
        <f t="shared" si="17"/>
        <v>23-59yrs</v>
      </c>
      <c r="D1126" t="s">
        <v>55</v>
      </c>
      <c r="E1126" t="s">
        <v>18</v>
      </c>
      <c r="F1126">
        <v>2</v>
      </c>
      <c r="G1126" t="s">
        <v>1377</v>
      </c>
      <c r="H1126">
        <v>2</v>
      </c>
      <c r="I1126" t="s">
        <v>57</v>
      </c>
      <c r="J1126" t="s">
        <v>66</v>
      </c>
      <c r="K1126" t="s">
        <v>22</v>
      </c>
      <c r="L1126" t="s">
        <v>1375</v>
      </c>
    </row>
    <row r="1127" spans="1:12" x14ac:dyDescent="0.35">
      <c r="A1127" t="s">
        <v>1072</v>
      </c>
      <c r="B1127">
        <v>32</v>
      </c>
      <c r="C1127" t="str">
        <f t="shared" si="17"/>
        <v>23-59yrs</v>
      </c>
      <c r="D1127" t="s">
        <v>55</v>
      </c>
      <c r="E1127" t="s">
        <v>26</v>
      </c>
      <c r="F1127">
        <v>2</v>
      </c>
      <c r="G1127" t="s">
        <v>1377</v>
      </c>
      <c r="H1127">
        <v>1</v>
      </c>
      <c r="I1127" t="s">
        <v>27</v>
      </c>
      <c r="J1127" t="s">
        <v>32</v>
      </c>
      <c r="K1127" t="s">
        <v>22</v>
      </c>
      <c r="L1127" t="s">
        <v>33</v>
      </c>
    </row>
    <row r="1128" spans="1:12" x14ac:dyDescent="0.35">
      <c r="A1128" t="s">
        <v>1162</v>
      </c>
      <c r="B1128">
        <v>32</v>
      </c>
      <c r="C1128" t="str">
        <f t="shared" si="17"/>
        <v>23-59yrs</v>
      </c>
      <c r="D1128" t="s">
        <v>55</v>
      </c>
      <c r="E1128" t="s">
        <v>18</v>
      </c>
      <c r="F1128">
        <v>3</v>
      </c>
      <c r="G1128" t="s">
        <v>1378</v>
      </c>
      <c r="H1128">
        <v>2</v>
      </c>
      <c r="I1128" t="s">
        <v>47</v>
      </c>
      <c r="J1128" t="s">
        <v>76</v>
      </c>
      <c r="K1128" t="s">
        <v>22</v>
      </c>
      <c r="L1128" t="s">
        <v>37</v>
      </c>
    </row>
    <row r="1129" spans="1:12" x14ac:dyDescent="0.35">
      <c r="A1129" t="s">
        <v>1166</v>
      </c>
      <c r="B1129">
        <v>32</v>
      </c>
      <c r="C1129" t="str">
        <f t="shared" si="17"/>
        <v>23-59yrs</v>
      </c>
      <c r="D1129" t="s">
        <v>55</v>
      </c>
      <c r="E1129" t="s">
        <v>18</v>
      </c>
      <c r="F1129">
        <v>4</v>
      </c>
      <c r="G1129" t="s">
        <v>1378</v>
      </c>
      <c r="H1129">
        <v>0.3</v>
      </c>
      <c r="I1129" t="s">
        <v>47</v>
      </c>
      <c r="J1129" t="s">
        <v>21</v>
      </c>
      <c r="K1129" t="s">
        <v>22</v>
      </c>
      <c r="L1129" t="s">
        <v>1375</v>
      </c>
    </row>
    <row r="1130" spans="1:12" x14ac:dyDescent="0.35">
      <c r="A1130" t="s">
        <v>1002</v>
      </c>
      <c r="B1130">
        <v>33</v>
      </c>
      <c r="C1130" t="str">
        <f t="shared" si="17"/>
        <v>23-59yrs</v>
      </c>
      <c r="D1130" t="s">
        <v>31</v>
      </c>
      <c r="E1130" t="s">
        <v>18</v>
      </c>
      <c r="F1130">
        <v>2</v>
      </c>
      <c r="G1130" t="s">
        <v>1377</v>
      </c>
      <c r="H1130">
        <v>1</v>
      </c>
      <c r="I1130" t="s">
        <v>27</v>
      </c>
      <c r="J1130" t="s">
        <v>48</v>
      </c>
      <c r="K1130" t="s">
        <v>22</v>
      </c>
      <c r="L1130" t="s">
        <v>33</v>
      </c>
    </row>
    <row r="1131" spans="1:12" x14ac:dyDescent="0.35">
      <c r="A1131" t="s">
        <v>1010</v>
      </c>
      <c r="B1131">
        <v>33</v>
      </c>
      <c r="C1131" t="str">
        <f t="shared" si="17"/>
        <v>23-59yrs</v>
      </c>
      <c r="D1131" t="s">
        <v>55</v>
      </c>
      <c r="E1131" t="s">
        <v>18</v>
      </c>
      <c r="F1131">
        <v>4</v>
      </c>
      <c r="G1131" t="s">
        <v>1378</v>
      </c>
      <c r="H1131">
        <v>1</v>
      </c>
      <c r="I1131" t="s">
        <v>47</v>
      </c>
      <c r="J1131" t="s">
        <v>21</v>
      </c>
      <c r="K1131" t="s">
        <v>22</v>
      </c>
      <c r="L1131" t="s">
        <v>1375</v>
      </c>
    </row>
    <row r="1132" spans="1:12" x14ac:dyDescent="0.35">
      <c r="A1132" t="s">
        <v>1044</v>
      </c>
      <c r="B1132">
        <v>33</v>
      </c>
      <c r="C1132" t="str">
        <f t="shared" si="17"/>
        <v>23-59yrs</v>
      </c>
      <c r="D1132" t="s">
        <v>55</v>
      </c>
      <c r="E1132" t="s">
        <v>26</v>
      </c>
      <c r="F1132">
        <v>3</v>
      </c>
      <c r="G1132" t="s">
        <v>1378</v>
      </c>
      <c r="H1132">
        <v>1</v>
      </c>
      <c r="I1132" t="s">
        <v>47</v>
      </c>
      <c r="J1132" t="s">
        <v>166</v>
      </c>
      <c r="K1132" t="s">
        <v>22</v>
      </c>
      <c r="L1132" t="s">
        <v>29</v>
      </c>
    </row>
    <row r="1133" spans="1:12" x14ac:dyDescent="0.35">
      <c r="A1133" t="s">
        <v>1099</v>
      </c>
      <c r="B1133">
        <v>33</v>
      </c>
      <c r="C1133" t="str">
        <f t="shared" si="17"/>
        <v>23-59yrs</v>
      </c>
      <c r="D1133" t="s">
        <v>55</v>
      </c>
      <c r="E1133" t="s">
        <v>26</v>
      </c>
      <c r="F1133">
        <v>2</v>
      </c>
      <c r="G1133" t="s">
        <v>1377</v>
      </c>
      <c r="H1133">
        <v>1</v>
      </c>
      <c r="I1133" t="s">
        <v>47</v>
      </c>
      <c r="J1133" t="s">
        <v>156</v>
      </c>
      <c r="K1133" t="s">
        <v>22</v>
      </c>
      <c r="L1133" t="s">
        <v>33</v>
      </c>
    </row>
    <row r="1134" spans="1:12" x14ac:dyDescent="0.35">
      <c r="A1134" t="s">
        <v>1204</v>
      </c>
      <c r="B1134">
        <v>33</v>
      </c>
      <c r="C1134" t="str">
        <f t="shared" si="17"/>
        <v>23-59yrs</v>
      </c>
      <c r="D1134" t="s">
        <v>55</v>
      </c>
      <c r="E1134" t="s">
        <v>26</v>
      </c>
      <c r="F1134">
        <v>4</v>
      </c>
      <c r="G1134" t="s">
        <v>1378</v>
      </c>
      <c r="H1134">
        <v>4</v>
      </c>
      <c r="I1134" t="s">
        <v>27</v>
      </c>
      <c r="J1134" t="s">
        <v>76</v>
      </c>
      <c r="K1134" t="s">
        <v>22</v>
      </c>
      <c r="L1134" t="s">
        <v>1375</v>
      </c>
    </row>
    <row r="1135" spans="1:12" x14ac:dyDescent="0.35">
      <c r="A1135" t="s">
        <v>255</v>
      </c>
      <c r="B1135">
        <v>34</v>
      </c>
      <c r="C1135" t="str">
        <f t="shared" si="17"/>
        <v>23-59yrs</v>
      </c>
      <c r="D1135" t="s">
        <v>17</v>
      </c>
      <c r="E1135" t="s">
        <v>18</v>
      </c>
      <c r="F1135">
        <v>3</v>
      </c>
      <c r="G1135" t="s">
        <v>1378</v>
      </c>
      <c r="H1135">
        <v>1</v>
      </c>
      <c r="I1135" t="s">
        <v>47</v>
      </c>
      <c r="J1135" t="s">
        <v>166</v>
      </c>
      <c r="K1135" t="s">
        <v>22</v>
      </c>
      <c r="L1135" t="s">
        <v>33</v>
      </c>
    </row>
    <row r="1136" spans="1:12" x14ac:dyDescent="0.35">
      <c r="A1136" t="s">
        <v>272</v>
      </c>
      <c r="B1136">
        <v>34</v>
      </c>
      <c r="C1136" t="str">
        <f t="shared" si="17"/>
        <v>23-59yrs</v>
      </c>
      <c r="D1136" t="s">
        <v>55</v>
      </c>
      <c r="E1136" t="s">
        <v>18</v>
      </c>
      <c r="F1136">
        <v>3</v>
      </c>
      <c r="G1136" t="s">
        <v>1378</v>
      </c>
      <c r="H1136">
        <v>1</v>
      </c>
      <c r="I1136" t="s">
        <v>47</v>
      </c>
      <c r="J1136" t="s">
        <v>76</v>
      </c>
      <c r="K1136" t="s">
        <v>22</v>
      </c>
      <c r="L1136" t="s">
        <v>33</v>
      </c>
    </row>
    <row r="1137" spans="1:12" x14ac:dyDescent="0.35">
      <c r="A1137" t="s">
        <v>274</v>
      </c>
      <c r="B1137">
        <v>34</v>
      </c>
      <c r="C1137" t="str">
        <f t="shared" si="17"/>
        <v>23-59yrs</v>
      </c>
      <c r="D1137" t="s">
        <v>151</v>
      </c>
      <c r="E1137" t="s">
        <v>18</v>
      </c>
      <c r="F1137">
        <v>1.5</v>
      </c>
      <c r="G1137" t="s">
        <v>1377</v>
      </c>
      <c r="H1137">
        <v>1</v>
      </c>
      <c r="I1137" t="s">
        <v>19</v>
      </c>
      <c r="J1137" t="s">
        <v>48</v>
      </c>
      <c r="K1137" t="s">
        <v>20</v>
      </c>
      <c r="L1137" t="s">
        <v>275</v>
      </c>
    </row>
    <row r="1138" spans="1:12" x14ac:dyDescent="0.35">
      <c r="A1138" t="s">
        <v>457</v>
      </c>
      <c r="B1138">
        <v>34</v>
      </c>
      <c r="C1138" t="str">
        <f t="shared" si="17"/>
        <v>23-59yrs</v>
      </c>
      <c r="D1138" t="s">
        <v>55</v>
      </c>
      <c r="E1138" t="s">
        <v>18</v>
      </c>
      <c r="F1138">
        <v>2</v>
      </c>
      <c r="G1138" t="s">
        <v>1377</v>
      </c>
      <c r="H1138">
        <v>2</v>
      </c>
      <c r="I1138" t="s">
        <v>108</v>
      </c>
      <c r="J1138" t="s">
        <v>96</v>
      </c>
      <c r="K1138" t="s">
        <v>22</v>
      </c>
      <c r="L1138" t="s">
        <v>33</v>
      </c>
    </row>
    <row r="1139" spans="1:12" x14ac:dyDescent="0.35">
      <c r="A1139" t="s">
        <v>637</v>
      </c>
      <c r="B1139">
        <v>34</v>
      </c>
      <c r="C1139" t="str">
        <f t="shared" si="17"/>
        <v>23-59yrs</v>
      </c>
      <c r="D1139" t="s">
        <v>55</v>
      </c>
      <c r="E1139" t="s">
        <v>18</v>
      </c>
      <c r="F1139">
        <v>2</v>
      </c>
      <c r="G1139" t="s">
        <v>1377</v>
      </c>
      <c r="H1139">
        <v>6</v>
      </c>
      <c r="I1139" t="s">
        <v>47</v>
      </c>
      <c r="J1139" t="s">
        <v>32</v>
      </c>
      <c r="K1139" t="s">
        <v>22</v>
      </c>
      <c r="L1139" t="s">
        <v>33</v>
      </c>
    </row>
    <row r="1140" spans="1:12" x14ac:dyDescent="0.35">
      <c r="A1140" t="s">
        <v>741</v>
      </c>
      <c r="B1140">
        <v>34</v>
      </c>
      <c r="C1140" t="str">
        <f t="shared" si="17"/>
        <v>23-59yrs</v>
      </c>
      <c r="D1140" t="s">
        <v>55</v>
      </c>
      <c r="E1140" t="s">
        <v>18</v>
      </c>
      <c r="F1140">
        <v>2</v>
      </c>
      <c r="G1140" t="s">
        <v>1377</v>
      </c>
      <c r="H1140">
        <v>4</v>
      </c>
      <c r="I1140" t="s">
        <v>142</v>
      </c>
      <c r="J1140" t="s">
        <v>21</v>
      </c>
      <c r="K1140" t="s">
        <v>20</v>
      </c>
      <c r="L1140" t="s">
        <v>37</v>
      </c>
    </row>
    <row r="1141" spans="1:12" x14ac:dyDescent="0.35">
      <c r="A1141" t="s">
        <v>760</v>
      </c>
      <c r="B1141">
        <v>34</v>
      </c>
      <c r="C1141" t="str">
        <f t="shared" si="17"/>
        <v>23-59yrs</v>
      </c>
      <c r="D1141" t="s">
        <v>17</v>
      </c>
      <c r="E1141" t="s">
        <v>87</v>
      </c>
      <c r="F1141">
        <v>2</v>
      </c>
      <c r="G1141" t="s">
        <v>1377</v>
      </c>
      <c r="H1141">
        <v>2</v>
      </c>
      <c r="I1141" t="s">
        <v>47</v>
      </c>
      <c r="J1141" t="s">
        <v>277</v>
      </c>
      <c r="K1141" t="s">
        <v>22</v>
      </c>
      <c r="L1141" t="s">
        <v>52</v>
      </c>
    </row>
    <row r="1142" spans="1:12" x14ac:dyDescent="0.35">
      <c r="A1142" t="s">
        <v>954</v>
      </c>
      <c r="B1142">
        <v>34</v>
      </c>
      <c r="C1142" t="str">
        <f t="shared" si="17"/>
        <v>23-59yrs</v>
      </c>
      <c r="D1142" t="s">
        <v>55</v>
      </c>
      <c r="E1142" t="s">
        <v>26</v>
      </c>
      <c r="F1142">
        <v>2</v>
      </c>
      <c r="G1142" t="s">
        <v>1377</v>
      </c>
      <c r="H1142">
        <v>4</v>
      </c>
      <c r="I1142" t="s">
        <v>47</v>
      </c>
      <c r="J1142" t="s">
        <v>28</v>
      </c>
      <c r="K1142" t="s">
        <v>22</v>
      </c>
      <c r="L1142" t="s">
        <v>33</v>
      </c>
    </row>
    <row r="1143" spans="1:12" x14ac:dyDescent="0.35">
      <c r="A1143" t="s">
        <v>1037</v>
      </c>
      <c r="B1143">
        <v>34</v>
      </c>
      <c r="C1143" t="str">
        <f t="shared" si="17"/>
        <v>23-59yrs</v>
      </c>
      <c r="D1143" t="s">
        <v>17</v>
      </c>
      <c r="E1143" t="s">
        <v>26</v>
      </c>
      <c r="F1143">
        <v>1</v>
      </c>
      <c r="G1143" t="s">
        <v>1377</v>
      </c>
      <c r="H1143">
        <v>0</v>
      </c>
      <c r="I1143" t="s">
        <v>57</v>
      </c>
      <c r="J1143" t="s">
        <v>32</v>
      </c>
      <c r="K1143" t="s">
        <v>20</v>
      </c>
      <c r="L1143" t="s">
        <v>52</v>
      </c>
    </row>
    <row r="1144" spans="1:12" x14ac:dyDescent="0.35">
      <c r="A1144" t="s">
        <v>1070</v>
      </c>
      <c r="B1144">
        <v>34</v>
      </c>
      <c r="C1144" t="str">
        <f t="shared" si="17"/>
        <v>23-59yrs</v>
      </c>
      <c r="D1144" t="s">
        <v>55</v>
      </c>
      <c r="E1144" t="s">
        <v>26</v>
      </c>
      <c r="F1144">
        <v>3</v>
      </c>
      <c r="G1144" t="s">
        <v>1378</v>
      </c>
      <c r="H1144">
        <v>1</v>
      </c>
      <c r="I1144" t="s">
        <v>47</v>
      </c>
      <c r="J1144" t="s">
        <v>32</v>
      </c>
      <c r="K1144" t="s">
        <v>22</v>
      </c>
      <c r="L1144" t="s">
        <v>1375</v>
      </c>
    </row>
    <row r="1145" spans="1:12" x14ac:dyDescent="0.35">
      <c r="A1145" t="s">
        <v>559</v>
      </c>
      <c r="B1145">
        <v>35</v>
      </c>
      <c r="C1145" t="str">
        <f t="shared" si="17"/>
        <v>23-59yrs</v>
      </c>
      <c r="D1145" t="s">
        <v>55</v>
      </c>
      <c r="E1145" t="s">
        <v>26</v>
      </c>
      <c r="F1145">
        <v>4</v>
      </c>
      <c r="G1145" t="s">
        <v>1378</v>
      </c>
      <c r="H1145">
        <v>0.5</v>
      </c>
      <c r="I1145" t="s">
        <v>142</v>
      </c>
      <c r="J1145" t="s">
        <v>48</v>
      </c>
      <c r="K1145" t="s">
        <v>22</v>
      </c>
      <c r="L1145" t="s">
        <v>29</v>
      </c>
    </row>
    <row r="1146" spans="1:12" x14ac:dyDescent="0.35">
      <c r="A1146" t="s">
        <v>923</v>
      </c>
      <c r="B1146">
        <v>35</v>
      </c>
      <c r="C1146" t="str">
        <f t="shared" si="17"/>
        <v>23-59yrs</v>
      </c>
      <c r="D1146" t="s">
        <v>17</v>
      </c>
      <c r="E1146" t="s">
        <v>18</v>
      </c>
      <c r="F1146">
        <v>3</v>
      </c>
      <c r="G1146" t="s">
        <v>1378</v>
      </c>
      <c r="H1146">
        <v>1</v>
      </c>
      <c r="I1146" t="s">
        <v>47</v>
      </c>
      <c r="J1146" t="s">
        <v>166</v>
      </c>
      <c r="K1146" t="s">
        <v>20</v>
      </c>
      <c r="L1146" t="s">
        <v>1375</v>
      </c>
    </row>
    <row r="1147" spans="1:12" x14ac:dyDescent="0.35">
      <c r="A1147" t="s">
        <v>927</v>
      </c>
      <c r="B1147">
        <v>35</v>
      </c>
      <c r="C1147" t="str">
        <f t="shared" si="17"/>
        <v>23-59yrs</v>
      </c>
      <c r="D1147" t="s">
        <v>55</v>
      </c>
      <c r="E1147" t="s">
        <v>18</v>
      </c>
      <c r="F1147">
        <v>4</v>
      </c>
      <c r="G1147" t="s">
        <v>1378</v>
      </c>
      <c r="H1147">
        <v>2</v>
      </c>
      <c r="I1147" t="s">
        <v>142</v>
      </c>
      <c r="J1147" t="s">
        <v>61</v>
      </c>
      <c r="K1147" t="s">
        <v>22</v>
      </c>
      <c r="L1147" t="s">
        <v>29</v>
      </c>
    </row>
    <row r="1148" spans="1:12" x14ac:dyDescent="0.35">
      <c r="A1148" t="s">
        <v>1167</v>
      </c>
      <c r="B1148">
        <v>35</v>
      </c>
      <c r="C1148" t="str">
        <f t="shared" si="17"/>
        <v>23-59yrs</v>
      </c>
      <c r="D1148" t="s">
        <v>17</v>
      </c>
      <c r="E1148" t="s">
        <v>26</v>
      </c>
      <c r="F1148">
        <v>1</v>
      </c>
      <c r="G1148" t="s">
        <v>1377</v>
      </c>
      <c r="H1148">
        <v>2</v>
      </c>
      <c r="I1148" t="s">
        <v>47</v>
      </c>
      <c r="J1148" t="s">
        <v>277</v>
      </c>
      <c r="K1148" t="s">
        <v>22</v>
      </c>
      <c r="L1148" t="s">
        <v>33</v>
      </c>
    </row>
    <row r="1149" spans="1:12" x14ac:dyDescent="0.35">
      <c r="A1149" t="s">
        <v>525</v>
      </c>
      <c r="B1149">
        <v>36</v>
      </c>
      <c r="C1149" t="str">
        <f t="shared" si="17"/>
        <v>23-59yrs</v>
      </c>
      <c r="D1149" t="s">
        <v>25</v>
      </c>
      <c r="E1149" t="s">
        <v>44</v>
      </c>
      <c r="F1149">
        <v>2</v>
      </c>
      <c r="G1149" t="s">
        <v>1377</v>
      </c>
      <c r="H1149">
        <v>5</v>
      </c>
      <c r="I1149" t="s">
        <v>27</v>
      </c>
      <c r="J1149" t="s">
        <v>61</v>
      </c>
      <c r="K1149" t="s">
        <v>22</v>
      </c>
      <c r="L1149" t="s">
        <v>37</v>
      </c>
    </row>
    <row r="1150" spans="1:12" x14ac:dyDescent="0.35">
      <c r="A1150" t="s">
        <v>705</v>
      </c>
      <c r="B1150">
        <v>36</v>
      </c>
      <c r="C1150" t="str">
        <f t="shared" si="17"/>
        <v>23-59yrs</v>
      </c>
      <c r="D1150" t="s">
        <v>25</v>
      </c>
      <c r="E1150" t="s">
        <v>18</v>
      </c>
      <c r="F1150">
        <v>3</v>
      </c>
      <c r="G1150" t="s">
        <v>1378</v>
      </c>
      <c r="H1150">
        <v>2</v>
      </c>
      <c r="I1150" t="s">
        <v>142</v>
      </c>
      <c r="J1150" t="s">
        <v>66</v>
      </c>
      <c r="K1150" t="s">
        <v>22</v>
      </c>
      <c r="L1150" t="s">
        <v>45</v>
      </c>
    </row>
    <row r="1151" spans="1:12" x14ac:dyDescent="0.35">
      <c r="A1151" t="s">
        <v>979</v>
      </c>
      <c r="B1151">
        <v>36</v>
      </c>
      <c r="C1151" t="str">
        <f t="shared" si="17"/>
        <v>23-59yrs</v>
      </c>
      <c r="D1151" t="s">
        <v>17</v>
      </c>
      <c r="E1151" t="s">
        <v>18</v>
      </c>
      <c r="F1151">
        <v>4</v>
      </c>
      <c r="G1151" t="s">
        <v>1378</v>
      </c>
      <c r="H1151">
        <v>1</v>
      </c>
      <c r="I1151" t="s">
        <v>27</v>
      </c>
      <c r="J1151" t="s">
        <v>166</v>
      </c>
      <c r="K1151" t="s">
        <v>22</v>
      </c>
      <c r="L1151" t="s">
        <v>52</v>
      </c>
    </row>
    <row r="1152" spans="1:12" x14ac:dyDescent="0.35">
      <c r="A1152" t="s">
        <v>1023</v>
      </c>
      <c r="B1152">
        <v>36</v>
      </c>
      <c r="C1152" t="str">
        <f t="shared" si="17"/>
        <v>23-59yrs</v>
      </c>
      <c r="D1152" t="s">
        <v>17</v>
      </c>
      <c r="E1152" t="s">
        <v>18</v>
      </c>
      <c r="F1152">
        <v>5</v>
      </c>
      <c r="G1152" t="s">
        <v>1378</v>
      </c>
      <c r="H1152">
        <v>1</v>
      </c>
      <c r="I1152" t="s">
        <v>47</v>
      </c>
      <c r="J1152" t="s">
        <v>58</v>
      </c>
      <c r="K1152" t="s">
        <v>22</v>
      </c>
      <c r="L1152" t="s">
        <v>33</v>
      </c>
    </row>
    <row r="1153" spans="1:12" x14ac:dyDescent="0.35">
      <c r="A1153" t="s">
        <v>1169</v>
      </c>
      <c r="B1153">
        <v>36</v>
      </c>
      <c r="C1153" t="str">
        <f t="shared" si="17"/>
        <v>23-59yrs</v>
      </c>
      <c r="D1153" t="s">
        <v>55</v>
      </c>
      <c r="E1153" t="s">
        <v>18</v>
      </c>
      <c r="F1153">
        <v>3</v>
      </c>
      <c r="G1153" t="s">
        <v>1378</v>
      </c>
      <c r="H1153">
        <v>2</v>
      </c>
      <c r="I1153" t="s">
        <v>27</v>
      </c>
      <c r="J1153" t="s">
        <v>36</v>
      </c>
      <c r="K1153" t="s">
        <v>20</v>
      </c>
      <c r="L1153" t="s">
        <v>33</v>
      </c>
    </row>
    <row r="1154" spans="1:12" x14ac:dyDescent="0.35">
      <c r="A1154" t="s">
        <v>933</v>
      </c>
      <c r="B1154">
        <v>37</v>
      </c>
      <c r="C1154" t="str">
        <f t="shared" ref="C1154:C1183" si="18">VLOOKUP(B1154,$U$2:$V$4,2)</f>
        <v>23-59yrs</v>
      </c>
      <c r="D1154" t="s">
        <v>17</v>
      </c>
      <c r="E1154" t="s">
        <v>18</v>
      </c>
      <c r="F1154">
        <v>4</v>
      </c>
      <c r="G1154" t="s">
        <v>1378</v>
      </c>
      <c r="H1154">
        <v>4</v>
      </c>
      <c r="I1154" t="s">
        <v>35</v>
      </c>
      <c r="J1154" t="s">
        <v>277</v>
      </c>
      <c r="K1154" t="s">
        <v>22</v>
      </c>
      <c r="L1154" t="s">
        <v>33</v>
      </c>
    </row>
    <row r="1155" spans="1:12" x14ac:dyDescent="0.35">
      <c r="A1155" t="s">
        <v>1007</v>
      </c>
      <c r="B1155">
        <v>37</v>
      </c>
      <c r="C1155" t="str">
        <f t="shared" si="18"/>
        <v>23-59yrs</v>
      </c>
      <c r="D1155" t="s">
        <v>17</v>
      </c>
      <c r="E1155" t="s">
        <v>18</v>
      </c>
      <c r="F1155">
        <v>2</v>
      </c>
      <c r="G1155" t="s">
        <v>1377</v>
      </c>
      <c r="H1155">
        <v>0.5</v>
      </c>
      <c r="I1155" t="s">
        <v>47</v>
      </c>
      <c r="J1155" t="s">
        <v>32</v>
      </c>
      <c r="K1155" t="s">
        <v>22</v>
      </c>
      <c r="L1155" t="s">
        <v>33</v>
      </c>
    </row>
    <row r="1156" spans="1:12" x14ac:dyDescent="0.35">
      <c r="A1156" t="s">
        <v>845</v>
      </c>
      <c r="B1156">
        <v>38</v>
      </c>
      <c r="C1156" t="str">
        <f t="shared" si="18"/>
        <v>23-59yrs</v>
      </c>
      <c r="D1156" t="s">
        <v>25</v>
      </c>
      <c r="E1156" t="s">
        <v>18</v>
      </c>
      <c r="F1156">
        <v>4</v>
      </c>
      <c r="G1156" t="s">
        <v>1378</v>
      </c>
      <c r="H1156">
        <v>1</v>
      </c>
      <c r="I1156" t="s">
        <v>27</v>
      </c>
      <c r="J1156" t="s">
        <v>61</v>
      </c>
      <c r="K1156" t="s">
        <v>22</v>
      </c>
      <c r="L1156" t="s">
        <v>29</v>
      </c>
    </row>
    <row r="1157" spans="1:12" x14ac:dyDescent="0.35">
      <c r="A1157" t="s">
        <v>987</v>
      </c>
      <c r="B1157">
        <v>38</v>
      </c>
      <c r="C1157" t="str">
        <f t="shared" si="18"/>
        <v>23-59yrs</v>
      </c>
      <c r="D1157" t="s">
        <v>31</v>
      </c>
      <c r="E1157" t="s">
        <v>18</v>
      </c>
      <c r="F1157">
        <v>4</v>
      </c>
      <c r="G1157" t="s">
        <v>1378</v>
      </c>
      <c r="H1157">
        <v>2</v>
      </c>
      <c r="I1157" t="s">
        <v>27</v>
      </c>
      <c r="J1157" t="s">
        <v>166</v>
      </c>
      <c r="K1157" t="s">
        <v>22</v>
      </c>
      <c r="L1157" t="s">
        <v>33</v>
      </c>
    </row>
    <row r="1158" spans="1:12" x14ac:dyDescent="0.35">
      <c r="A1158" t="s">
        <v>1106</v>
      </c>
      <c r="B1158">
        <v>38</v>
      </c>
      <c r="C1158" t="str">
        <f t="shared" si="18"/>
        <v>23-59yrs</v>
      </c>
      <c r="D1158" t="s">
        <v>31</v>
      </c>
      <c r="E1158" t="s">
        <v>18</v>
      </c>
      <c r="F1158">
        <v>2</v>
      </c>
      <c r="G1158" t="s">
        <v>1377</v>
      </c>
      <c r="H1158">
        <v>3</v>
      </c>
      <c r="I1158" t="s">
        <v>47</v>
      </c>
      <c r="J1158" t="s">
        <v>28</v>
      </c>
      <c r="K1158" t="s">
        <v>20</v>
      </c>
      <c r="L1158" t="s">
        <v>29</v>
      </c>
    </row>
    <row r="1159" spans="1:12" x14ac:dyDescent="0.35">
      <c r="A1159" t="s">
        <v>1173</v>
      </c>
      <c r="B1159">
        <v>38</v>
      </c>
      <c r="C1159" t="str">
        <f t="shared" si="18"/>
        <v>23-59yrs</v>
      </c>
      <c r="D1159" t="s">
        <v>55</v>
      </c>
      <c r="E1159" t="s">
        <v>18</v>
      </c>
      <c r="F1159">
        <v>2</v>
      </c>
      <c r="G1159" t="s">
        <v>1377</v>
      </c>
      <c r="H1159">
        <v>3</v>
      </c>
      <c r="I1159" t="s">
        <v>47</v>
      </c>
      <c r="J1159" t="s">
        <v>32</v>
      </c>
      <c r="K1159" t="s">
        <v>20</v>
      </c>
      <c r="L1159" t="s">
        <v>29</v>
      </c>
    </row>
    <row r="1160" spans="1:12" x14ac:dyDescent="0.35">
      <c r="A1160" t="s">
        <v>1056</v>
      </c>
      <c r="B1160">
        <v>39</v>
      </c>
      <c r="C1160" t="str">
        <f t="shared" si="18"/>
        <v>23-59yrs</v>
      </c>
      <c r="D1160" t="s">
        <v>25</v>
      </c>
      <c r="E1160" t="s">
        <v>44</v>
      </c>
      <c r="F1160">
        <v>2</v>
      </c>
      <c r="G1160" t="s">
        <v>1377</v>
      </c>
      <c r="H1160">
        <v>1</v>
      </c>
      <c r="I1160" t="s">
        <v>47</v>
      </c>
      <c r="J1160" t="s">
        <v>21</v>
      </c>
      <c r="K1160" t="s">
        <v>22</v>
      </c>
      <c r="L1160" t="s">
        <v>37</v>
      </c>
    </row>
    <row r="1161" spans="1:12" x14ac:dyDescent="0.35">
      <c r="A1161" t="s">
        <v>479</v>
      </c>
      <c r="B1161">
        <v>40</v>
      </c>
      <c r="C1161" t="str">
        <f t="shared" si="18"/>
        <v>23-59yrs</v>
      </c>
      <c r="D1161" t="s">
        <v>55</v>
      </c>
      <c r="E1161" t="s">
        <v>18</v>
      </c>
      <c r="F1161">
        <v>1</v>
      </c>
      <c r="G1161" t="s">
        <v>1377</v>
      </c>
      <c r="H1161">
        <v>4</v>
      </c>
      <c r="I1161" t="s">
        <v>47</v>
      </c>
      <c r="J1161" t="s">
        <v>48</v>
      </c>
      <c r="K1161" t="s">
        <v>22</v>
      </c>
      <c r="L1161" t="s">
        <v>45</v>
      </c>
    </row>
    <row r="1162" spans="1:12" x14ac:dyDescent="0.35">
      <c r="A1162" t="s">
        <v>487</v>
      </c>
      <c r="B1162">
        <v>40</v>
      </c>
      <c r="C1162" t="str">
        <f t="shared" si="18"/>
        <v>23-59yrs</v>
      </c>
      <c r="D1162" t="s">
        <v>17</v>
      </c>
      <c r="E1162" t="s">
        <v>87</v>
      </c>
      <c r="F1162">
        <v>2</v>
      </c>
      <c r="G1162" t="s">
        <v>1377</v>
      </c>
      <c r="H1162">
        <v>1</v>
      </c>
      <c r="I1162" t="s">
        <v>47</v>
      </c>
      <c r="J1162" t="s">
        <v>145</v>
      </c>
      <c r="K1162" t="s">
        <v>22</v>
      </c>
      <c r="L1162" t="s">
        <v>33</v>
      </c>
    </row>
    <row r="1163" spans="1:12" x14ac:dyDescent="0.35">
      <c r="A1163" t="s">
        <v>493</v>
      </c>
      <c r="B1163">
        <v>40</v>
      </c>
      <c r="C1163" t="str">
        <f t="shared" si="18"/>
        <v>23-59yrs</v>
      </c>
      <c r="D1163" t="s">
        <v>55</v>
      </c>
      <c r="E1163" t="s">
        <v>87</v>
      </c>
      <c r="F1163">
        <v>4</v>
      </c>
      <c r="G1163" t="s">
        <v>1378</v>
      </c>
      <c r="H1163">
        <v>2</v>
      </c>
      <c r="I1163" t="s">
        <v>47</v>
      </c>
      <c r="J1163" t="s">
        <v>32</v>
      </c>
      <c r="K1163" t="s">
        <v>22</v>
      </c>
      <c r="L1163" t="s">
        <v>33</v>
      </c>
    </row>
    <row r="1164" spans="1:12" x14ac:dyDescent="0.35">
      <c r="A1164" t="s">
        <v>715</v>
      </c>
      <c r="B1164">
        <v>40</v>
      </c>
      <c r="C1164" t="str">
        <f t="shared" si="18"/>
        <v>23-59yrs</v>
      </c>
      <c r="D1164" t="s">
        <v>31</v>
      </c>
      <c r="E1164" t="s">
        <v>18</v>
      </c>
      <c r="F1164">
        <v>5</v>
      </c>
      <c r="G1164" t="s">
        <v>1378</v>
      </c>
      <c r="H1164">
        <v>3</v>
      </c>
      <c r="I1164" t="s">
        <v>47</v>
      </c>
      <c r="J1164" t="s">
        <v>166</v>
      </c>
      <c r="K1164" t="s">
        <v>22</v>
      </c>
      <c r="L1164" t="s">
        <v>716</v>
      </c>
    </row>
    <row r="1165" spans="1:12" x14ac:dyDescent="0.35">
      <c r="A1165" t="s">
        <v>753</v>
      </c>
      <c r="B1165">
        <v>40</v>
      </c>
      <c r="C1165" t="str">
        <f t="shared" si="18"/>
        <v>23-59yrs</v>
      </c>
      <c r="D1165" t="s">
        <v>55</v>
      </c>
      <c r="E1165" t="s">
        <v>26</v>
      </c>
      <c r="F1165">
        <v>3</v>
      </c>
      <c r="G1165" t="s">
        <v>1378</v>
      </c>
      <c r="H1165">
        <v>4</v>
      </c>
      <c r="I1165" t="s">
        <v>35</v>
      </c>
      <c r="J1165" t="s">
        <v>76</v>
      </c>
      <c r="K1165" t="s">
        <v>22</v>
      </c>
      <c r="L1165" t="s">
        <v>33</v>
      </c>
    </row>
    <row r="1166" spans="1:12" x14ac:dyDescent="0.35">
      <c r="A1166" t="s">
        <v>900</v>
      </c>
      <c r="B1166">
        <v>40</v>
      </c>
      <c r="C1166" t="str">
        <f t="shared" si="18"/>
        <v>23-59yrs</v>
      </c>
      <c r="D1166" t="s">
        <v>55</v>
      </c>
      <c r="E1166" t="s">
        <v>18</v>
      </c>
      <c r="F1166">
        <v>6</v>
      </c>
      <c r="G1166" t="s">
        <v>1378</v>
      </c>
      <c r="H1166">
        <v>2</v>
      </c>
      <c r="I1166" t="s">
        <v>47</v>
      </c>
      <c r="J1166" t="s">
        <v>901</v>
      </c>
      <c r="K1166" t="s">
        <v>22</v>
      </c>
      <c r="L1166" t="s">
        <v>33</v>
      </c>
    </row>
    <row r="1167" spans="1:12" x14ac:dyDescent="0.35">
      <c r="A1167" t="s">
        <v>903</v>
      </c>
      <c r="B1167">
        <v>40</v>
      </c>
      <c r="C1167" t="str">
        <f t="shared" si="18"/>
        <v>23-59yrs</v>
      </c>
      <c r="D1167" t="s">
        <v>25</v>
      </c>
      <c r="E1167" t="s">
        <v>18</v>
      </c>
      <c r="F1167">
        <v>5</v>
      </c>
      <c r="G1167" t="s">
        <v>1378</v>
      </c>
      <c r="H1167">
        <v>1</v>
      </c>
      <c r="I1167" t="s">
        <v>47</v>
      </c>
      <c r="J1167" t="s">
        <v>76</v>
      </c>
      <c r="K1167" t="s">
        <v>22</v>
      </c>
      <c r="L1167" t="s">
        <v>33</v>
      </c>
    </row>
    <row r="1168" spans="1:12" x14ac:dyDescent="0.35">
      <c r="A1168" t="s">
        <v>916</v>
      </c>
      <c r="B1168">
        <v>40</v>
      </c>
      <c r="C1168" t="str">
        <f t="shared" si="18"/>
        <v>23-59yrs</v>
      </c>
      <c r="D1168" t="s">
        <v>25</v>
      </c>
      <c r="E1168" t="s">
        <v>18</v>
      </c>
      <c r="F1168">
        <v>1</v>
      </c>
      <c r="G1168" t="s">
        <v>1377</v>
      </c>
      <c r="H1168">
        <v>1</v>
      </c>
      <c r="I1168" t="s">
        <v>47</v>
      </c>
      <c r="J1168" t="s">
        <v>48</v>
      </c>
      <c r="K1168" t="s">
        <v>22</v>
      </c>
      <c r="L1168" t="s">
        <v>37</v>
      </c>
    </row>
    <row r="1169" spans="1:12" x14ac:dyDescent="0.35">
      <c r="A1169" t="s">
        <v>924</v>
      </c>
      <c r="B1169">
        <v>40</v>
      </c>
      <c r="C1169" t="str">
        <f t="shared" si="18"/>
        <v>23-59yrs</v>
      </c>
      <c r="D1169" t="s">
        <v>151</v>
      </c>
      <c r="E1169" t="s">
        <v>26</v>
      </c>
      <c r="F1169">
        <v>2</v>
      </c>
      <c r="G1169" t="s">
        <v>1377</v>
      </c>
      <c r="H1169">
        <v>1</v>
      </c>
      <c r="I1169" t="s">
        <v>47</v>
      </c>
      <c r="J1169" t="s">
        <v>36</v>
      </c>
      <c r="K1169" t="s">
        <v>22</v>
      </c>
      <c r="L1169" t="s">
        <v>1375</v>
      </c>
    </row>
    <row r="1170" spans="1:12" x14ac:dyDescent="0.35">
      <c r="A1170" t="s">
        <v>938</v>
      </c>
      <c r="B1170">
        <v>40</v>
      </c>
      <c r="C1170" t="str">
        <f t="shared" si="18"/>
        <v>23-59yrs</v>
      </c>
      <c r="D1170" t="s">
        <v>55</v>
      </c>
      <c r="E1170" t="s">
        <v>18</v>
      </c>
      <c r="F1170">
        <v>0</v>
      </c>
      <c r="G1170" t="s">
        <v>1377</v>
      </c>
      <c r="H1170">
        <v>2</v>
      </c>
      <c r="I1170" t="s">
        <v>47</v>
      </c>
      <c r="J1170" t="s">
        <v>36</v>
      </c>
      <c r="K1170" t="s">
        <v>22</v>
      </c>
      <c r="L1170" t="s">
        <v>37</v>
      </c>
    </row>
    <row r="1171" spans="1:12" x14ac:dyDescent="0.35">
      <c r="A1171" t="s">
        <v>949</v>
      </c>
      <c r="B1171">
        <v>40</v>
      </c>
      <c r="C1171" t="str">
        <f t="shared" si="18"/>
        <v>23-59yrs</v>
      </c>
      <c r="D1171" t="s">
        <v>55</v>
      </c>
      <c r="E1171" t="s">
        <v>26</v>
      </c>
      <c r="F1171">
        <v>5</v>
      </c>
      <c r="G1171" t="s">
        <v>1378</v>
      </c>
      <c r="H1171">
        <v>4</v>
      </c>
      <c r="I1171" t="s">
        <v>47</v>
      </c>
      <c r="J1171" t="s">
        <v>28</v>
      </c>
      <c r="K1171" t="s">
        <v>22</v>
      </c>
      <c r="L1171" t="s">
        <v>29</v>
      </c>
    </row>
    <row r="1172" spans="1:12" x14ac:dyDescent="0.35">
      <c r="A1172" t="s">
        <v>955</v>
      </c>
      <c r="B1172">
        <v>40</v>
      </c>
      <c r="C1172" t="str">
        <f t="shared" si="18"/>
        <v>23-59yrs</v>
      </c>
      <c r="D1172" t="s">
        <v>55</v>
      </c>
      <c r="E1172" t="s">
        <v>26</v>
      </c>
      <c r="F1172">
        <v>1</v>
      </c>
      <c r="G1172" t="s">
        <v>1377</v>
      </c>
      <c r="H1172">
        <v>3</v>
      </c>
      <c r="I1172" t="s">
        <v>142</v>
      </c>
      <c r="J1172" t="s">
        <v>956</v>
      </c>
      <c r="K1172" t="s">
        <v>22</v>
      </c>
      <c r="L1172" t="s">
        <v>1375</v>
      </c>
    </row>
    <row r="1173" spans="1:12" x14ac:dyDescent="0.35">
      <c r="A1173" t="s">
        <v>973</v>
      </c>
      <c r="B1173">
        <v>40</v>
      </c>
      <c r="C1173" t="str">
        <f t="shared" si="18"/>
        <v>23-59yrs</v>
      </c>
      <c r="D1173" t="s">
        <v>25</v>
      </c>
      <c r="E1173" t="s">
        <v>18</v>
      </c>
      <c r="F1173">
        <v>6</v>
      </c>
      <c r="G1173" t="s">
        <v>1378</v>
      </c>
      <c r="H1173">
        <v>2</v>
      </c>
      <c r="I1173" t="s">
        <v>47</v>
      </c>
      <c r="J1173" t="s">
        <v>32</v>
      </c>
      <c r="K1173" t="s">
        <v>20</v>
      </c>
      <c r="L1173" t="s">
        <v>1375</v>
      </c>
    </row>
    <row r="1174" spans="1:12" x14ac:dyDescent="0.35">
      <c r="A1174" t="s">
        <v>1082</v>
      </c>
      <c r="B1174">
        <v>40</v>
      </c>
      <c r="C1174" t="str">
        <f t="shared" si="18"/>
        <v>23-59yrs</v>
      </c>
      <c r="D1174" t="s">
        <v>25</v>
      </c>
      <c r="E1174" t="s">
        <v>18</v>
      </c>
      <c r="F1174">
        <v>5</v>
      </c>
      <c r="G1174" t="s">
        <v>1378</v>
      </c>
      <c r="H1174">
        <v>6</v>
      </c>
      <c r="I1174" t="s">
        <v>19</v>
      </c>
      <c r="J1174" t="s">
        <v>32</v>
      </c>
      <c r="K1174" t="s">
        <v>22</v>
      </c>
      <c r="L1174" t="s">
        <v>1375</v>
      </c>
    </row>
    <row r="1175" spans="1:12" x14ac:dyDescent="0.35">
      <c r="A1175" t="s">
        <v>484</v>
      </c>
      <c r="B1175">
        <v>42</v>
      </c>
      <c r="C1175" t="str">
        <f t="shared" si="18"/>
        <v>23-59yrs</v>
      </c>
      <c r="D1175" t="s">
        <v>17</v>
      </c>
      <c r="E1175" t="s">
        <v>18</v>
      </c>
      <c r="F1175">
        <v>4</v>
      </c>
      <c r="G1175" t="s">
        <v>1378</v>
      </c>
      <c r="H1175">
        <v>1</v>
      </c>
      <c r="I1175" t="s">
        <v>142</v>
      </c>
      <c r="J1175" t="s">
        <v>39</v>
      </c>
      <c r="K1175" t="s">
        <v>22</v>
      </c>
      <c r="L1175" t="s">
        <v>33</v>
      </c>
    </row>
    <row r="1176" spans="1:12" x14ac:dyDescent="0.35">
      <c r="A1176" t="s">
        <v>440</v>
      </c>
      <c r="B1176">
        <v>43</v>
      </c>
      <c r="C1176" t="str">
        <f t="shared" si="18"/>
        <v>23-59yrs</v>
      </c>
      <c r="D1176" t="s">
        <v>55</v>
      </c>
      <c r="E1176" t="s">
        <v>26</v>
      </c>
      <c r="F1176">
        <v>2</v>
      </c>
      <c r="G1176" t="s">
        <v>1377</v>
      </c>
      <c r="H1176">
        <v>2</v>
      </c>
      <c r="I1176" t="s">
        <v>142</v>
      </c>
      <c r="J1176" t="s">
        <v>441</v>
      </c>
      <c r="K1176" t="s">
        <v>22</v>
      </c>
      <c r="L1176" t="s">
        <v>442</v>
      </c>
    </row>
    <row r="1177" spans="1:12" x14ac:dyDescent="0.35">
      <c r="A1177" t="s">
        <v>754</v>
      </c>
      <c r="B1177">
        <v>43</v>
      </c>
      <c r="C1177" t="str">
        <f t="shared" si="18"/>
        <v>23-59yrs</v>
      </c>
      <c r="D1177" t="s">
        <v>17</v>
      </c>
      <c r="E1177" t="s">
        <v>18</v>
      </c>
      <c r="F1177">
        <v>2</v>
      </c>
      <c r="G1177" t="s">
        <v>1377</v>
      </c>
      <c r="H1177">
        <v>1</v>
      </c>
      <c r="I1177" t="s">
        <v>47</v>
      </c>
      <c r="J1177" t="s">
        <v>166</v>
      </c>
      <c r="K1177" t="s">
        <v>22</v>
      </c>
      <c r="L1177" t="s">
        <v>33</v>
      </c>
    </row>
    <row r="1178" spans="1:12" x14ac:dyDescent="0.35">
      <c r="A1178" t="s">
        <v>650</v>
      </c>
      <c r="B1178">
        <v>44</v>
      </c>
      <c r="C1178" t="str">
        <f t="shared" si="18"/>
        <v>23-59yrs</v>
      </c>
      <c r="D1178" t="s">
        <v>55</v>
      </c>
      <c r="E1178" t="s">
        <v>26</v>
      </c>
      <c r="F1178">
        <v>3</v>
      </c>
      <c r="G1178" t="s">
        <v>1378</v>
      </c>
      <c r="H1178">
        <v>1</v>
      </c>
      <c r="I1178" t="s">
        <v>142</v>
      </c>
      <c r="J1178" t="s">
        <v>66</v>
      </c>
      <c r="K1178" t="s">
        <v>22</v>
      </c>
      <c r="L1178" t="s">
        <v>29</v>
      </c>
    </row>
    <row r="1179" spans="1:12" x14ac:dyDescent="0.35">
      <c r="A1179" t="s">
        <v>560</v>
      </c>
      <c r="B1179">
        <v>45</v>
      </c>
      <c r="C1179" t="str">
        <f t="shared" si="18"/>
        <v>23-59yrs</v>
      </c>
      <c r="D1179" t="s">
        <v>25</v>
      </c>
      <c r="E1179" t="s">
        <v>18</v>
      </c>
      <c r="F1179">
        <v>3</v>
      </c>
      <c r="G1179" t="s">
        <v>1378</v>
      </c>
      <c r="H1179">
        <v>2</v>
      </c>
      <c r="I1179" t="s">
        <v>27</v>
      </c>
      <c r="J1179" t="s">
        <v>156</v>
      </c>
      <c r="K1179" t="s">
        <v>22</v>
      </c>
      <c r="L1179" t="s">
        <v>37</v>
      </c>
    </row>
    <row r="1180" spans="1:12" x14ac:dyDescent="0.35">
      <c r="A1180" t="s">
        <v>708</v>
      </c>
      <c r="B1180">
        <v>46</v>
      </c>
      <c r="C1180" t="str">
        <f t="shared" si="18"/>
        <v>23-59yrs</v>
      </c>
      <c r="D1180" t="s">
        <v>31</v>
      </c>
      <c r="E1180" t="s">
        <v>26</v>
      </c>
      <c r="F1180">
        <v>2</v>
      </c>
      <c r="G1180" t="s">
        <v>1377</v>
      </c>
      <c r="H1180">
        <v>1</v>
      </c>
      <c r="I1180" t="s">
        <v>47</v>
      </c>
      <c r="J1180" t="s">
        <v>21</v>
      </c>
      <c r="K1180" t="s">
        <v>20</v>
      </c>
      <c r="L1180" t="s">
        <v>33</v>
      </c>
    </row>
    <row r="1181" spans="1:12" x14ac:dyDescent="0.35">
      <c r="A1181" t="s">
        <v>547</v>
      </c>
      <c r="B1181">
        <v>50</v>
      </c>
      <c r="C1181" t="str">
        <f t="shared" si="18"/>
        <v>23-59yrs</v>
      </c>
      <c r="D1181" t="s">
        <v>17</v>
      </c>
      <c r="E1181" t="s">
        <v>26</v>
      </c>
      <c r="F1181">
        <v>2</v>
      </c>
      <c r="G1181" t="s">
        <v>1377</v>
      </c>
      <c r="H1181">
        <v>2</v>
      </c>
      <c r="I1181" t="s">
        <v>27</v>
      </c>
      <c r="J1181" t="s">
        <v>32</v>
      </c>
      <c r="K1181" t="s">
        <v>20</v>
      </c>
      <c r="L1181" t="s">
        <v>1375</v>
      </c>
    </row>
    <row r="1182" spans="1:12" x14ac:dyDescent="0.35">
      <c r="A1182" t="s">
        <v>720</v>
      </c>
      <c r="B1182">
        <v>52</v>
      </c>
      <c r="C1182" t="str">
        <f t="shared" si="18"/>
        <v>23-59yrs</v>
      </c>
      <c r="D1182" t="s">
        <v>17</v>
      </c>
      <c r="E1182" t="s">
        <v>18</v>
      </c>
      <c r="F1182">
        <v>0</v>
      </c>
      <c r="G1182" t="s">
        <v>1377</v>
      </c>
      <c r="H1182">
        <v>2</v>
      </c>
      <c r="I1182" t="s">
        <v>27</v>
      </c>
      <c r="J1182" t="s">
        <v>58</v>
      </c>
      <c r="K1182" t="s">
        <v>22</v>
      </c>
      <c r="L1182" t="s">
        <v>52</v>
      </c>
    </row>
    <row r="1183" spans="1:12" x14ac:dyDescent="0.35">
      <c r="A1183" t="s">
        <v>290</v>
      </c>
      <c r="B1183">
        <v>59</v>
      </c>
      <c r="C1183" t="str">
        <f t="shared" si="18"/>
        <v>23-59yrs</v>
      </c>
      <c r="D1183" t="s">
        <v>55</v>
      </c>
      <c r="E1183" t="s">
        <v>26</v>
      </c>
      <c r="F1183">
        <v>3</v>
      </c>
      <c r="G1183" t="s">
        <v>1378</v>
      </c>
      <c r="H1183">
        <v>0.5</v>
      </c>
      <c r="I1183" t="s">
        <v>47</v>
      </c>
      <c r="J1183" t="s">
        <v>96</v>
      </c>
      <c r="K1183" t="s">
        <v>22</v>
      </c>
      <c r="L1183" t="s">
        <v>1375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79A85-5630-4C57-B4B5-30A929B6CFC7}">
  <dimension ref="C2:D18"/>
  <sheetViews>
    <sheetView showGridLines="0" workbookViewId="0">
      <selection activeCell="G15" sqref="G15"/>
    </sheetView>
  </sheetViews>
  <sheetFormatPr defaultRowHeight="14.5" x14ac:dyDescent="0.35"/>
  <cols>
    <col min="3" max="3" width="30.90625" bestFit="1" customWidth="1"/>
    <col min="4" max="4" width="32.36328125" bestFit="1" customWidth="1"/>
  </cols>
  <sheetData>
    <row r="2" spans="3:4" ht="21.5" customHeight="1" x14ac:dyDescent="0.35">
      <c r="C2" s="21" t="s">
        <v>1393</v>
      </c>
      <c r="D2" s="22"/>
    </row>
    <row r="3" spans="3:4" x14ac:dyDescent="0.35">
      <c r="C3" s="23" t="s">
        <v>1394</v>
      </c>
      <c r="D3" s="29" t="s">
        <v>1395</v>
      </c>
    </row>
    <row r="4" spans="3:4" x14ac:dyDescent="0.35">
      <c r="C4" s="24" t="s">
        <v>35</v>
      </c>
      <c r="D4" s="30">
        <v>0.36659812248547158</v>
      </c>
    </row>
    <row r="5" spans="3:4" x14ac:dyDescent="0.35">
      <c r="C5" s="24" t="s">
        <v>27</v>
      </c>
      <c r="D5" s="30">
        <v>0.2509432275368797</v>
      </c>
    </row>
    <row r="6" spans="3:4" x14ac:dyDescent="0.35">
      <c r="C6" s="24" t="s">
        <v>47</v>
      </c>
      <c r="D6" s="30">
        <v>0.23288332588287888</v>
      </c>
    </row>
    <row r="7" spans="3:4" x14ac:dyDescent="0.35">
      <c r="C7" s="24" t="s">
        <v>142</v>
      </c>
      <c r="D7" s="30">
        <v>5.1676352257487707E-2</v>
      </c>
    </row>
    <row r="8" spans="3:4" x14ac:dyDescent="0.35">
      <c r="C8" s="24" t="s">
        <v>19</v>
      </c>
      <c r="D8" s="30">
        <v>4.4792132320071523E-2</v>
      </c>
    </row>
    <row r="9" spans="3:4" x14ac:dyDescent="0.35">
      <c r="C9" s="24" t="s">
        <v>108</v>
      </c>
      <c r="D9" s="30">
        <v>2.986142154671435E-2</v>
      </c>
    </row>
    <row r="10" spans="3:4" x14ac:dyDescent="0.35">
      <c r="C10" s="24" t="s">
        <v>85</v>
      </c>
      <c r="D10" s="30">
        <v>1.0728654447921324E-2</v>
      </c>
    </row>
    <row r="11" spans="3:4" x14ac:dyDescent="0.35">
      <c r="C11" s="24" t="s">
        <v>993</v>
      </c>
      <c r="D11" s="30">
        <v>3.5762181493071078E-3</v>
      </c>
    </row>
    <row r="12" spans="3:4" x14ac:dyDescent="0.35">
      <c r="C12" s="24" t="s">
        <v>57</v>
      </c>
      <c r="D12" s="30">
        <v>3.218596334376397E-3</v>
      </c>
    </row>
    <row r="13" spans="3:4" x14ac:dyDescent="0.35">
      <c r="C13" s="24" t="s">
        <v>63</v>
      </c>
      <c r="D13" s="30">
        <v>2.8609745194456862E-3</v>
      </c>
    </row>
    <row r="14" spans="3:4" x14ac:dyDescent="0.35">
      <c r="C14" s="24" t="s">
        <v>139</v>
      </c>
      <c r="D14" s="30">
        <v>1.4304872597228431E-3</v>
      </c>
    </row>
    <row r="15" spans="3:4" x14ac:dyDescent="0.35">
      <c r="C15" s="24" t="s">
        <v>88</v>
      </c>
      <c r="D15" s="30">
        <v>7.1524362986142155E-4</v>
      </c>
    </row>
    <row r="16" spans="3:4" x14ac:dyDescent="0.35">
      <c r="C16" s="24" t="s">
        <v>321</v>
      </c>
      <c r="D16" s="30">
        <v>3.5762181493071077E-4</v>
      </c>
    </row>
    <row r="17" spans="3:4" x14ac:dyDescent="0.35">
      <c r="C17" s="24" t="s">
        <v>773</v>
      </c>
      <c r="D17" s="30">
        <v>3.5762181493071077E-4</v>
      </c>
    </row>
    <row r="18" spans="3:4" x14ac:dyDescent="0.35">
      <c r="C18" s="26" t="s">
        <v>1391</v>
      </c>
      <c r="D18" s="31">
        <v>1</v>
      </c>
    </row>
  </sheetData>
  <mergeCells count="1">
    <mergeCell ref="C2:D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E147-4EEF-47AD-AD79-8792D0569F9E}">
  <dimension ref="A1:B17"/>
  <sheetViews>
    <sheetView showGridLines="0" workbookViewId="0">
      <selection activeCell="F18" sqref="F18"/>
    </sheetView>
  </sheetViews>
  <sheetFormatPr defaultRowHeight="14.5" x14ac:dyDescent="0.35"/>
  <cols>
    <col min="1" max="1" width="30" bestFit="1" customWidth="1"/>
    <col min="2" max="2" width="23.08984375" customWidth="1"/>
  </cols>
  <sheetData>
    <row r="1" spans="1:2" ht="15.5" x14ac:dyDescent="0.35">
      <c r="A1" s="21" t="s">
        <v>1398</v>
      </c>
      <c r="B1" s="22"/>
    </row>
    <row r="2" spans="1:2" ht="29" x14ac:dyDescent="0.35">
      <c r="A2" s="28" t="s">
        <v>1396</v>
      </c>
      <c r="B2" s="4" t="s">
        <v>1397</v>
      </c>
    </row>
    <row r="3" spans="1:2" x14ac:dyDescent="0.35">
      <c r="A3" s="24" t="s">
        <v>35</v>
      </c>
      <c r="B3" s="25">
        <v>352</v>
      </c>
    </row>
    <row r="4" spans="1:2" x14ac:dyDescent="0.35">
      <c r="A4" s="24" t="s">
        <v>47</v>
      </c>
      <c r="B4" s="25">
        <v>337</v>
      </c>
    </row>
    <row r="5" spans="1:2" x14ac:dyDescent="0.35">
      <c r="A5" s="24" t="s">
        <v>27</v>
      </c>
      <c r="B5" s="25">
        <v>314</v>
      </c>
    </row>
    <row r="6" spans="1:2" x14ac:dyDescent="0.35">
      <c r="A6" s="24" t="s">
        <v>19</v>
      </c>
      <c r="B6" s="25">
        <v>61</v>
      </c>
    </row>
    <row r="7" spans="1:2" x14ac:dyDescent="0.35">
      <c r="A7" s="24" t="s">
        <v>142</v>
      </c>
      <c r="B7" s="25">
        <v>52</v>
      </c>
    </row>
    <row r="8" spans="1:2" x14ac:dyDescent="0.35">
      <c r="A8" s="24" t="s">
        <v>108</v>
      </c>
      <c r="B8" s="25">
        <v>28</v>
      </c>
    </row>
    <row r="9" spans="1:2" x14ac:dyDescent="0.35">
      <c r="A9" s="24" t="s">
        <v>57</v>
      </c>
      <c r="B9" s="25">
        <v>18</v>
      </c>
    </row>
    <row r="10" spans="1:2" x14ac:dyDescent="0.35">
      <c r="A10" s="24" t="s">
        <v>85</v>
      </c>
      <c r="B10" s="25">
        <v>8</v>
      </c>
    </row>
    <row r="11" spans="1:2" x14ac:dyDescent="0.35">
      <c r="A11" s="24" t="s">
        <v>63</v>
      </c>
      <c r="B11" s="25">
        <v>5</v>
      </c>
    </row>
    <row r="12" spans="1:2" x14ac:dyDescent="0.35">
      <c r="A12" s="24" t="s">
        <v>139</v>
      </c>
      <c r="B12" s="25">
        <v>3</v>
      </c>
    </row>
    <row r="13" spans="1:2" x14ac:dyDescent="0.35">
      <c r="A13" s="24" t="s">
        <v>993</v>
      </c>
      <c r="B13" s="25">
        <v>1</v>
      </c>
    </row>
    <row r="14" spans="1:2" x14ac:dyDescent="0.35">
      <c r="A14" s="24" t="s">
        <v>88</v>
      </c>
      <c r="B14" s="25">
        <v>1</v>
      </c>
    </row>
    <row r="15" spans="1:2" x14ac:dyDescent="0.35">
      <c r="A15" s="24" t="s">
        <v>321</v>
      </c>
      <c r="B15" s="25">
        <v>1</v>
      </c>
    </row>
    <row r="16" spans="1:2" x14ac:dyDescent="0.35">
      <c r="A16" s="24" t="s">
        <v>773</v>
      </c>
      <c r="B16" s="25">
        <v>1</v>
      </c>
    </row>
    <row r="17" spans="1:2" x14ac:dyDescent="0.35">
      <c r="A17" s="26" t="s">
        <v>1391</v>
      </c>
      <c r="B17" s="27">
        <v>1182</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13B1-EA11-4528-ABC8-3C3ECB74F7A0}">
  <dimension ref="A2:D18"/>
  <sheetViews>
    <sheetView workbookViewId="0">
      <selection activeCell="C4" sqref="C4"/>
    </sheetView>
  </sheetViews>
  <sheetFormatPr defaultRowHeight="14.5" x14ac:dyDescent="0.35"/>
  <cols>
    <col min="1" max="1" width="32.36328125" bestFit="1" customWidth="1"/>
    <col min="2" max="3" width="29.6328125" bestFit="1" customWidth="1"/>
    <col min="4" max="4" width="10.7265625" bestFit="1" customWidth="1"/>
  </cols>
  <sheetData>
    <row r="2" spans="1:4" x14ac:dyDescent="0.35">
      <c r="A2" s="18" t="s">
        <v>1390</v>
      </c>
      <c r="B2" s="18" t="s">
        <v>11</v>
      </c>
    </row>
    <row r="3" spans="1:4" x14ac:dyDescent="0.35">
      <c r="A3" s="18" t="s">
        <v>7</v>
      </c>
      <c r="B3" t="s">
        <v>20</v>
      </c>
      <c r="C3" t="s">
        <v>22</v>
      </c>
      <c r="D3" t="s">
        <v>1391</v>
      </c>
    </row>
    <row r="4" spans="1:4" x14ac:dyDescent="0.35">
      <c r="A4" t="s">
        <v>35</v>
      </c>
      <c r="B4" s="19">
        <v>0.31345552078676797</v>
      </c>
      <c r="C4" s="19">
        <v>5.314260169870362E-2</v>
      </c>
      <c r="D4" s="19">
        <v>0.36659812248547158</v>
      </c>
    </row>
    <row r="5" spans="1:4" x14ac:dyDescent="0.35">
      <c r="A5" t="s">
        <v>27</v>
      </c>
      <c r="B5" s="19">
        <v>0.21911488600804652</v>
      </c>
      <c r="C5" s="19">
        <v>3.1828341528833258E-2</v>
      </c>
      <c r="D5" s="19">
        <v>0.25094322753687975</v>
      </c>
    </row>
    <row r="6" spans="1:4" x14ac:dyDescent="0.35">
      <c r="A6" t="s">
        <v>47</v>
      </c>
      <c r="B6" s="19">
        <v>0.19962449709432278</v>
      </c>
      <c r="C6" s="19">
        <v>3.32588287885561E-2</v>
      </c>
      <c r="D6" s="19">
        <v>0.23288332588287888</v>
      </c>
    </row>
    <row r="7" spans="1:4" x14ac:dyDescent="0.35">
      <c r="A7" t="s">
        <v>142</v>
      </c>
      <c r="B7" s="19">
        <v>5.1676352257487707E-2</v>
      </c>
      <c r="C7" s="19">
        <v>0</v>
      </c>
      <c r="D7" s="19">
        <v>5.1676352257487707E-2</v>
      </c>
    </row>
    <row r="8" spans="1:4" x14ac:dyDescent="0.35">
      <c r="A8" t="s">
        <v>19</v>
      </c>
      <c r="B8" s="19">
        <v>3.3705856057219492E-2</v>
      </c>
      <c r="C8" s="19">
        <v>1.1086276262852034E-2</v>
      </c>
      <c r="D8" s="19">
        <v>4.4792132320071523E-2</v>
      </c>
    </row>
    <row r="9" spans="1:4" x14ac:dyDescent="0.35">
      <c r="A9" t="s">
        <v>108</v>
      </c>
      <c r="B9" s="19">
        <v>2.6285203397407243E-2</v>
      </c>
      <c r="C9" s="19">
        <v>3.5762181493071078E-3</v>
      </c>
      <c r="D9" s="19">
        <v>2.986142154671435E-2</v>
      </c>
    </row>
    <row r="10" spans="1:4" x14ac:dyDescent="0.35">
      <c r="A10" t="s">
        <v>85</v>
      </c>
      <c r="B10" s="19">
        <v>1.0013410818059901E-2</v>
      </c>
      <c r="C10" s="19">
        <v>7.1524362986142155E-4</v>
      </c>
      <c r="D10" s="19">
        <v>1.0728654447921324E-2</v>
      </c>
    </row>
    <row r="11" spans="1:4" x14ac:dyDescent="0.35">
      <c r="A11" t="s">
        <v>993</v>
      </c>
      <c r="B11" s="19">
        <v>3.5762181493071078E-3</v>
      </c>
      <c r="C11" s="19">
        <v>0</v>
      </c>
      <c r="D11" s="19">
        <v>3.5762181493071078E-3</v>
      </c>
    </row>
    <row r="12" spans="1:4" x14ac:dyDescent="0.35">
      <c r="A12" t="s">
        <v>57</v>
      </c>
      <c r="B12" s="19">
        <v>3.218596334376397E-3</v>
      </c>
      <c r="C12" s="19">
        <v>0</v>
      </c>
      <c r="D12" s="19">
        <v>3.218596334376397E-3</v>
      </c>
    </row>
    <row r="13" spans="1:4" x14ac:dyDescent="0.35">
      <c r="A13" t="s">
        <v>63</v>
      </c>
      <c r="B13" s="19">
        <v>2.1457308895842645E-3</v>
      </c>
      <c r="C13" s="19">
        <v>7.1524362986142155E-4</v>
      </c>
      <c r="D13" s="19">
        <v>2.8609745194456862E-3</v>
      </c>
    </row>
    <row r="14" spans="1:4" x14ac:dyDescent="0.35">
      <c r="A14" t="s">
        <v>139</v>
      </c>
      <c r="B14" s="19">
        <v>0</v>
      </c>
      <c r="C14" s="19">
        <v>1.4304872597228431E-3</v>
      </c>
      <c r="D14" s="19">
        <v>1.4304872597228431E-3</v>
      </c>
    </row>
    <row r="15" spans="1:4" x14ac:dyDescent="0.35">
      <c r="A15" t="s">
        <v>88</v>
      </c>
      <c r="B15" s="19">
        <v>7.1524362986142155E-4</v>
      </c>
      <c r="C15" s="19">
        <v>0</v>
      </c>
      <c r="D15" s="19">
        <v>7.1524362986142155E-4</v>
      </c>
    </row>
    <row r="16" spans="1:4" x14ac:dyDescent="0.35">
      <c r="A16" t="s">
        <v>321</v>
      </c>
      <c r="B16" s="19">
        <v>0</v>
      </c>
      <c r="C16" s="19">
        <v>3.5762181493071077E-4</v>
      </c>
      <c r="D16" s="19">
        <v>3.5762181493071077E-4</v>
      </c>
    </row>
    <row r="17" spans="1:4" x14ac:dyDescent="0.35">
      <c r="A17" t="s">
        <v>773</v>
      </c>
      <c r="B17" s="19">
        <v>0</v>
      </c>
      <c r="C17" s="19">
        <v>3.5762181493071077E-4</v>
      </c>
      <c r="D17" s="19">
        <v>3.5762181493071077E-4</v>
      </c>
    </row>
    <row r="18" spans="1:4" x14ac:dyDescent="0.35">
      <c r="A18" t="s">
        <v>1391</v>
      </c>
      <c r="B18" s="19">
        <v>0.86353151542244078</v>
      </c>
      <c r="C18" s="19">
        <v>0.13646848457755925</v>
      </c>
      <c r="D18" s="1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8EC33-CB3A-40FA-8EB2-9A604C291AE3}">
  <dimension ref="A2:B5"/>
  <sheetViews>
    <sheetView workbookViewId="0">
      <selection activeCell="C14" sqref="C14"/>
    </sheetView>
  </sheetViews>
  <sheetFormatPr defaultRowHeight="14.5" x14ac:dyDescent="0.35"/>
  <cols>
    <col min="1" max="1" width="29.6328125" bestFit="1" customWidth="1"/>
    <col min="2" max="2" width="35.26953125" bestFit="1" customWidth="1"/>
  </cols>
  <sheetData>
    <row r="2" spans="1:2" x14ac:dyDescent="0.35">
      <c r="A2" s="18" t="s">
        <v>11</v>
      </c>
      <c r="B2" t="s">
        <v>1392</v>
      </c>
    </row>
    <row r="3" spans="1:2" x14ac:dyDescent="0.35">
      <c r="A3" t="s">
        <v>20</v>
      </c>
      <c r="B3" s="19">
        <v>0.86379018612521152</v>
      </c>
    </row>
    <row r="4" spans="1:2" x14ac:dyDescent="0.35">
      <c r="A4" t="s">
        <v>22</v>
      </c>
      <c r="B4" s="19">
        <v>0.1362098138747885</v>
      </c>
    </row>
    <row r="5" spans="1:2" x14ac:dyDescent="0.35">
      <c r="A5" t="s">
        <v>1391</v>
      </c>
      <c r="B5" s="1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Edited data</vt:lpstr>
      <vt:lpstr>Formula</vt:lpstr>
      <vt:lpstr>Pivot 1</vt:lpstr>
      <vt:lpstr>Pivot 2</vt:lpstr>
      <vt:lpstr>Pivot 3</vt:lpstr>
      <vt:lpstr>Pivot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Taiye Erhumwunse</cp:lastModifiedBy>
  <dcterms:created xsi:type="dcterms:W3CDTF">2022-11-12T23:43:48Z</dcterms:created>
  <dcterms:modified xsi:type="dcterms:W3CDTF">2022-11-29T22:41:43Z</dcterms:modified>
</cp:coreProperties>
</file>